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UIPUI\รพ.สต\รพ.สต. ปีงบประมาณ 2563\10.รพ.สต. เดือน กรกฎาคม 2563\"/>
    </mc:Choice>
  </mc:AlternateContent>
  <bookViews>
    <workbookView xWindow="4335" yWindow="255" windowWidth="11025" windowHeight="5310" tabRatio="877" firstSheet="4" activeTab="17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'!$A$4:$WVN$1070</definedName>
    <definedName name="_xlnm._FilterDatabase" localSheetId="12" hidden="1">นคร!$A$2:$A$175</definedName>
    <definedName name="_xlnm._FilterDatabase" localSheetId="13" hidden="1">นครพนม!$A$1:$AP$154</definedName>
    <definedName name="_xlnm._FilterDatabase" localSheetId="1" hidden="1">บึงกาฬ!$A$1:$AK$71</definedName>
    <definedName name="_xlnm._FilterDatabase" localSheetId="7" hidden="1">'เลย '!$A$1:$AL$130</definedName>
    <definedName name="_xlnm._FilterDatabase" localSheetId="3" hidden="1">หนองบัวลำภู!$A$1:$AI$86</definedName>
    <definedName name="_xlnm._FilterDatabase" localSheetId="4" hidden="1">อด!#REF!</definedName>
    <definedName name="_xlnm._FilterDatabase" localSheetId="5" hidden="1">อุดรธานี!$A$1:$AQ$222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AK5" i="30" l="1"/>
  <c r="AK6" i="30"/>
  <c r="AK7" i="30"/>
  <c r="AK8" i="30"/>
  <c r="AK9" i="30"/>
  <c r="AK10" i="30"/>
  <c r="AK11" i="30"/>
  <c r="AK12" i="30"/>
  <c r="AK13" i="30"/>
  <c r="AK14" i="30"/>
  <c r="AK15" i="30"/>
  <c r="AK16" i="30"/>
  <c r="AK17" i="30"/>
  <c r="AK18" i="30"/>
  <c r="AK19" i="30"/>
  <c r="AK20" i="30"/>
  <c r="AK21" i="30"/>
  <c r="AK22" i="30"/>
  <c r="AK23" i="30"/>
  <c r="AK24" i="30"/>
  <c r="AK25" i="30"/>
  <c r="AK26" i="30"/>
  <c r="AK27" i="30"/>
  <c r="AK28" i="30"/>
  <c r="AK29" i="30"/>
  <c r="AK30" i="30"/>
  <c r="AK31" i="30"/>
  <c r="AK32" i="30"/>
  <c r="AK33" i="30"/>
  <c r="AK34" i="30"/>
  <c r="AK35" i="30"/>
  <c r="AK36" i="30"/>
  <c r="AK37" i="30"/>
  <c r="AK38" i="30"/>
  <c r="AK39" i="30"/>
  <c r="AK40" i="30"/>
  <c r="AK41" i="30"/>
  <c r="AK42" i="30"/>
  <c r="AK43" i="30"/>
  <c r="AK44" i="30"/>
  <c r="AK45" i="30"/>
  <c r="AK46" i="30"/>
  <c r="AK47" i="30"/>
  <c r="AK48" i="30"/>
  <c r="AK49" i="30"/>
  <c r="AK50" i="30"/>
  <c r="AK51" i="30"/>
  <c r="AK52" i="30"/>
  <c r="AK53" i="30"/>
  <c r="AK54" i="30"/>
  <c r="AK55" i="30"/>
  <c r="AK56" i="30"/>
  <c r="AK57" i="30"/>
  <c r="AK58" i="30"/>
  <c r="AK59" i="30"/>
  <c r="AK60" i="30"/>
  <c r="AK61" i="30"/>
  <c r="AK62" i="30"/>
  <c r="AK63" i="30"/>
  <c r="AK64" i="30"/>
  <c r="AK65" i="30"/>
  <c r="AK66" i="30"/>
  <c r="AK67" i="30"/>
  <c r="AK68" i="30"/>
  <c r="AK69" i="30"/>
  <c r="AK70" i="30"/>
  <c r="AK71" i="30"/>
  <c r="AK72" i="30"/>
  <c r="AK73" i="30"/>
  <c r="AK74" i="30"/>
  <c r="AK75" i="30"/>
  <c r="AK76" i="30"/>
  <c r="AK77" i="30"/>
  <c r="AK78" i="30"/>
  <c r="AK79" i="30"/>
  <c r="AK80" i="30"/>
  <c r="AK81" i="30"/>
  <c r="AK82" i="30"/>
  <c r="AK83" i="30"/>
  <c r="AK84" i="30"/>
  <c r="AK85" i="30"/>
  <c r="AK86" i="30"/>
  <c r="AK87" i="30"/>
  <c r="AK88" i="30"/>
  <c r="AK89" i="30"/>
  <c r="AK90" i="30"/>
  <c r="AK91" i="30"/>
  <c r="AK92" i="30"/>
  <c r="AK93" i="30"/>
  <c r="AK94" i="30"/>
  <c r="AK95" i="30"/>
  <c r="AK96" i="30"/>
  <c r="AK97" i="30"/>
  <c r="AK98" i="30"/>
  <c r="AK99" i="30"/>
  <c r="AK100" i="30"/>
  <c r="AK101" i="30"/>
  <c r="AK102" i="30"/>
  <c r="AK103" i="30"/>
  <c r="AK104" i="30"/>
  <c r="AK105" i="30"/>
  <c r="AK106" i="30"/>
  <c r="AK107" i="30"/>
  <c r="AK108" i="30"/>
  <c r="AK109" i="30"/>
  <c r="AK110" i="30"/>
  <c r="AK111" i="30"/>
  <c r="AK112" i="30"/>
  <c r="AK113" i="30"/>
  <c r="AK114" i="30"/>
  <c r="AK115" i="30"/>
  <c r="AK116" i="30"/>
  <c r="AK117" i="30"/>
  <c r="AK118" i="30"/>
  <c r="AK119" i="30"/>
  <c r="AK120" i="30"/>
  <c r="AK121" i="30"/>
  <c r="AK122" i="30"/>
  <c r="AK123" i="30"/>
  <c r="AK124" i="30"/>
  <c r="AK125" i="30"/>
  <c r="AK126" i="30"/>
  <c r="AK127" i="30"/>
  <c r="AK128" i="30"/>
  <c r="AK129" i="30"/>
  <c r="AK130" i="30"/>
  <c r="AK131" i="30"/>
  <c r="AK132" i="30"/>
  <c r="AK133" i="30"/>
  <c r="AK134" i="30"/>
  <c r="AK135" i="30"/>
  <c r="AK136" i="30"/>
  <c r="AK137" i="30"/>
  <c r="AK138" i="30"/>
  <c r="AK139" i="30"/>
  <c r="AK140" i="30"/>
  <c r="AK141" i="30"/>
  <c r="AK142" i="30"/>
  <c r="AK143" i="30"/>
  <c r="AK144" i="30"/>
  <c r="AK145" i="30"/>
  <c r="AK146" i="30"/>
  <c r="AK147" i="30"/>
  <c r="AK148" i="30"/>
  <c r="AK149" i="30"/>
  <c r="AK150" i="30"/>
  <c r="AK151" i="30"/>
  <c r="AK152" i="30"/>
  <c r="AK153" i="30"/>
  <c r="AK154" i="30"/>
  <c r="AL5" i="30"/>
  <c r="AL6" i="30"/>
  <c r="AL7" i="30"/>
  <c r="AL8" i="30"/>
  <c r="AL9" i="30"/>
  <c r="AL10" i="30"/>
  <c r="AL11" i="30"/>
  <c r="AL12" i="30"/>
  <c r="AL13" i="30"/>
  <c r="AL14" i="30"/>
  <c r="AL15" i="30"/>
  <c r="AL16" i="30"/>
  <c r="AL17" i="30"/>
  <c r="AL18" i="30"/>
  <c r="AL19" i="30"/>
  <c r="AL20" i="30"/>
  <c r="AL21" i="30"/>
  <c r="AL22" i="30"/>
  <c r="AL23" i="30"/>
  <c r="AL24" i="30"/>
  <c r="AL25" i="30"/>
  <c r="AL26" i="30"/>
  <c r="AL27" i="30"/>
  <c r="AL28" i="30"/>
  <c r="AL29" i="30"/>
  <c r="AL30" i="30"/>
  <c r="AL31" i="30"/>
  <c r="AL32" i="30"/>
  <c r="AL33" i="30"/>
  <c r="AL34" i="30"/>
  <c r="AL35" i="30"/>
  <c r="AL36" i="30"/>
  <c r="AL37" i="30"/>
  <c r="AL38" i="30"/>
  <c r="AL39" i="30"/>
  <c r="AL40" i="30"/>
  <c r="AL41" i="30"/>
  <c r="AL42" i="30"/>
  <c r="AL43" i="30"/>
  <c r="AL44" i="30"/>
  <c r="AL45" i="30"/>
  <c r="AL46" i="30"/>
  <c r="AL47" i="30"/>
  <c r="AL48" i="30"/>
  <c r="AL49" i="30"/>
  <c r="AL50" i="30"/>
  <c r="AL51" i="30"/>
  <c r="AL52" i="30"/>
  <c r="AL53" i="30"/>
  <c r="AL54" i="30"/>
  <c r="AL55" i="30"/>
  <c r="AL56" i="30"/>
  <c r="AL57" i="30"/>
  <c r="AL58" i="30"/>
  <c r="AL59" i="30"/>
  <c r="AL60" i="30"/>
  <c r="AL61" i="30"/>
  <c r="AL62" i="30"/>
  <c r="AL63" i="30"/>
  <c r="AL64" i="30"/>
  <c r="AL65" i="30"/>
  <c r="AL66" i="30"/>
  <c r="AL67" i="30"/>
  <c r="AL68" i="30"/>
  <c r="AL69" i="30"/>
  <c r="AL70" i="30"/>
  <c r="AL71" i="30"/>
  <c r="AL72" i="30"/>
  <c r="AL73" i="30"/>
  <c r="AL74" i="30"/>
  <c r="AL75" i="30"/>
  <c r="AL76" i="30"/>
  <c r="AL77" i="30"/>
  <c r="AL78" i="30"/>
  <c r="AL79" i="30"/>
  <c r="AL80" i="30"/>
  <c r="AL81" i="30"/>
  <c r="AL82" i="30"/>
  <c r="AL83" i="30"/>
  <c r="AL84" i="30"/>
  <c r="AL85" i="30"/>
  <c r="AL86" i="30"/>
  <c r="AL87" i="30"/>
  <c r="AL88" i="30"/>
  <c r="AL89" i="30"/>
  <c r="AL90" i="30"/>
  <c r="AL91" i="30"/>
  <c r="AL92" i="30"/>
  <c r="AL93" i="30"/>
  <c r="AL94" i="30"/>
  <c r="AL95" i="30"/>
  <c r="AL96" i="30"/>
  <c r="AL97" i="30"/>
  <c r="AL98" i="30"/>
  <c r="AL99" i="30"/>
  <c r="AL100" i="30"/>
  <c r="AL101" i="30"/>
  <c r="AL102" i="30"/>
  <c r="AL103" i="30"/>
  <c r="AL104" i="30"/>
  <c r="AL105" i="30"/>
  <c r="AL106" i="30"/>
  <c r="AL107" i="30"/>
  <c r="AL108" i="30"/>
  <c r="AL109" i="30"/>
  <c r="AL110" i="30"/>
  <c r="AL111" i="30"/>
  <c r="AL112" i="30"/>
  <c r="AL113" i="30"/>
  <c r="AL114" i="30"/>
  <c r="AL115" i="30"/>
  <c r="AL116" i="30"/>
  <c r="AL117" i="30"/>
  <c r="AL118" i="30"/>
  <c r="AL119" i="30"/>
  <c r="AL120" i="30"/>
  <c r="AL121" i="30"/>
  <c r="AL122" i="30"/>
  <c r="AL123" i="30"/>
  <c r="AL124" i="30"/>
  <c r="AL125" i="30"/>
  <c r="AL126" i="30"/>
  <c r="AL127" i="30"/>
  <c r="AL128" i="30"/>
  <c r="AL129" i="30"/>
  <c r="AL130" i="30"/>
  <c r="AL131" i="30"/>
  <c r="AL132" i="30"/>
  <c r="AL133" i="30"/>
  <c r="AL134" i="30"/>
  <c r="AL135" i="30"/>
  <c r="AL136" i="30"/>
  <c r="AL137" i="30"/>
  <c r="AL138" i="30"/>
  <c r="AL139" i="30"/>
  <c r="AL140" i="30"/>
  <c r="AL141" i="30"/>
  <c r="AL142" i="30"/>
  <c r="AL143" i="30"/>
  <c r="AL144" i="30"/>
  <c r="AL145" i="30"/>
  <c r="AL146" i="30"/>
  <c r="AL147" i="30"/>
  <c r="AL148" i="30"/>
  <c r="AL149" i="30"/>
  <c r="AL150" i="30"/>
  <c r="AL151" i="30"/>
  <c r="AL152" i="30"/>
  <c r="AL153" i="30"/>
  <c r="AL154" i="30"/>
  <c r="AO5" i="30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140" i="30"/>
  <c r="AO141" i="30"/>
  <c r="AO142" i="30"/>
  <c r="AO143" i="30"/>
  <c r="AO144" i="30"/>
  <c r="AO145" i="30"/>
  <c r="AO146" i="30"/>
  <c r="AO147" i="30"/>
  <c r="AO148" i="30"/>
  <c r="AO149" i="30"/>
  <c r="AO150" i="30"/>
  <c r="AO151" i="30"/>
  <c r="AO152" i="30"/>
  <c r="AO153" i="30"/>
  <c r="AO154" i="30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O4" i="30"/>
  <c r="AN4" i="30"/>
  <c r="AL4" i="30"/>
  <c r="AK4" i="30"/>
  <c r="AL5" i="32"/>
  <c r="AL6" i="32"/>
  <c r="AL7" i="32"/>
  <c r="AL8" i="32"/>
  <c r="AL9" i="32"/>
  <c r="AL10" i="32"/>
  <c r="AL11" i="32"/>
  <c r="AL12" i="32"/>
  <c r="AL13" i="32"/>
  <c r="AL14" i="32"/>
  <c r="AL15" i="32"/>
  <c r="AL16" i="32"/>
  <c r="AL17" i="32"/>
  <c r="AL18" i="32"/>
  <c r="AL19" i="32"/>
  <c r="AL20" i="32"/>
  <c r="AL21" i="32"/>
  <c r="AL22" i="32"/>
  <c r="AL23" i="32"/>
  <c r="AL24" i="32"/>
  <c r="AL25" i="32"/>
  <c r="AL26" i="32"/>
  <c r="AL27" i="32"/>
  <c r="AL28" i="32"/>
  <c r="AL29" i="32"/>
  <c r="AL30" i="32"/>
  <c r="AL31" i="32"/>
  <c r="AL32" i="32"/>
  <c r="AL33" i="32"/>
  <c r="AL34" i="32"/>
  <c r="AL35" i="32"/>
  <c r="AL36" i="32"/>
  <c r="AL37" i="32"/>
  <c r="AL38" i="32"/>
  <c r="AL39" i="32"/>
  <c r="AL40" i="32"/>
  <c r="AL41" i="32"/>
  <c r="AL42" i="32"/>
  <c r="AL43" i="32"/>
  <c r="AL44" i="32"/>
  <c r="AL45" i="32"/>
  <c r="AL46" i="32"/>
  <c r="AL47" i="32"/>
  <c r="AL48" i="32"/>
  <c r="AL49" i="32"/>
  <c r="AL50" i="32"/>
  <c r="AL51" i="32"/>
  <c r="AL52" i="32"/>
  <c r="AL53" i="32"/>
  <c r="AL54" i="32"/>
  <c r="AL55" i="32"/>
  <c r="AL56" i="32"/>
  <c r="AL57" i="32"/>
  <c r="AL58" i="32"/>
  <c r="AL59" i="32"/>
  <c r="AL60" i="32"/>
  <c r="AL61" i="32"/>
  <c r="AL62" i="32"/>
  <c r="AL63" i="32"/>
  <c r="AL64" i="32"/>
  <c r="AL65" i="32"/>
  <c r="AL66" i="32"/>
  <c r="AL67" i="32"/>
  <c r="AL68" i="32"/>
  <c r="AL69" i="32"/>
  <c r="AL70" i="32"/>
  <c r="AL71" i="32"/>
  <c r="AL72" i="32"/>
  <c r="AL73" i="32"/>
  <c r="AL74" i="32"/>
  <c r="AL75" i="32"/>
  <c r="AL76" i="32"/>
  <c r="AL77" i="32"/>
  <c r="AL78" i="32"/>
  <c r="AL79" i="32"/>
  <c r="AL80" i="32"/>
  <c r="AL81" i="32"/>
  <c r="AL82" i="32"/>
  <c r="AL83" i="32"/>
  <c r="AL84" i="32"/>
  <c r="AL85" i="32"/>
  <c r="AL86" i="32"/>
  <c r="AL87" i="32"/>
  <c r="AL88" i="32"/>
  <c r="AL89" i="32"/>
  <c r="AL90" i="32"/>
  <c r="AL91" i="32"/>
  <c r="AL92" i="32"/>
  <c r="AL93" i="32"/>
  <c r="AL94" i="32"/>
  <c r="AL95" i="32"/>
  <c r="AL96" i="32"/>
  <c r="AL97" i="32"/>
  <c r="AL98" i="32"/>
  <c r="AL99" i="32"/>
  <c r="AL100" i="32"/>
  <c r="AL101" i="32"/>
  <c r="AL102" i="32"/>
  <c r="AL103" i="32"/>
  <c r="AL104" i="32"/>
  <c r="AL105" i="32"/>
  <c r="AL106" i="32"/>
  <c r="AL107" i="32"/>
  <c r="AL108" i="32"/>
  <c r="AL109" i="32"/>
  <c r="AL110" i="32"/>
  <c r="AL111" i="32"/>
  <c r="AL112" i="32"/>
  <c r="AL113" i="32"/>
  <c r="AL114" i="32"/>
  <c r="AL115" i="32"/>
  <c r="AL116" i="32"/>
  <c r="AL117" i="32"/>
  <c r="AL118" i="32"/>
  <c r="AL119" i="32"/>
  <c r="AL120" i="32"/>
  <c r="AL121" i="32"/>
  <c r="AL122" i="32"/>
  <c r="AL123" i="32"/>
  <c r="AL124" i="32"/>
  <c r="AL125" i="32"/>
  <c r="AL126" i="32"/>
  <c r="AL127" i="32"/>
  <c r="AL128" i="32"/>
  <c r="AL129" i="32"/>
  <c r="AL130" i="32"/>
  <c r="AL131" i="32"/>
  <c r="AL132" i="32"/>
  <c r="AL133" i="32"/>
  <c r="AL134" i="32"/>
  <c r="AL135" i="32"/>
  <c r="AL136" i="32"/>
  <c r="AL137" i="32"/>
  <c r="AL138" i="32"/>
  <c r="AL139" i="32"/>
  <c r="AL140" i="32"/>
  <c r="AL141" i="32"/>
  <c r="AL142" i="32"/>
  <c r="AL143" i="32"/>
  <c r="AL144" i="32"/>
  <c r="AL145" i="32"/>
  <c r="AL146" i="32"/>
  <c r="AL147" i="32"/>
  <c r="AL148" i="32"/>
  <c r="AL149" i="32"/>
  <c r="AL150" i="32"/>
  <c r="AL151" i="32"/>
  <c r="AL152" i="32"/>
  <c r="AL153" i="32"/>
  <c r="AL154" i="32"/>
  <c r="AL155" i="32"/>
  <c r="AL156" i="32"/>
  <c r="AL157" i="32"/>
  <c r="AL158" i="32"/>
  <c r="AL159" i="32"/>
  <c r="AL160" i="32"/>
  <c r="AL161" i="32"/>
  <c r="AL162" i="32"/>
  <c r="AL163" i="32"/>
  <c r="AL164" i="32"/>
  <c r="AL165" i="32"/>
  <c r="AL166" i="32"/>
  <c r="AL167" i="32"/>
  <c r="AL168" i="32"/>
  <c r="AL169" i="32"/>
  <c r="AL170" i="32"/>
  <c r="AL171" i="32"/>
  <c r="AL172" i="32"/>
  <c r="AL173" i="32"/>
  <c r="AL174" i="32"/>
  <c r="AL175" i="32"/>
  <c r="AL176" i="32"/>
  <c r="AL177" i="32"/>
  <c r="AL178" i="32"/>
  <c r="AL179" i="32"/>
  <c r="AL180" i="32"/>
  <c r="AL181" i="32"/>
  <c r="AL182" i="32"/>
  <c r="AL183" i="32"/>
  <c r="AL184" i="32"/>
  <c r="AL185" i="32"/>
  <c r="AL186" i="32"/>
  <c r="AL187" i="32"/>
  <c r="AL188" i="32"/>
  <c r="AL189" i="32"/>
  <c r="AL4" i="32"/>
  <c r="AK5" i="32"/>
  <c r="AK6" i="32"/>
  <c r="AK7" i="32"/>
  <c r="AK8" i="32"/>
  <c r="AK9" i="32"/>
  <c r="AK10" i="32"/>
  <c r="AK11" i="32"/>
  <c r="AK12" i="32"/>
  <c r="AK13" i="32"/>
  <c r="AK14" i="32"/>
  <c r="AK15" i="32"/>
  <c r="AK16" i="32"/>
  <c r="AK17" i="32"/>
  <c r="AK18" i="32"/>
  <c r="AK19" i="32"/>
  <c r="AK20" i="32"/>
  <c r="AK21" i="32"/>
  <c r="AK22" i="32"/>
  <c r="AK23" i="32"/>
  <c r="AK24" i="32"/>
  <c r="AK25" i="32"/>
  <c r="AK26" i="32"/>
  <c r="AK27" i="32"/>
  <c r="AK28" i="32"/>
  <c r="AK29" i="32"/>
  <c r="AK30" i="32"/>
  <c r="AK31" i="32"/>
  <c r="AK32" i="32"/>
  <c r="AK33" i="32"/>
  <c r="AK34" i="32"/>
  <c r="AK35" i="32"/>
  <c r="AK36" i="32"/>
  <c r="AK37" i="32"/>
  <c r="AK38" i="32"/>
  <c r="AK39" i="32"/>
  <c r="AK40" i="32"/>
  <c r="AK41" i="32"/>
  <c r="AK42" i="32"/>
  <c r="AK43" i="32"/>
  <c r="AK44" i="32"/>
  <c r="AK45" i="32"/>
  <c r="AK46" i="32"/>
  <c r="AK47" i="32"/>
  <c r="AK48" i="32"/>
  <c r="AK49" i="32"/>
  <c r="AK50" i="32"/>
  <c r="AK51" i="32"/>
  <c r="AK52" i="32"/>
  <c r="AK53" i="32"/>
  <c r="AK54" i="32"/>
  <c r="AK55" i="32"/>
  <c r="AK56" i="32"/>
  <c r="AK57" i="32"/>
  <c r="AK58" i="32"/>
  <c r="AK59" i="32"/>
  <c r="AK60" i="32"/>
  <c r="AK61" i="32"/>
  <c r="AK62" i="32"/>
  <c r="AK63" i="32"/>
  <c r="AK64" i="32"/>
  <c r="AK65" i="32"/>
  <c r="AK66" i="32"/>
  <c r="AK67" i="32"/>
  <c r="AK68" i="32"/>
  <c r="AK69" i="32"/>
  <c r="AK70" i="32"/>
  <c r="AK71" i="32"/>
  <c r="AK72" i="32"/>
  <c r="AK73" i="32"/>
  <c r="AK74" i="32"/>
  <c r="AK75" i="32"/>
  <c r="AK76" i="32"/>
  <c r="AK77" i="32"/>
  <c r="AK78" i="32"/>
  <c r="AK79" i="32"/>
  <c r="AK80" i="32"/>
  <c r="AK81" i="32"/>
  <c r="AK82" i="32"/>
  <c r="AK83" i="32"/>
  <c r="AK84" i="32"/>
  <c r="AK85" i="32"/>
  <c r="AK86" i="32"/>
  <c r="AK87" i="32"/>
  <c r="AK88" i="32"/>
  <c r="AK89" i="32"/>
  <c r="AK90" i="32"/>
  <c r="AK91" i="32"/>
  <c r="AK92" i="32"/>
  <c r="AK93" i="32"/>
  <c r="AK94" i="32"/>
  <c r="AK95" i="32"/>
  <c r="AK96" i="32"/>
  <c r="AK97" i="32"/>
  <c r="AK98" i="32"/>
  <c r="AK99" i="32"/>
  <c r="AK100" i="32"/>
  <c r="AK101" i="32"/>
  <c r="AK102" i="32"/>
  <c r="AK103" i="32"/>
  <c r="AK104" i="32"/>
  <c r="AK105" i="32"/>
  <c r="AK106" i="32"/>
  <c r="AK107" i="32"/>
  <c r="AK108" i="32"/>
  <c r="AK109" i="32"/>
  <c r="AK110" i="32"/>
  <c r="AK111" i="32"/>
  <c r="AK112" i="32"/>
  <c r="AK113" i="32"/>
  <c r="AK114" i="32"/>
  <c r="AK115" i="32"/>
  <c r="AK116" i="32"/>
  <c r="AK117" i="32"/>
  <c r="AK118" i="32"/>
  <c r="AK119" i="32"/>
  <c r="AK120" i="32"/>
  <c r="AK121" i="32"/>
  <c r="AK122" i="32"/>
  <c r="AK123" i="32"/>
  <c r="AK124" i="32"/>
  <c r="AK125" i="32"/>
  <c r="AK126" i="32"/>
  <c r="AK127" i="32"/>
  <c r="AK128" i="32"/>
  <c r="AK129" i="32"/>
  <c r="AK130" i="32"/>
  <c r="AK131" i="32"/>
  <c r="AK132" i="32"/>
  <c r="AK133" i="32"/>
  <c r="AK134" i="32"/>
  <c r="AK135" i="32"/>
  <c r="AK136" i="32"/>
  <c r="AK137" i="32"/>
  <c r="AK138" i="32"/>
  <c r="AK139" i="32"/>
  <c r="AK140" i="32"/>
  <c r="AK141" i="32"/>
  <c r="AK142" i="32"/>
  <c r="AK143" i="32"/>
  <c r="AK144" i="32"/>
  <c r="AK145" i="32"/>
  <c r="AK146" i="32"/>
  <c r="AK147" i="32"/>
  <c r="AK148" i="32"/>
  <c r="AK149" i="32"/>
  <c r="AK150" i="32"/>
  <c r="AK151" i="32"/>
  <c r="AK152" i="32"/>
  <c r="AK153" i="32"/>
  <c r="AK154" i="32"/>
  <c r="AK155" i="32"/>
  <c r="AK156" i="32"/>
  <c r="AK157" i="32"/>
  <c r="AK158" i="32"/>
  <c r="AK159" i="32"/>
  <c r="AK160" i="32"/>
  <c r="AK161" i="32"/>
  <c r="AK162" i="32"/>
  <c r="AK163" i="32"/>
  <c r="AK164" i="32"/>
  <c r="AK165" i="32"/>
  <c r="AK166" i="32"/>
  <c r="AK167" i="32"/>
  <c r="AK168" i="32"/>
  <c r="AK169" i="32"/>
  <c r="AK170" i="32"/>
  <c r="AK171" i="32"/>
  <c r="AK172" i="32"/>
  <c r="AK173" i="32"/>
  <c r="AK174" i="32"/>
  <c r="AK175" i="32"/>
  <c r="AK176" i="32"/>
  <c r="AK177" i="32"/>
  <c r="AK178" i="32"/>
  <c r="AK179" i="32"/>
  <c r="AK180" i="32"/>
  <c r="AK181" i="32"/>
  <c r="AK182" i="32"/>
  <c r="AK183" i="32"/>
  <c r="AK184" i="32"/>
  <c r="AK185" i="32"/>
  <c r="AK186" i="32"/>
  <c r="AK187" i="32"/>
  <c r="AK188" i="32"/>
  <c r="AK189" i="32"/>
  <c r="AK4" i="32"/>
  <c r="AI5" i="32"/>
  <c r="AI6" i="32"/>
  <c r="AI7" i="32"/>
  <c r="AI8" i="32"/>
  <c r="AI9" i="32"/>
  <c r="AI10" i="32"/>
  <c r="AI11" i="32"/>
  <c r="AI12" i="32"/>
  <c r="AI13" i="32"/>
  <c r="AI14" i="32"/>
  <c r="AI15" i="32"/>
  <c r="AI16" i="32"/>
  <c r="AI17" i="32"/>
  <c r="AI18" i="32"/>
  <c r="AI19" i="32"/>
  <c r="AI20" i="32"/>
  <c r="AI21" i="32"/>
  <c r="AI22" i="32"/>
  <c r="AI23" i="32"/>
  <c r="AI24" i="32"/>
  <c r="AI25" i="32"/>
  <c r="AI26" i="32"/>
  <c r="AI27" i="32"/>
  <c r="AI28" i="32"/>
  <c r="AI29" i="32"/>
  <c r="AI30" i="32"/>
  <c r="AI31" i="32"/>
  <c r="AI32" i="32"/>
  <c r="AI33" i="32"/>
  <c r="AI34" i="32"/>
  <c r="AI35" i="32"/>
  <c r="AI36" i="32"/>
  <c r="AI37" i="32"/>
  <c r="AI38" i="32"/>
  <c r="AI39" i="32"/>
  <c r="AI40" i="32"/>
  <c r="AI41" i="32"/>
  <c r="AI42" i="32"/>
  <c r="AI43" i="32"/>
  <c r="AI44" i="32"/>
  <c r="AI45" i="32"/>
  <c r="AI46" i="32"/>
  <c r="AI47" i="32"/>
  <c r="AI48" i="32"/>
  <c r="AI49" i="32"/>
  <c r="AI50" i="32"/>
  <c r="AI51" i="32"/>
  <c r="AI52" i="32"/>
  <c r="AI53" i="32"/>
  <c r="AI54" i="32"/>
  <c r="AI55" i="32"/>
  <c r="AI56" i="32"/>
  <c r="AI57" i="32"/>
  <c r="AI58" i="32"/>
  <c r="AI59" i="32"/>
  <c r="AI60" i="32"/>
  <c r="AI61" i="32"/>
  <c r="AI62" i="32"/>
  <c r="AI63" i="32"/>
  <c r="AI64" i="32"/>
  <c r="AI65" i="32"/>
  <c r="AI66" i="32"/>
  <c r="AI67" i="32"/>
  <c r="AI68" i="32"/>
  <c r="AI69" i="32"/>
  <c r="AI70" i="32"/>
  <c r="AI71" i="32"/>
  <c r="AI72" i="32"/>
  <c r="AI73" i="32"/>
  <c r="AI74" i="32"/>
  <c r="AI75" i="32"/>
  <c r="AI76" i="32"/>
  <c r="AI77" i="32"/>
  <c r="AI78" i="32"/>
  <c r="AI79" i="32"/>
  <c r="AI80" i="32"/>
  <c r="AI81" i="32"/>
  <c r="AI82" i="32"/>
  <c r="AI83" i="32"/>
  <c r="AI84" i="32"/>
  <c r="AI85" i="32"/>
  <c r="AI86" i="32"/>
  <c r="AI87" i="32"/>
  <c r="AI88" i="32"/>
  <c r="AI89" i="32"/>
  <c r="AI90" i="32"/>
  <c r="AI91" i="32"/>
  <c r="AI92" i="32"/>
  <c r="AI93" i="32"/>
  <c r="AI94" i="32"/>
  <c r="AI95" i="32"/>
  <c r="AI96" i="32"/>
  <c r="AI97" i="32"/>
  <c r="AI98" i="32"/>
  <c r="AI99" i="32"/>
  <c r="AI100" i="32"/>
  <c r="AI101" i="32"/>
  <c r="AI102" i="32"/>
  <c r="AI103" i="32"/>
  <c r="AI104" i="32"/>
  <c r="AI105" i="32"/>
  <c r="AI106" i="32"/>
  <c r="AI107" i="32"/>
  <c r="AI108" i="32"/>
  <c r="AI109" i="32"/>
  <c r="AI110" i="32"/>
  <c r="AI111" i="32"/>
  <c r="AI112" i="32"/>
  <c r="AI113" i="32"/>
  <c r="AI114" i="32"/>
  <c r="AI115" i="32"/>
  <c r="AI116" i="32"/>
  <c r="AI117" i="32"/>
  <c r="AI118" i="32"/>
  <c r="AI119" i="32"/>
  <c r="AI120" i="32"/>
  <c r="AI121" i="32"/>
  <c r="AI122" i="32"/>
  <c r="AI123" i="32"/>
  <c r="AI124" i="32"/>
  <c r="AI125" i="32"/>
  <c r="AI126" i="32"/>
  <c r="AI127" i="32"/>
  <c r="AI128" i="32"/>
  <c r="AI129" i="32"/>
  <c r="AI130" i="32"/>
  <c r="AI131" i="32"/>
  <c r="AI132" i="32"/>
  <c r="AI133" i="32"/>
  <c r="AI134" i="32"/>
  <c r="AI135" i="32"/>
  <c r="AI136" i="32"/>
  <c r="AI137" i="32"/>
  <c r="AI138" i="32"/>
  <c r="AI139" i="32"/>
  <c r="AI140" i="32"/>
  <c r="AI141" i="32"/>
  <c r="AI142" i="32"/>
  <c r="AI143" i="32"/>
  <c r="AI144" i="32"/>
  <c r="AI145" i="32"/>
  <c r="AI146" i="32"/>
  <c r="AI147" i="32"/>
  <c r="AI148" i="32"/>
  <c r="AI149" i="32"/>
  <c r="AI150" i="32"/>
  <c r="AI151" i="32"/>
  <c r="AI152" i="32"/>
  <c r="AI153" i="32"/>
  <c r="AI154" i="32"/>
  <c r="AI155" i="32"/>
  <c r="AI156" i="32"/>
  <c r="AI157" i="32"/>
  <c r="AI158" i="32"/>
  <c r="AI159" i="32"/>
  <c r="AI160" i="32"/>
  <c r="AI161" i="32"/>
  <c r="AI162" i="32"/>
  <c r="AI163" i="32"/>
  <c r="AI164" i="32"/>
  <c r="AI165" i="32"/>
  <c r="AI166" i="32"/>
  <c r="AI167" i="32"/>
  <c r="AI168" i="32"/>
  <c r="AI169" i="32"/>
  <c r="AI170" i="32"/>
  <c r="AI171" i="32"/>
  <c r="AI172" i="32"/>
  <c r="AI173" i="32"/>
  <c r="AI174" i="32"/>
  <c r="AI175" i="32"/>
  <c r="AI176" i="32"/>
  <c r="AI177" i="32"/>
  <c r="AI178" i="32"/>
  <c r="AI179" i="32"/>
  <c r="AI180" i="32"/>
  <c r="AI181" i="32"/>
  <c r="AI182" i="32"/>
  <c r="AI183" i="32"/>
  <c r="AI184" i="32"/>
  <c r="AI185" i="32"/>
  <c r="AI186" i="32"/>
  <c r="AI187" i="32"/>
  <c r="AI188" i="32"/>
  <c r="AI189" i="32"/>
  <c r="AI4" i="32"/>
  <c r="AH5" i="32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H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H4" i="32"/>
  <c r="AK5" i="34"/>
  <c r="AK6" i="34"/>
  <c r="AK7" i="34"/>
  <c r="AK8" i="34"/>
  <c r="AK9" i="34"/>
  <c r="AK10" i="34"/>
  <c r="AK11" i="34"/>
  <c r="AK12" i="34"/>
  <c r="AK13" i="34"/>
  <c r="AK14" i="34"/>
  <c r="AK15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K41" i="34"/>
  <c r="AK42" i="34"/>
  <c r="AK43" i="34"/>
  <c r="AK44" i="34"/>
  <c r="AK45" i="34"/>
  <c r="AK46" i="34"/>
  <c r="AK47" i="34"/>
  <c r="AK48" i="34"/>
  <c r="AK49" i="34"/>
  <c r="AK50" i="34"/>
  <c r="AK51" i="34"/>
  <c r="AK52" i="34"/>
  <c r="AK53" i="34"/>
  <c r="AK54" i="34"/>
  <c r="AK55" i="34"/>
  <c r="AK56" i="34"/>
  <c r="AK57" i="34"/>
  <c r="AK58" i="34"/>
  <c r="AK59" i="34"/>
  <c r="AK60" i="34"/>
  <c r="AK61" i="34"/>
  <c r="AK62" i="34"/>
  <c r="AK63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K4" i="34"/>
  <c r="AJ5" i="34"/>
  <c r="AJ6" i="34"/>
  <c r="AJ7" i="34"/>
  <c r="AJ8" i="34"/>
  <c r="AJ9" i="34"/>
  <c r="AJ10" i="34"/>
  <c r="AJ11" i="34"/>
  <c r="AJ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4" i="34"/>
  <c r="AH5" i="34"/>
  <c r="AH6" i="34"/>
  <c r="AH7" i="34"/>
  <c r="AH8" i="34"/>
  <c r="AH9" i="34"/>
  <c r="AH10" i="34"/>
  <c r="AH11" i="34"/>
  <c r="AH12" i="34"/>
  <c r="AH13" i="34"/>
  <c r="AH14" i="34"/>
  <c r="AH15" i="34"/>
  <c r="AH16" i="34"/>
  <c r="AH17" i="34"/>
  <c r="AH18" i="34"/>
  <c r="AH19" i="34"/>
  <c r="AH20" i="34"/>
  <c r="AH21" i="34"/>
  <c r="AH22" i="34"/>
  <c r="AH23" i="34"/>
  <c r="AH24" i="34"/>
  <c r="AH25" i="34"/>
  <c r="AH26" i="34"/>
  <c r="AH27" i="34"/>
  <c r="AH28" i="34"/>
  <c r="AH29" i="34"/>
  <c r="AH30" i="34"/>
  <c r="AH31" i="34"/>
  <c r="AH32" i="34"/>
  <c r="AH33" i="34"/>
  <c r="AH34" i="34"/>
  <c r="AH35" i="34"/>
  <c r="AH36" i="34"/>
  <c r="AH37" i="34"/>
  <c r="AH38" i="34"/>
  <c r="AH39" i="34"/>
  <c r="AH40" i="34"/>
  <c r="AH41" i="34"/>
  <c r="AH42" i="34"/>
  <c r="AH43" i="34"/>
  <c r="AH44" i="34"/>
  <c r="AH45" i="34"/>
  <c r="AH46" i="34"/>
  <c r="AH47" i="34"/>
  <c r="AH48" i="34"/>
  <c r="AH49" i="34"/>
  <c r="AH50" i="34"/>
  <c r="AH51" i="34"/>
  <c r="AH52" i="34"/>
  <c r="AH53" i="34"/>
  <c r="AH54" i="34"/>
  <c r="AH55" i="34"/>
  <c r="AH56" i="34"/>
  <c r="AH57" i="34"/>
  <c r="AH58" i="34"/>
  <c r="AH59" i="34"/>
  <c r="AH60" i="34"/>
  <c r="AH61" i="34"/>
  <c r="AH62" i="34"/>
  <c r="AH63" i="34"/>
  <c r="AH64" i="34"/>
  <c r="AH65" i="34"/>
  <c r="AH66" i="34"/>
  <c r="AH67" i="34"/>
  <c r="AH68" i="34"/>
  <c r="AH69" i="34"/>
  <c r="AH70" i="34"/>
  <c r="AH71" i="34"/>
  <c r="AH72" i="34"/>
  <c r="AH73" i="34"/>
  <c r="AH74" i="34"/>
  <c r="AH75" i="34"/>
  <c r="AH76" i="34"/>
  <c r="AH77" i="34"/>
  <c r="AH78" i="34"/>
  <c r="AH79" i="34"/>
  <c r="AH80" i="34"/>
  <c r="AH81" i="34"/>
  <c r="AH82" i="34"/>
  <c r="AH83" i="34"/>
  <c r="AH84" i="34"/>
  <c r="AH85" i="34"/>
  <c r="AH86" i="34"/>
  <c r="AH4" i="34"/>
  <c r="AG4" i="34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K4" i="39"/>
  <c r="AJ4" i="39"/>
  <c r="AH4" i="39"/>
  <c r="AG4" i="39"/>
  <c r="AO5" i="16"/>
  <c r="AO6" i="16"/>
  <c r="AO7" i="16"/>
  <c r="AO8" i="16"/>
  <c r="AO9" i="16"/>
  <c r="AO10" i="16"/>
  <c r="AO11" i="16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O159" i="16"/>
  <c r="AO160" i="16"/>
  <c r="AO161" i="16"/>
  <c r="AO162" i="16"/>
  <c r="AO163" i="16"/>
  <c r="AO164" i="16"/>
  <c r="AO165" i="16"/>
  <c r="AO166" i="16"/>
  <c r="AO167" i="16"/>
  <c r="AO168" i="16"/>
  <c r="AO169" i="16"/>
  <c r="AO170" i="16"/>
  <c r="AO171" i="16"/>
  <c r="AO172" i="16"/>
  <c r="AO173" i="16"/>
  <c r="AO174" i="16"/>
  <c r="AO175" i="16"/>
  <c r="AO176" i="16"/>
  <c r="AO177" i="16"/>
  <c r="AO178" i="16"/>
  <c r="AO179" i="16"/>
  <c r="AO180" i="16"/>
  <c r="AO181" i="16"/>
  <c r="AO182" i="16"/>
  <c r="AO183" i="16"/>
  <c r="AO184" i="16"/>
  <c r="AO185" i="16"/>
  <c r="AO186" i="16"/>
  <c r="AO187" i="16"/>
  <c r="AO188" i="16"/>
  <c r="AO189" i="16"/>
  <c r="AO190" i="16"/>
  <c r="AO191" i="16"/>
  <c r="AO192" i="16"/>
  <c r="AO193" i="16"/>
  <c r="AO194" i="16"/>
  <c r="AO195" i="16"/>
  <c r="AO196" i="16"/>
  <c r="AO197" i="16"/>
  <c r="AO198" i="16"/>
  <c r="AO199" i="16"/>
  <c r="AO200" i="16"/>
  <c r="AO201" i="16"/>
  <c r="AO202" i="16"/>
  <c r="AO203" i="16"/>
  <c r="AO204" i="16"/>
  <c r="AO205" i="16"/>
  <c r="AO206" i="16"/>
  <c r="AO207" i="16"/>
  <c r="AO208" i="16"/>
  <c r="AO209" i="16"/>
  <c r="AO210" i="16"/>
  <c r="AO211" i="16"/>
  <c r="AO212" i="16"/>
  <c r="AO213" i="16"/>
  <c r="AO214" i="16"/>
  <c r="AO215" i="16"/>
  <c r="AO216" i="16"/>
  <c r="AO217" i="16"/>
  <c r="AO218" i="16"/>
  <c r="AO219" i="16"/>
  <c r="AO220" i="16"/>
  <c r="AO221" i="16"/>
  <c r="AO222" i="16"/>
  <c r="AO4" i="16"/>
  <c r="AN5" i="16"/>
  <c r="AN6" i="16"/>
  <c r="AN7" i="16"/>
  <c r="AN8" i="16"/>
  <c r="AN9" i="16"/>
  <c r="AN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N4" i="16"/>
  <c r="AL5" i="16"/>
  <c r="AL6" i="16"/>
  <c r="AL7" i="16"/>
  <c r="AL8" i="16"/>
  <c r="AL9" i="16"/>
  <c r="AL10" i="16"/>
  <c r="AL11" i="16"/>
  <c r="AL12" i="16"/>
  <c r="AL13" i="16"/>
  <c r="AL14" i="16"/>
  <c r="AL15" i="16"/>
  <c r="AL16" i="16"/>
  <c r="AL17" i="16"/>
  <c r="AL18" i="16"/>
  <c r="AL19" i="16"/>
  <c r="AL20" i="16"/>
  <c r="AL21" i="16"/>
  <c r="AL22" i="16"/>
  <c r="AL23" i="16"/>
  <c r="AL24" i="16"/>
  <c r="AL25" i="16"/>
  <c r="AL26" i="16"/>
  <c r="AL27" i="16"/>
  <c r="AL28" i="16"/>
  <c r="AL29" i="16"/>
  <c r="AL30" i="16"/>
  <c r="AL31" i="16"/>
  <c r="AL32" i="16"/>
  <c r="AL33" i="16"/>
  <c r="AL34" i="16"/>
  <c r="AL35" i="16"/>
  <c r="AL36" i="16"/>
  <c r="AL37" i="16"/>
  <c r="AL38" i="16"/>
  <c r="AL39" i="16"/>
  <c r="AL40" i="16"/>
  <c r="AL41" i="16"/>
  <c r="AL42" i="16"/>
  <c r="AL43" i="16"/>
  <c r="AL44" i="16"/>
  <c r="AL45" i="16"/>
  <c r="AL46" i="16"/>
  <c r="AL47" i="16"/>
  <c r="AL48" i="16"/>
  <c r="AL49" i="16"/>
  <c r="AL50" i="16"/>
  <c r="AL51" i="16"/>
  <c r="AL52" i="16"/>
  <c r="AL53" i="16"/>
  <c r="AL54" i="16"/>
  <c r="AL55" i="16"/>
  <c r="AL56" i="16"/>
  <c r="AL57" i="16"/>
  <c r="AL58" i="16"/>
  <c r="AL59" i="16"/>
  <c r="AL60" i="16"/>
  <c r="AL61" i="16"/>
  <c r="AL62" i="16"/>
  <c r="AL63" i="16"/>
  <c r="AL64" i="16"/>
  <c r="AL65" i="16"/>
  <c r="AL66" i="16"/>
  <c r="AL67" i="16"/>
  <c r="AL68" i="16"/>
  <c r="AL69" i="16"/>
  <c r="AL70" i="16"/>
  <c r="AL71" i="16"/>
  <c r="AL72" i="16"/>
  <c r="AL73" i="16"/>
  <c r="AL74" i="16"/>
  <c r="AL75" i="16"/>
  <c r="AL76" i="16"/>
  <c r="AL77" i="16"/>
  <c r="AL78" i="16"/>
  <c r="AL79" i="16"/>
  <c r="AL80" i="16"/>
  <c r="AL81" i="16"/>
  <c r="AL82" i="16"/>
  <c r="AL83" i="16"/>
  <c r="AL84" i="16"/>
  <c r="AL85" i="16"/>
  <c r="AL86" i="16"/>
  <c r="AL87" i="16"/>
  <c r="AL88" i="16"/>
  <c r="AL89" i="16"/>
  <c r="AL90" i="16"/>
  <c r="AL91" i="16"/>
  <c r="AL92" i="16"/>
  <c r="AL93" i="16"/>
  <c r="AL94" i="16"/>
  <c r="AL95" i="16"/>
  <c r="AL96" i="16"/>
  <c r="AL97" i="16"/>
  <c r="AL98" i="16"/>
  <c r="AL99" i="16"/>
  <c r="AL100" i="16"/>
  <c r="AL101" i="16"/>
  <c r="AL102" i="16"/>
  <c r="AL103" i="16"/>
  <c r="AL104" i="16"/>
  <c r="AL105" i="16"/>
  <c r="AL106" i="16"/>
  <c r="AL107" i="16"/>
  <c r="AL108" i="16"/>
  <c r="AL109" i="16"/>
  <c r="AL110" i="16"/>
  <c r="AL111" i="16"/>
  <c r="AL112" i="16"/>
  <c r="AL113" i="16"/>
  <c r="AL114" i="16"/>
  <c r="AL115" i="16"/>
  <c r="AL116" i="16"/>
  <c r="AL117" i="16"/>
  <c r="AL118" i="16"/>
  <c r="AL119" i="16"/>
  <c r="AL120" i="16"/>
  <c r="AL121" i="16"/>
  <c r="AL122" i="16"/>
  <c r="AL123" i="16"/>
  <c r="AL124" i="16"/>
  <c r="AL125" i="16"/>
  <c r="AL126" i="16"/>
  <c r="AL127" i="16"/>
  <c r="AL128" i="16"/>
  <c r="AL129" i="16"/>
  <c r="AL130" i="16"/>
  <c r="AL131" i="16"/>
  <c r="AL132" i="16"/>
  <c r="AL133" i="16"/>
  <c r="AL134" i="16"/>
  <c r="AL135" i="16"/>
  <c r="AL136" i="16"/>
  <c r="AL137" i="16"/>
  <c r="AL138" i="16"/>
  <c r="AL139" i="16"/>
  <c r="AL140" i="16"/>
  <c r="AL141" i="16"/>
  <c r="AL142" i="16"/>
  <c r="AL143" i="16"/>
  <c r="AL144" i="16"/>
  <c r="AL145" i="16"/>
  <c r="AL146" i="16"/>
  <c r="AL147" i="16"/>
  <c r="AL148" i="16"/>
  <c r="AL149" i="16"/>
  <c r="AL150" i="16"/>
  <c r="AL151" i="16"/>
  <c r="AL152" i="16"/>
  <c r="AL153" i="16"/>
  <c r="AL154" i="16"/>
  <c r="AL155" i="16"/>
  <c r="AL156" i="16"/>
  <c r="AL157" i="16"/>
  <c r="AL158" i="16"/>
  <c r="AL159" i="16"/>
  <c r="AL160" i="16"/>
  <c r="AL161" i="16"/>
  <c r="AL162" i="16"/>
  <c r="AL163" i="16"/>
  <c r="AL164" i="16"/>
  <c r="AL165" i="16"/>
  <c r="AL166" i="16"/>
  <c r="AL167" i="16"/>
  <c r="AL168" i="16"/>
  <c r="AL169" i="16"/>
  <c r="AL170" i="16"/>
  <c r="AL171" i="16"/>
  <c r="AL172" i="16"/>
  <c r="AL173" i="16"/>
  <c r="AL174" i="16"/>
  <c r="AL175" i="16"/>
  <c r="AL176" i="16"/>
  <c r="AL177" i="16"/>
  <c r="AL178" i="16"/>
  <c r="AL179" i="16"/>
  <c r="AL180" i="16"/>
  <c r="AL181" i="16"/>
  <c r="AL182" i="16"/>
  <c r="AL183" i="16"/>
  <c r="AL184" i="16"/>
  <c r="AL185" i="16"/>
  <c r="AL186" i="16"/>
  <c r="AL187" i="16"/>
  <c r="AL188" i="16"/>
  <c r="AL189" i="16"/>
  <c r="AL190" i="16"/>
  <c r="AL191" i="16"/>
  <c r="AL192" i="16"/>
  <c r="AL193" i="16"/>
  <c r="AL194" i="16"/>
  <c r="AL195" i="16"/>
  <c r="AL196" i="16"/>
  <c r="AL197" i="16"/>
  <c r="AL198" i="16"/>
  <c r="AL199" i="16"/>
  <c r="AL200" i="16"/>
  <c r="AL201" i="16"/>
  <c r="AL202" i="16"/>
  <c r="AL203" i="16"/>
  <c r="AL204" i="16"/>
  <c r="AL205" i="16"/>
  <c r="AL206" i="16"/>
  <c r="AL207" i="16"/>
  <c r="AL208" i="16"/>
  <c r="AL209" i="16"/>
  <c r="AL210" i="16"/>
  <c r="AL211" i="16"/>
  <c r="AL212" i="16"/>
  <c r="AL213" i="16"/>
  <c r="AL214" i="16"/>
  <c r="AL215" i="16"/>
  <c r="AL216" i="16"/>
  <c r="AL217" i="16"/>
  <c r="AL218" i="16"/>
  <c r="AL219" i="16"/>
  <c r="AL220" i="16"/>
  <c r="AL221" i="16"/>
  <c r="AL222" i="16"/>
  <c r="AL4" i="16"/>
  <c r="AK5" i="16"/>
  <c r="AK6" i="16"/>
  <c r="AK7" i="16"/>
  <c r="AK8" i="16"/>
  <c r="AK9" i="16"/>
  <c r="AK10" i="16"/>
  <c r="AK11" i="16"/>
  <c r="AK12" i="16"/>
  <c r="AK13" i="16"/>
  <c r="AK14" i="16"/>
  <c r="AK15" i="16"/>
  <c r="AK16" i="16"/>
  <c r="AK17" i="16"/>
  <c r="AK18" i="16"/>
  <c r="AK19" i="16"/>
  <c r="AK20" i="16"/>
  <c r="AK21" i="16"/>
  <c r="AK22" i="16"/>
  <c r="AK23" i="16"/>
  <c r="AK24" i="16"/>
  <c r="AK25" i="16"/>
  <c r="AK26" i="16"/>
  <c r="AK27" i="16"/>
  <c r="AK28" i="16"/>
  <c r="AK29" i="16"/>
  <c r="AK30" i="16"/>
  <c r="AK31" i="16"/>
  <c r="AK32" i="16"/>
  <c r="AK33" i="16"/>
  <c r="AK34" i="16"/>
  <c r="AK35" i="16"/>
  <c r="AK36" i="16"/>
  <c r="AK37" i="16"/>
  <c r="AK38" i="16"/>
  <c r="AK39" i="16"/>
  <c r="AK40" i="16"/>
  <c r="AK41" i="16"/>
  <c r="AK42" i="16"/>
  <c r="AK43" i="16"/>
  <c r="AK44" i="16"/>
  <c r="AK45" i="16"/>
  <c r="AK46" i="16"/>
  <c r="AK47" i="16"/>
  <c r="AK48" i="16"/>
  <c r="AK49" i="16"/>
  <c r="AK50" i="16"/>
  <c r="AK51" i="16"/>
  <c r="AK52" i="16"/>
  <c r="AK53" i="16"/>
  <c r="AK54" i="16"/>
  <c r="AK55" i="16"/>
  <c r="AK56" i="16"/>
  <c r="AK57" i="16"/>
  <c r="AK58" i="16"/>
  <c r="AK59" i="16"/>
  <c r="AK60" i="16"/>
  <c r="AK61" i="16"/>
  <c r="AK62" i="16"/>
  <c r="AK63" i="16"/>
  <c r="AK64" i="16"/>
  <c r="AK65" i="16"/>
  <c r="AK66" i="16"/>
  <c r="AK67" i="16"/>
  <c r="AK68" i="16"/>
  <c r="AK69" i="16"/>
  <c r="AK70" i="16"/>
  <c r="AK71" i="16"/>
  <c r="AK72" i="16"/>
  <c r="AK73" i="16"/>
  <c r="AK74" i="16"/>
  <c r="AK75" i="16"/>
  <c r="AK76" i="16"/>
  <c r="AK77" i="16"/>
  <c r="AK78" i="16"/>
  <c r="AK79" i="16"/>
  <c r="AK80" i="16"/>
  <c r="AK81" i="16"/>
  <c r="AK82" i="16"/>
  <c r="AK83" i="16"/>
  <c r="AK84" i="16"/>
  <c r="AK85" i="16"/>
  <c r="AK86" i="16"/>
  <c r="AK87" i="16"/>
  <c r="AK88" i="16"/>
  <c r="AK89" i="16"/>
  <c r="AK90" i="16"/>
  <c r="AK91" i="16"/>
  <c r="AK92" i="16"/>
  <c r="AK93" i="16"/>
  <c r="AK94" i="16"/>
  <c r="AK95" i="16"/>
  <c r="AK96" i="16"/>
  <c r="AK97" i="16"/>
  <c r="AK98" i="16"/>
  <c r="AK99" i="16"/>
  <c r="AK100" i="16"/>
  <c r="AK101" i="16"/>
  <c r="AK102" i="16"/>
  <c r="AK103" i="16"/>
  <c r="AK104" i="16"/>
  <c r="AK105" i="16"/>
  <c r="AK106" i="16"/>
  <c r="AK107" i="16"/>
  <c r="AK108" i="16"/>
  <c r="AK109" i="16"/>
  <c r="AK110" i="16"/>
  <c r="AK111" i="16"/>
  <c r="AK112" i="16"/>
  <c r="AK113" i="16"/>
  <c r="AK114" i="16"/>
  <c r="AK115" i="16"/>
  <c r="AK116" i="16"/>
  <c r="AK117" i="16"/>
  <c r="AK118" i="16"/>
  <c r="AK119" i="16"/>
  <c r="AK120" i="16"/>
  <c r="AK121" i="16"/>
  <c r="AK122" i="16"/>
  <c r="AK123" i="16"/>
  <c r="AK124" i="16"/>
  <c r="AK125" i="16"/>
  <c r="AK126" i="16"/>
  <c r="AK127" i="16"/>
  <c r="AK128" i="16"/>
  <c r="AK129" i="16"/>
  <c r="AK130" i="16"/>
  <c r="AK131" i="16"/>
  <c r="AK132" i="16"/>
  <c r="AK133" i="16"/>
  <c r="AK134" i="16"/>
  <c r="AK135" i="16"/>
  <c r="AK136" i="16"/>
  <c r="AK137" i="16"/>
  <c r="AK138" i="16"/>
  <c r="AK139" i="16"/>
  <c r="AK140" i="16"/>
  <c r="AK141" i="16"/>
  <c r="AK142" i="16"/>
  <c r="AK143" i="16"/>
  <c r="AK144" i="16"/>
  <c r="AK145" i="16"/>
  <c r="AK146" i="16"/>
  <c r="AK147" i="16"/>
  <c r="AK148" i="16"/>
  <c r="AK149" i="16"/>
  <c r="AK150" i="16"/>
  <c r="AK151" i="16"/>
  <c r="AK152" i="16"/>
  <c r="AK153" i="16"/>
  <c r="AK154" i="16"/>
  <c r="AK155" i="16"/>
  <c r="AK156" i="16"/>
  <c r="AK157" i="16"/>
  <c r="AK158" i="16"/>
  <c r="AK159" i="16"/>
  <c r="AK160" i="16"/>
  <c r="AK161" i="16"/>
  <c r="AK162" i="16"/>
  <c r="AK163" i="16"/>
  <c r="AK164" i="16"/>
  <c r="AK165" i="16"/>
  <c r="AK166" i="16"/>
  <c r="AK167" i="16"/>
  <c r="AK168" i="16"/>
  <c r="AK169" i="16"/>
  <c r="AK170" i="16"/>
  <c r="AK171" i="16"/>
  <c r="AK172" i="16"/>
  <c r="AK173" i="16"/>
  <c r="AK174" i="16"/>
  <c r="AK175" i="16"/>
  <c r="AK176" i="16"/>
  <c r="AK177" i="16"/>
  <c r="AK178" i="16"/>
  <c r="AK179" i="16"/>
  <c r="AK180" i="16"/>
  <c r="AK181" i="16"/>
  <c r="AK182" i="16"/>
  <c r="AK183" i="16"/>
  <c r="AK184" i="16"/>
  <c r="AK185" i="16"/>
  <c r="AK186" i="16"/>
  <c r="AK187" i="16"/>
  <c r="AK188" i="16"/>
  <c r="AK189" i="16"/>
  <c r="AK190" i="16"/>
  <c r="AK191" i="16"/>
  <c r="AK192" i="16"/>
  <c r="AK193" i="16"/>
  <c r="AK194" i="16"/>
  <c r="AK195" i="16"/>
  <c r="AK196" i="16"/>
  <c r="AK197" i="16"/>
  <c r="AK198" i="16"/>
  <c r="AK199" i="16"/>
  <c r="AK200" i="16"/>
  <c r="AK201" i="16"/>
  <c r="AK202" i="16"/>
  <c r="AK203" i="16"/>
  <c r="AK204" i="16"/>
  <c r="AK205" i="16"/>
  <c r="AK206" i="16"/>
  <c r="AK207" i="16"/>
  <c r="AK208" i="16"/>
  <c r="AK209" i="16"/>
  <c r="AK210" i="16"/>
  <c r="AK211" i="16"/>
  <c r="AK212" i="16"/>
  <c r="AK213" i="16"/>
  <c r="AK214" i="16"/>
  <c r="AK215" i="16"/>
  <c r="AK216" i="16"/>
  <c r="AK217" i="16"/>
  <c r="AK218" i="16"/>
  <c r="AK219" i="16"/>
  <c r="AK220" i="16"/>
  <c r="AK221" i="16"/>
  <c r="AK222" i="16"/>
  <c r="AK4" i="16"/>
  <c r="AH5" i="15"/>
  <c r="AH6" i="15"/>
  <c r="AH7" i="15"/>
  <c r="AH8" i="15"/>
  <c r="AH9" i="15"/>
  <c r="AH10" i="15"/>
  <c r="AH11" i="15"/>
  <c r="AH12" i="15"/>
  <c r="AH13" i="15"/>
  <c r="AH14" i="15"/>
  <c r="AH15" i="15"/>
  <c r="AH16" i="15"/>
  <c r="AH17" i="15"/>
  <c r="AH18" i="15"/>
  <c r="AH19" i="15"/>
  <c r="AH20" i="15"/>
  <c r="AH21" i="15"/>
  <c r="AH22" i="15"/>
  <c r="AH23" i="15"/>
  <c r="AH24" i="15"/>
  <c r="AH25" i="15"/>
  <c r="AH26" i="15"/>
  <c r="AH27" i="15"/>
  <c r="AH28" i="15"/>
  <c r="AH29" i="15"/>
  <c r="AH30" i="15"/>
  <c r="AH31" i="15"/>
  <c r="AH32" i="15"/>
  <c r="AH33" i="15"/>
  <c r="AH34" i="15"/>
  <c r="AH35" i="15"/>
  <c r="AH36" i="15"/>
  <c r="AH37" i="15"/>
  <c r="AH38" i="15"/>
  <c r="AH39" i="15"/>
  <c r="AH40" i="15"/>
  <c r="AH41" i="15"/>
  <c r="AH42" i="15"/>
  <c r="AH43" i="15"/>
  <c r="AH44" i="15"/>
  <c r="AH45" i="15"/>
  <c r="AH46" i="15"/>
  <c r="AH47" i="15"/>
  <c r="AH48" i="15"/>
  <c r="AH49" i="15"/>
  <c r="AH50" i="15"/>
  <c r="AH51" i="15"/>
  <c r="AH52" i="15"/>
  <c r="AH53" i="15"/>
  <c r="AH54" i="15"/>
  <c r="AH55" i="15"/>
  <c r="AH56" i="15"/>
  <c r="AH57" i="15"/>
  <c r="AH58" i="15"/>
  <c r="AH59" i="15"/>
  <c r="AH60" i="15"/>
  <c r="AH61" i="15"/>
  <c r="AH62" i="15"/>
  <c r="AH63" i="15"/>
  <c r="AH64" i="15"/>
  <c r="AH65" i="15"/>
  <c r="AH66" i="15"/>
  <c r="AH67" i="15"/>
  <c r="AH68" i="15"/>
  <c r="AH69" i="15"/>
  <c r="AH70" i="15"/>
  <c r="AH71" i="15"/>
  <c r="AH72" i="15"/>
  <c r="AH73" i="15"/>
  <c r="AH74" i="15"/>
  <c r="AH75" i="15"/>
  <c r="AH76" i="15"/>
  <c r="AH77" i="15"/>
  <c r="AH78" i="15"/>
  <c r="AH79" i="15"/>
  <c r="AH80" i="15"/>
  <c r="AH81" i="15"/>
  <c r="AH82" i="15"/>
  <c r="AH83" i="15"/>
  <c r="AH84" i="15"/>
  <c r="AH85" i="15"/>
  <c r="AH86" i="15"/>
  <c r="AG5" i="15"/>
  <c r="AG6" i="15"/>
  <c r="AG7" i="15"/>
  <c r="AG8" i="15"/>
  <c r="AG9" i="15"/>
  <c r="AG10" i="15"/>
  <c r="AG11" i="15"/>
  <c r="AG12" i="15"/>
  <c r="AG13" i="15"/>
  <c r="AG14" i="15"/>
  <c r="AG15" i="15"/>
  <c r="AG16" i="15"/>
  <c r="AG17" i="15"/>
  <c r="AG18" i="15"/>
  <c r="AG19" i="15"/>
  <c r="AG20" i="15"/>
  <c r="AG21" i="15"/>
  <c r="AG22" i="15"/>
  <c r="AG23" i="15"/>
  <c r="AG24" i="15"/>
  <c r="AG25" i="15"/>
  <c r="AG26" i="15"/>
  <c r="AG27" i="15"/>
  <c r="AG28" i="15"/>
  <c r="AG29" i="15"/>
  <c r="AG30" i="15"/>
  <c r="AG31" i="15"/>
  <c r="AG32" i="15"/>
  <c r="AG33" i="15"/>
  <c r="AG34" i="15"/>
  <c r="AG35" i="15"/>
  <c r="AG36" i="15"/>
  <c r="AG37" i="15"/>
  <c r="AG38" i="15"/>
  <c r="AG39" i="15"/>
  <c r="AG40" i="15"/>
  <c r="AG41" i="15"/>
  <c r="AG42" i="15"/>
  <c r="AG43" i="15"/>
  <c r="AG44" i="15"/>
  <c r="AG45" i="15"/>
  <c r="AG46" i="15"/>
  <c r="AG47" i="15"/>
  <c r="AG48" i="15"/>
  <c r="AG49" i="15"/>
  <c r="AG50" i="15"/>
  <c r="AG51" i="15"/>
  <c r="AG52" i="15"/>
  <c r="AG53" i="15"/>
  <c r="AG54" i="15"/>
  <c r="AG55" i="15"/>
  <c r="AG56" i="15"/>
  <c r="AG57" i="15"/>
  <c r="AG58" i="15"/>
  <c r="AG59" i="15"/>
  <c r="AG60" i="15"/>
  <c r="AG61" i="15"/>
  <c r="AG62" i="15"/>
  <c r="AG63" i="15"/>
  <c r="AG64" i="15"/>
  <c r="AG65" i="15"/>
  <c r="AG66" i="15"/>
  <c r="AG67" i="15"/>
  <c r="AG68" i="15"/>
  <c r="AG69" i="15"/>
  <c r="AG70" i="15"/>
  <c r="AG71" i="15"/>
  <c r="AG72" i="15"/>
  <c r="AG73" i="15"/>
  <c r="AG74" i="15"/>
  <c r="AG75" i="15"/>
  <c r="AG76" i="15"/>
  <c r="AG77" i="15"/>
  <c r="AG78" i="15"/>
  <c r="AG79" i="15"/>
  <c r="AG80" i="15"/>
  <c r="AG81" i="15"/>
  <c r="AG82" i="15"/>
  <c r="AG83" i="15"/>
  <c r="AG84" i="15"/>
  <c r="AG85" i="15"/>
  <c r="AG86" i="15"/>
  <c r="AH4" i="15"/>
  <c r="AG4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E4" i="15"/>
  <c r="AD4" i="15"/>
  <c r="AJ5" i="19"/>
  <c r="AJ6" i="19"/>
  <c r="AJ7" i="19"/>
  <c r="AJ8" i="19"/>
  <c r="AJ9" i="19"/>
  <c r="AJ10" i="19"/>
  <c r="AJ11" i="19"/>
  <c r="AJ12" i="19"/>
  <c r="AJ13" i="19"/>
  <c r="AJ14" i="19"/>
  <c r="AJ15" i="19"/>
  <c r="AJ16" i="19"/>
  <c r="AJ17" i="19"/>
  <c r="AJ18" i="19"/>
  <c r="AJ19" i="19"/>
  <c r="AJ20" i="19"/>
  <c r="AJ21" i="19"/>
  <c r="AJ22" i="19"/>
  <c r="AJ23" i="19"/>
  <c r="AJ24" i="19"/>
  <c r="AJ25" i="19"/>
  <c r="AJ26" i="19"/>
  <c r="AJ27" i="19"/>
  <c r="AJ28" i="19"/>
  <c r="AJ29" i="19"/>
  <c r="AJ30" i="19"/>
  <c r="AJ31" i="19"/>
  <c r="AJ32" i="19"/>
  <c r="AJ33" i="19"/>
  <c r="AJ34" i="19"/>
  <c r="AJ35" i="19"/>
  <c r="AJ36" i="19"/>
  <c r="AJ37" i="19"/>
  <c r="AJ38" i="19"/>
  <c r="AJ39" i="19"/>
  <c r="AJ40" i="19"/>
  <c r="AJ41" i="19"/>
  <c r="AJ42" i="19"/>
  <c r="AJ43" i="19"/>
  <c r="AJ44" i="19"/>
  <c r="AJ45" i="19"/>
  <c r="AJ46" i="19"/>
  <c r="AJ47" i="19"/>
  <c r="AJ48" i="19"/>
  <c r="AJ49" i="19"/>
  <c r="AJ50" i="19"/>
  <c r="AJ51" i="19"/>
  <c r="AJ52" i="19"/>
  <c r="AJ53" i="19"/>
  <c r="AJ54" i="19"/>
  <c r="AJ55" i="19"/>
  <c r="AJ56" i="19"/>
  <c r="AJ57" i="19"/>
  <c r="AJ58" i="19"/>
  <c r="AJ59" i="19"/>
  <c r="AJ60" i="19"/>
  <c r="AJ61" i="19"/>
  <c r="AJ62" i="19"/>
  <c r="AJ63" i="19"/>
  <c r="AJ64" i="19"/>
  <c r="AJ65" i="19"/>
  <c r="AJ66" i="19"/>
  <c r="AJ67" i="19"/>
  <c r="AJ68" i="19"/>
  <c r="AJ69" i="19"/>
  <c r="AJ70" i="19"/>
  <c r="AJ71" i="19"/>
  <c r="AJ4" i="19"/>
  <c r="AI5" i="19"/>
  <c r="AI6" i="19"/>
  <c r="AI7" i="19"/>
  <c r="AI8" i="19"/>
  <c r="AI9" i="19"/>
  <c r="AI10" i="19"/>
  <c r="AI11" i="19"/>
  <c r="AI12" i="19"/>
  <c r="AI13" i="19"/>
  <c r="AI14" i="19"/>
  <c r="AI15" i="19"/>
  <c r="AI16" i="19"/>
  <c r="AI17" i="19"/>
  <c r="AI18" i="19"/>
  <c r="AI19" i="19"/>
  <c r="AI20" i="19"/>
  <c r="AI21" i="19"/>
  <c r="AI22" i="19"/>
  <c r="AI23" i="19"/>
  <c r="AI24" i="19"/>
  <c r="AI25" i="19"/>
  <c r="AI26" i="19"/>
  <c r="AI27" i="19"/>
  <c r="AI28" i="19"/>
  <c r="AI29" i="19"/>
  <c r="AI30" i="19"/>
  <c r="AI31" i="19"/>
  <c r="AI32" i="19"/>
  <c r="AI33" i="19"/>
  <c r="AI34" i="19"/>
  <c r="AI35" i="19"/>
  <c r="AI36" i="19"/>
  <c r="AI37" i="19"/>
  <c r="AI38" i="19"/>
  <c r="AI39" i="19"/>
  <c r="AI40" i="19"/>
  <c r="AI41" i="19"/>
  <c r="AI42" i="19"/>
  <c r="AI43" i="19"/>
  <c r="AI44" i="19"/>
  <c r="AI45" i="19"/>
  <c r="AI46" i="19"/>
  <c r="AI47" i="19"/>
  <c r="AI48" i="19"/>
  <c r="AI49" i="19"/>
  <c r="AI50" i="19"/>
  <c r="AI51" i="19"/>
  <c r="AI52" i="19"/>
  <c r="AI53" i="19"/>
  <c r="AI54" i="19"/>
  <c r="AI55" i="19"/>
  <c r="AI56" i="19"/>
  <c r="AI57" i="19"/>
  <c r="AI58" i="19"/>
  <c r="AI59" i="19"/>
  <c r="AI60" i="19"/>
  <c r="AI61" i="19"/>
  <c r="AI62" i="19"/>
  <c r="AI63" i="19"/>
  <c r="AI64" i="19"/>
  <c r="AI65" i="19"/>
  <c r="AI66" i="19"/>
  <c r="AI67" i="19"/>
  <c r="AI68" i="19"/>
  <c r="AI69" i="19"/>
  <c r="AI70" i="19"/>
  <c r="AI71" i="19"/>
  <c r="AI4" i="19"/>
  <c r="AG5" i="19"/>
  <c r="AG6" i="19"/>
  <c r="AG7" i="19"/>
  <c r="AG8" i="19"/>
  <c r="AG9" i="19"/>
  <c r="AG10" i="19"/>
  <c r="AG11" i="19"/>
  <c r="AG12" i="19"/>
  <c r="AG13" i="19"/>
  <c r="AG14" i="19"/>
  <c r="AG15" i="19"/>
  <c r="AG16" i="19"/>
  <c r="AG17" i="19"/>
  <c r="AG18" i="19"/>
  <c r="AG19" i="19"/>
  <c r="AG20" i="19"/>
  <c r="AG21" i="19"/>
  <c r="AG22" i="19"/>
  <c r="AG23" i="19"/>
  <c r="AG24" i="19"/>
  <c r="AG25" i="19"/>
  <c r="AG26" i="19"/>
  <c r="AG27" i="19"/>
  <c r="AG28" i="19"/>
  <c r="AG29" i="19"/>
  <c r="AG30" i="19"/>
  <c r="AG31" i="19"/>
  <c r="AG32" i="19"/>
  <c r="AG33" i="19"/>
  <c r="AG34" i="19"/>
  <c r="AG35" i="19"/>
  <c r="AG36" i="19"/>
  <c r="AG37" i="19"/>
  <c r="AG38" i="19"/>
  <c r="AG39" i="19"/>
  <c r="AG40" i="19"/>
  <c r="AG41" i="19"/>
  <c r="AG42" i="19"/>
  <c r="AG43" i="19"/>
  <c r="AG44" i="19"/>
  <c r="AG45" i="19"/>
  <c r="AG46" i="19"/>
  <c r="AG47" i="19"/>
  <c r="AG48" i="19"/>
  <c r="AG49" i="19"/>
  <c r="AG50" i="19"/>
  <c r="AG51" i="19"/>
  <c r="AG52" i="19"/>
  <c r="AG53" i="19"/>
  <c r="AG54" i="19"/>
  <c r="AG55" i="19"/>
  <c r="AG56" i="19"/>
  <c r="AG57" i="19"/>
  <c r="AG58" i="19"/>
  <c r="AG59" i="19"/>
  <c r="AG60" i="19"/>
  <c r="AG61" i="19"/>
  <c r="AG62" i="19"/>
  <c r="AG63" i="19"/>
  <c r="AG64" i="19"/>
  <c r="AG65" i="19"/>
  <c r="AG66" i="19"/>
  <c r="AG67" i="19"/>
  <c r="AG68" i="19"/>
  <c r="AG69" i="19"/>
  <c r="AG70" i="19"/>
  <c r="AG71" i="19"/>
  <c r="AG4" i="19"/>
  <c r="AF4" i="19"/>
  <c r="AH5" i="39" l="1"/>
  <c r="AH6" i="39"/>
  <c r="AH7" i="39"/>
  <c r="AH8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H35" i="39"/>
  <c r="AH36" i="39"/>
  <c r="AH37" i="39"/>
  <c r="AH38" i="39"/>
  <c r="AH39" i="39"/>
  <c r="AH40" i="39"/>
  <c r="AH41" i="39"/>
  <c r="AH42" i="39"/>
  <c r="AH43" i="39"/>
  <c r="AH44" i="39"/>
  <c r="AH45" i="39"/>
  <c r="AH46" i="39"/>
  <c r="AH47" i="39"/>
  <c r="AH48" i="39"/>
  <c r="AH49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H75" i="39"/>
  <c r="AH76" i="39"/>
  <c r="AH77" i="39"/>
  <c r="AH78" i="39"/>
  <c r="AH79" i="39"/>
  <c r="AH80" i="39"/>
  <c r="AH81" i="39"/>
  <c r="AH82" i="39"/>
  <c r="AH83" i="39"/>
  <c r="AH84" i="39"/>
  <c r="AH85" i="39"/>
  <c r="AH86" i="39"/>
  <c r="AH87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G5" i="39"/>
  <c r="AG6" i="39"/>
  <c r="AG7" i="39"/>
  <c r="AG8" i="39"/>
  <c r="AG9" i="39"/>
  <c r="AG10" i="39"/>
  <c r="AG11" i="39"/>
  <c r="AG12" i="39"/>
  <c r="AG13" i="39"/>
  <c r="AG14" i="39"/>
  <c r="AG15" i="39"/>
  <c r="AG16" i="39"/>
  <c r="AG17" i="39"/>
  <c r="AG18" i="39"/>
  <c r="AG19" i="39"/>
  <c r="AG20" i="39"/>
  <c r="AG21" i="39"/>
  <c r="AG22" i="39"/>
  <c r="AG23" i="39"/>
  <c r="AG24" i="39"/>
  <c r="AG25" i="39"/>
  <c r="AG26" i="39"/>
  <c r="AG27" i="39"/>
  <c r="AG28" i="39"/>
  <c r="AG29" i="39"/>
  <c r="AG30" i="39"/>
  <c r="AG31" i="39"/>
  <c r="AG32" i="39"/>
  <c r="AG33" i="39"/>
  <c r="AG34" i="39"/>
  <c r="AG35" i="39"/>
  <c r="AG36" i="39"/>
  <c r="AG37" i="39"/>
  <c r="AG38" i="39"/>
  <c r="AG39" i="39"/>
  <c r="AG40" i="39"/>
  <c r="AG41" i="39"/>
  <c r="AG42" i="39"/>
  <c r="AG43" i="39"/>
  <c r="AG44" i="39"/>
  <c r="AG45" i="39"/>
  <c r="AG46" i="39"/>
  <c r="AG47" i="39"/>
  <c r="AG48" i="39"/>
  <c r="AG49" i="39"/>
  <c r="AG50" i="39"/>
  <c r="AG51" i="39"/>
  <c r="AG52" i="39"/>
  <c r="AG53" i="39"/>
  <c r="AG54" i="39"/>
  <c r="AG55" i="39"/>
  <c r="AG56" i="39"/>
  <c r="AG57" i="39"/>
  <c r="AG58" i="39"/>
  <c r="AG59" i="39"/>
  <c r="AG60" i="39"/>
  <c r="AG61" i="39"/>
  <c r="AG62" i="39"/>
  <c r="AG63" i="39"/>
  <c r="AG64" i="39"/>
  <c r="AG65" i="39"/>
  <c r="AG66" i="39"/>
  <c r="AG67" i="39"/>
  <c r="AG68" i="39"/>
  <c r="AG69" i="39"/>
  <c r="AG70" i="39"/>
  <c r="AG71" i="39"/>
  <c r="AG72" i="39"/>
  <c r="AG73" i="39"/>
  <c r="AG74" i="39"/>
  <c r="AG75" i="39"/>
  <c r="AG76" i="39"/>
  <c r="AG77" i="39"/>
  <c r="AG78" i="39"/>
  <c r="AG79" i="39"/>
  <c r="AG80" i="39"/>
  <c r="AG81" i="39"/>
  <c r="AG82" i="39"/>
  <c r="AG83" i="39"/>
  <c r="AG84" i="39"/>
  <c r="AG85" i="39"/>
  <c r="AG86" i="39"/>
  <c r="AG87" i="39"/>
  <c r="AG88" i="39"/>
  <c r="AG89" i="39"/>
  <c r="AG90" i="39"/>
  <c r="AG91" i="39"/>
  <c r="AG92" i="39"/>
  <c r="AG93" i="39"/>
  <c r="AG94" i="39"/>
  <c r="AG95" i="39"/>
  <c r="AG96" i="39"/>
  <c r="AG97" i="39"/>
  <c r="AG98" i="39"/>
  <c r="AG99" i="39"/>
  <c r="AG100" i="39"/>
  <c r="AG101" i="39"/>
  <c r="AG102" i="39"/>
  <c r="AG103" i="39"/>
  <c r="AG104" i="39"/>
  <c r="AG105" i="39"/>
  <c r="AG106" i="39"/>
  <c r="AG107" i="39"/>
  <c r="AG108" i="39"/>
  <c r="AG109" i="39"/>
  <c r="AG110" i="39"/>
  <c r="AG111" i="39"/>
  <c r="AG112" i="39"/>
  <c r="AG113" i="39"/>
  <c r="AG114" i="39"/>
  <c r="AG115" i="39"/>
  <c r="AG116" i="39"/>
  <c r="AG117" i="39"/>
  <c r="AG118" i="39"/>
  <c r="AG119" i="39"/>
  <c r="AG120" i="39"/>
  <c r="AG121" i="39"/>
  <c r="AG122" i="39"/>
  <c r="AG123" i="39"/>
  <c r="AG124" i="39"/>
  <c r="AG125" i="39"/>
  <c r="AG126" i="39"/>
  <c r="AG127" i="39"/>
  <c r="AG128" i="39"/>
  <c r="AG129" i="39"/>
  <c r="AG130" i="39"/>
  <c r="AJ4" i="32" l="1"/>
  <c r="AM5" i="16"/>
  <c r="AG5" i="34"/>
  <c r="AG6" i="34"/>
  <c r="AG7" i="34"/>
  <c r="AG8" i="34"/>
  <c r="AG9" i="34"/>
  <c r="AG10" i="34"/>
  <c r="AG11" i="34"/>
  <c r="AG12" i="34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H4" i="19" l="1"/>
  <c r="H24" i="11" l="1"/>
  <c r="J698" i="61"/>
  <c r="J124" i="61"/>
  <c r="AF5" i="19" l="1"/>
  <c r="AF6" i="19"/>
  <c r="AF7" i="19"/>
  <c r="AF8" i="19"/>
  <c r="AF9" i="19"/>
  <c r="AF10" i="19"/>
  <c r="AF11" i="19"/>
  <c r="AF12" i="19"/>
  <c r="AF13" i="19"/>
  <c r="AF14" i="19"/>
  <c r="AF15" i="19"/>
  <c r="AF16" i="19"/>
  <c r="AF17" i="19"/>
  <c r="AF18" i="19"/>
  <c r="AF19" i="19"/>
  <c r="AF20" i="19"/>
  <c r="AF21" i="19"/>
  <c r="AF22" i="19"/>
  <c r="AF23" i="19"/>
  <c r="AF24" i="19"/>
  <c r="AF25" i="19"/>
  <c r="AF26" i="19"/>
  <c r="AF27" i="19"/>
  <c r="AF28" i="19"/>
  <c r="AF29" i="19"/>
  <c r="AF30" i="19"/>
  <c r="AF31" i="19"/>
  <c r="AF32" i="19"/>
  <c r="AF33" i="19"/>
  <c r="AF34" i="19"/>
  <c r="AF35" i="19"/>
  <c r="AF36" i="19"/>
  <c r="AF37" i="19"/>
  <c r="AF38" i="19"/>
  <c r="AF39" i="19"/>
  <c r="AF40" i="19"/>
  <c r="AF41" i="19"/>
  <c r="AF42" i="19"/>
  <c r="AF43" i="19"/>
  <c r="AF44" i="19"/>
  <c r="AF45" i="19"/>
  <c r="AF46" i="19"/>
  <c r="AF47" i="19"/>
  <c r="AF48" i="19"/>
  <c r="AF49" i="19"/>
  <c r="AF50" i="19"/>
  <c r="AF51" i="19"/>
  <c r="AF52" i="19"/>
  <c r="AF53" i="19"/>
  <c r="AF54" i="19"/>
  <c r="AF55" i="19"/>
  <c r="AF56" i="19"/>
  <c r="AF57" i="19"/>
  <c r="AF58" i="19"/>
  <c r="AF59" i="19"/>
  <c r="AF60" i="19"/>
  <c r="AF61" i="19"/>
  <c r="AF62" i="19"/>
  <c r="AF63" i="19"/>
  <c r="AF64" i="19"/>
  <c r="AF65" i="19"/>
  <c r="AF66" i="19"/>
  <c r="AF67" i="19"/>
  <c r="AF68" i="19"/>
  <c r="AF69" i="19"/>
  <c r="AF70" i="19"/>
  <c r="AF71" i="19"/>
  <c r="AH29" i="19" l="1"/>
  <c r="J110" i="61"/>
  <c r="J699" i="61"/>
  <c r="J23" i="61"/>
  <c r="J428" i="61" l="1"/>
  <c r="H47" i="61" l="1"/>
  <c r="AL85" i="34" l="1"/>
  <c r="AL86" i="34"/>
  <c r="AI85" i="34"/>
  <c r="AI86" i="34"/>
  <c r="AI5" i="39"/>
  <c r="AI6" i="39"/>
  <c r="AI9" i="39"/>
  <c r="AI10" i="39"/>
  <c r="AI13" i="39"/>
  <c r="AI14" i="39"/>
  <c r="AI17" i="39"/>
  <c r="AI18" i="39"/>
  <c r="AI21" i="39"/>
  <c r="AI22" i="39"/>
  <c r="AI25" i="39"/>
  <c r="AI26" i="39"/>
  <c r="AI29" i="39"/>
  <c r="AI30" i="39"/>
  <c r="AI33" i="39"/>
  <c r="AI34" i="39"/>
  <c r="AI37" i="39"/>
  <c r="AI38" i="39"/>
  <c r="AI41" i="39"/>
  <c r="AI42" i="39"/>
  <c r="AI45" i="39"/>
  <c r="AI46" i="39"/>
  <c r="AI49" i="39"/>
  <c r="AI50" i="39"/>
  <c r="AI53" i="39"/>
  <c r="AI54" i="39"/>
  <c r="AI57" i="39"/>
  <c r="AI58" i="39"/>
  <c r="AI61" i="39"/>
  <c r="AI62" i="39"/>
  <c r="AI65" i="39"/>
  <c r="AI66" i="39"/>
  <c r="AI69" i="39"/>
  <c r="AI70" i="39"/>
  <c r="AI73" i="39"/>
  <c r="AI74" i="39"/>
  <c r="AI77" i="39"/>
  <c r="AI78" i="39"/>
  <c r="AI81" i="39"/>
  <c r="AI82" i="39"/>
  <c r="AI85" i="39"/>
  <c r="AI86" i="39"/>
  <c r="AI89" i="39"/>
  <c r="AI90" i="39"/>
  <c r="AI93" i="39"/>
  <c r="AI94" i="39"/>
  <c r="AI97" i="39"/>
  <c r="AI98" i="39"/>
  <c r="AI101" i="39"/>
  <c r="AI102" i="39"/>
  <c r="AI105" i="39"/>
  <c r="AI106" i="39"/>
  <c r="AI109" i="39"/>
  <c r="AI110" i="39"/>
  <c r="AI113" i="39"/>
  <c r="AI114" i="39"/>
  <c r="AI117" i="39"/>
  <c r="AI118" i="39"/>
  <c r="AI121" i="39"/>
  <c r="AI122" i="39"/>
  <c r="AI125" i="39"/>
  <c r="AI126" i="39"/>
  <c r="AI129" i="39"/>
  <c r="AI130" i="39"/>
  <c r="AI4" i="39" l="1"/>
  <c r="AI128" i="39"/>
  <c r="AI124" i="39"/>
  <c r="AI120" i="39"/>
  <c r="AI116" i="39"/>
  <c r="AI112" i="39"/>
  <c r="AI108" i="39"/>
  <c r="AI104" i="39"/>
  <c r="AI100" i="39"/>
  <c r="AI96" i="39"/>
  <c r="AI92" i="39"/>
  <c r="AI88" i="39"/>
  <c r="AI84" i="39"/>
  <c r="AI80" i="39"/>
  <c r="AI76" i="39"/>
  <c r="AI72" i="39"/>
  <c r="AI68" i="39"/>
  <c r="AI64" i="39"/>
  <c r="AI60" i="39"/>
  <c r="AI56" i="39"/>
  <c r="AI52" i="39"/>
  <c r="AI48" i="39"/>
  <c r="AI44" i="39"/>
  <c r="AI40" i="39"/>
  <c r="AI36" i="39"/>
  <c r="AI32" i="39"/>
  <c r="AI28" i="39"/>
  <c r="AI24" i="39"/>
  <c r="AI20" i="39"/>
  <c r="AI16" i="39"/>
  <c r="AI12" i="39"/>
  <c r="AI8" i="39"/>
  <c r="AI127" i="39"/>
  <c r="AI123" i="39"/>
  <c r="AI119" i="39"/>
  <c r="AI115" i="39"/>
  <c r="AI111" i="39"/>
  <c r="AI107" i="39"/>
  <c r="AI103" i="39"/>
  <c r="AI99" i="39"/>
  <c r="AI95" i="39"/>
  <c r="AI91" i="39"/>
  <c r="AI87" i="39"/>
  <c r="AI83" i="39"/>
  <c r="AI79" i="39"/>
  <c r="AI75" i="39"/>
  <c r="AI71" i="39"/>
  <c r="AI67" i="39"/>
  <c r="AI63" i="39"/>
  <c r="AI59" i="39"/>
  <c r="AI55" i="39"/>
  <c r="AI51" i="39"/>
  <c r="AI47" i="39"/>
  <c r="AI43" i="39"/>
  <c r="AI39" i="39"/>
  <c r="AI35" i="39"/>
  <c r="AI31" i="39"/>
  <c r="AI27" i="39"/>
  <c r="AI23" i="39"/>
  <c r="AI19" i="39"/>
  <c r="AI15" i="39"/>
  <c r="AI11" i="39"/>
  <c r="AI7" i="39"/>
  <c r="AF4" i="15"/>
  <c r="P20" i="61"/>
  <c r="J16" i="61"/>
  <c r="AF5" i="15"/>
  <c r="AF6" i="15"/>
  <c r="AF7" i="15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M16" i="61"/>
  <c r="L16" i="61"/>
  <c r="AH5" i="19"/>
  <c r="AH6" i="19"/>
  <c r="AH7" i="19"/>
  <c r="AH9" i="19"/>
  <c r="AH10" i="19"/>
  <c r="AH13" i="19"/>
  <c r="AH14" i="19"/>
  <c r="AH15" i="19"/>
  <c r="AH17" i="19"/>
  <c r="AH18" i="19"/>
  <c r="AH21" i="19"/>
  <c r="AH22" i="19"/>
  <c r="AH23" i="19"/>
  <c r="AH25" i="19"/>
  <c r="AH26" i="19"/>
  <c r="AH30" i="19"/>
  <c r="AH31" i="19"/>
  <c r="AH33" i="19"/>
  <c r="AH34" i="19"/>
  <c r="AH37" i="19"/>
  <c r="AH38" i="19"/>
  <c r="AH39" i="19"/>
  <c r="AH41" i="19"/>
  <c r="AH42" i="19"/>
  <c r="AH45" i="19"/>
  <c r="AH46" i="19"/>
  <c r="AH47" i="19"/>
  <c r="AH49" i="19"/>
  <c r="AH50" i="19"/>
  <c r="AH53" i="19"/>
  <c r="AH54" i="19"/>
  <c r="AH55" i="19"/>
  <c r="AH57" i="19"/>
  <c r="AH58" i="19"/>
  <c r="AH61" i="19"/>
  <c r="AH62" i="19"/>
  <c r="AH63" i="19"/>
  <c r="AH65" i="19"/>
  <c r="AH66" i="19"/>
  <c r="AH69" i="19"/>
  <c r="AH70" i="19"/>
  <c r="AH71" i="19"/>
  <c r="AH67" i="19" l="1"/>
  <c r="AH59" i="19"/>
  <c r="AH51" i="19"/>
  <c r="AH43" i="19"/>
  <c r="AH35" i="19"/>
  <c r="AH27" i="19"/>
  <c r="AH19" i="19"/>
  <c r="AH11" i="19"/>
  <c r="AH64" i="19"/>
  <c r="AH52" i="19"/>
  <c r="AH40" i="19"/>
  <c r="AH28" i="19"/>
  <c r="AH16" i="19"/>
  <c r="AH60" i="19"/>
  <c r="AH48" i="19"/>
  <c r="AH36" i="19"/>
  <c r="AH24" i="19"/>
  <c r="AH8" i="19"/>
  <c r="AH68" i="19"/>
  <c r="AH56" i="19"/>
  <c r="AH44" i="19"/>
  <c r="AH32" i="19"/>
  <c r="AH20" i="19"/>
  <c r="K16" i="61" s="1"/>
  <c r="AH12" i="19"/>
  <c r="AK4" i="19"/>
  <c r="AF3" i="19"/>
  <c r="AJ6" i="32"/>
  <c r="AJ7" i="32"/>
  <c r="AJ10" i="32"/>
  <c r="AJ11" i="32"/>
  <c r="AJ14" i="32"/>
  <c r="AJ15" i="32"/>
  <c r="AJ18" i="32"/>
  <c r="AJ19" i="32"/>
  <c r="AJ22" i="32"/>
  <c r="AJ23" i="32"/>
  <c r="AJ26" i="32"/>
  <c r="AJ27" i="32"/>
  <c r="AJ30" i="32"/>
  <c r="AJ31" i="32"/>
  <c r="AJ34" i="32"/>
  <c r="AJ35" i="32"/>
  <c r="AJ38" i="32"/>
  <c r="AJ39" i="32"/>
  <c r="AJ42" i="32"/>
  <c r="AJ43" i="32"/>
  <c r="AJ46" i="32"/>
  <c r="AJ47" i="32"/>
  <c r="AJ50" i="32"/>
  <c r="AJ51" i="32"/>
  <c r="AJ54" i="32"/>
  <c r="AJ55" i="32"/>
  <c r="AJ58" i="32"/>
  <c r="AJ59" i="32"/>
  <c r="AJ62" i="32"/>
  <c r="AJ63" i="32"/>
  <c r="AJ66" i="32"/>
  <c r="AJ67" i="32"/>
  <c r="AJ70" i="32"/>
  <c r="AJ71" i="32"/>
  <c r="AJ74" i="32"/>
  <c r="AJ75" i="32"/>
  <c r="AJ78" i="32"/>
  <c r="AJ79" i="32"/>
  <c r="AJ82" i="32"/>
  <c r="AJ83" i="32"/>
  <c r="AJ86" i="32"/>
  <c r="AJ87" i="32"/>
  <c r="AJ90" i="32"/>
  <c r="AJ91" i="32"/>
  <c r="AJ94" i="32"/>
  <c r="AJ95" i="32"/>
  <c r="AJ98" i="32"/>
  <c r="AJ99" i="32"/>
  <c r="AJ102" i="32"/>
  <c r="AJ103" i="32"/>
  <c r="AJ106" i="32"/>
  <c r="AJ107" i="32"/>
  <c r="AJ110" i="32"/>
  <c r="AJ111" i="32"/>
  <c r="AJ114" i="32"/>
  <c r="AJ115" i="32"/>
  <c r="AJ118" i="32"/>
  <c r="AJ119" i="32"/>
  <c r="AJ122" i="32"/>
  <c r="AJ123" i="32"/>
  <c r="AJ126" i="32"/>
  <c r="AJ127" i="32"/>
  <c r="AJ130" i="32"/>
  <c r="AJ131" i="32"/>
  <c r="AJ134" i="32"/>
  <c r="AJ135" i="32"/>
  <c r="AJ138" i="32"/>
  <c r="AJ139" i="32"/>
  <c r="AJ142" i="32"/>
  <c r="AJ143" i="32"/>
  <c r="AJ146" i="32"/>
  <c r="AJ147" i="32"/>
  <c r="AJ150" i="32"/>
  <c r="AJ151" i="32"/>
  <c r="AJ154" i="32"/>
  <c r="AJ155" i="32"/>
  <c r="AJ158" i="32"/>
  <c r="AJ159" i="32"/>
  <c r="AJ162" i="32"/>
  <c r="AJ163" i="32"/>
  <c r="AJ166" i="32"/>
  <c r="AJ167" i="32"/>
  <c r="AJ170" i="32"/>
  <c r="AJ171" i="32"/>
  <c r="AJ174" i="32"/>
  <c r="AJ175" i="32"/>
  <c r="AJ178" i="32"/>
  <c r="AJ179" i="32"/>
  <c r="AJ182" i="32"/>
  <c r="AJ183" i="32"/>
  <c r="AJ186" i="32"/>
  <c r="AJ187" i="32"/>
  <c r="AJ189" i="32" l="1"/>
  <c r="AJ185" i="32"/>
  <c r="AJ181" i="32"/>
  <c r="AJ177" i="32"/>
  <c r="AJ173" i="32"/>
  <c r="AJ169" i="32"/>
  <c r="AJ165" i="32"/>
  <c r="AJ161" i="32"/>
  <c r="AJ157" i="32"/>
  <c r="AJ153" i="32"/>
  <c r="AJ149" i="32"/>
  <c r="AJ145" i="32"/>
  <c r="AJ141" i="32"/>
  <c r="AJ137" i="32"/>
  <c r="AJ133" i="32"/>
  <c r="AJ129" i="32"/>
  <c r="AJ125" i="32"/>
  <c r="AJ121" i="32"/>
  <c r="AJ117" i="32"/>
  <c r="AJ113" i="32"/>
  <c r="AJ109" i="32"/>
  <c r="AJ105" i="32"/>
  <c r="AJ101" i="32"/>
  <c r="AJ97" i="32"/>
  <c r="AJ93" i="32"/>
  <c r="AJ89" i="32"/>
  <c r="AJ85" i="32"/>
  <c r="AJ81" i="32"/>
  <c r="AJ77" i="32"/>
  <c r="AJ73" i="32"/>
  <c r="AJ69" i="32"/>
  <c r="AJ65" i="32"/>
  <c r="AJ61" i="32"/>
  <c r="AJ57" i="32"/>
  <c r="AJ53" i="32"/>
  <c r="AJ49" i="32"/>
  <c r="AJ45" i="32"/>
  <c r="AJ41" i="32"/>
  <c r="AJ37" i="32"/>
  <c r="AJ33" i="32"/>
  <c r="AJ29" i="32"/>
  <c r="AJ25" i="32"/>
  <c r="AJ21" i="32"/>
  <c r="AJ17" i="32"/>
  <c r="AJ13" i="32"/>
  <c r="AJ9" i="32"/>
  <c r="AJ5" i="32"/>
  <c r="AJ188" i="32"/>
  <c r="AJ184" i="32"/>
  <c r="AJ180" i="32"/>
  <c r="AJ176" i="32"/>
  <c r="AJ172" i="32"/>
  <c r="AJ168" i="32"/>
  <c r="AJ164" i="32"/>
  <c r="AJ160" i="32"/>
  <c r="AJ156" i="32"/>
  <c r="AJ152" i="32"/>
  <c r="AJ148" i="32"/>
  <c r="AJ144" i="32"/>
  <c r="AJ140" i="32"/>
  <c r="AJ136" i="32"/>
  <c r="AJ132" i="32"/>
  <c r="AJ128" i="32"/>
  <c r="AJ124" i="32"/>
  <c r="AJ120" i="32"/>
  <c r="AJ116" i="32"/>
  <c r="AJ112" i="32"/>
  <c r="AJ108" i="32"/>
  <c r="AJ104" i="32"/>
  <c r="AJ100" i="32"/>
  <c r="AJ96" i="32"/>
  <c r="AJ92" i="32"/>
  <c r="AJ88" i="32"/>
  <c r="AJ84" i="32"/>
  <c r="AJ80" i="32"/>
  <c r="AJ76" i="32"/>
  <c r="AJ72" i="32"/>
  <c r="AJ68" i="32"/>
  <c r="AJ64" i="32"/>
  <c r="AJ60" i="32"/>
  <c r="AJ56" i="32"/>
  <c r="AJ52" i="32"/>
  <c r="AJ48" i="32"/>
  <c r="AJ44" i="32"/>
  <c r="AJ40" i="32"/>
  <c r="AJ36" i="32"/>
  <c r="AJ32" i="32"/>
  <c r="AJ28" i="32"/>
  <c r="AJ24" i="32"/>
  <c r="AJ20" i="32"/>
  <c r="AJ16" i="32"/>
  <c r="AJ12" i="32"/>
  <c r="AJ8" i="32"/>
  <c r="AM4" i="16"/>
  <c r="O179" i="61" l="1"/>
  <c r="AJ3" i="19" l="1"/>
  <c r="AG3" i="19"/>
  <c r="AI3" i="19"/>
  <c r="J62" i="61"/>
  <c r="AK59" i="19" l="1"/>
  <c r="K65" i="6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D6" i="83"/>
  <c r="AI10" i="34" l="1"/>
  <c r="AI18" i="34"/>
  <c r="AI26" i="34"/>
  <c r="AI34" i="34"/>
  <c r="AI42" i="34"/>
  <c r="AI50" i="34"/>
  <c r="AI58" i="34"/>
  <c r="AI66" i="34"/>
  <c r="AI74" i="34"/>
  <c r="AI82" i="34"/>
  <c r="AI4" i="34"/>
  <c r="AI79" i="34" l="1"/>
  <c r="AI71" i="34"/>
  <c r="AI63" i="34"/>
  <c r="AI55" i="34"/>
  <c r="AI47" i="34"/>
  <c r="AI39" i="34"/>
  <c r="AI31" i="34"/>
  <c r="AI23" i="34"/>
  <c r="AI15" i="34"/>
  <c r="AI7" i="34"/>
  <c r="AI84" i="34"/>
  <c r="AI76" i="34"/>
  <c r="AI68" i="34"/>
  <c r="AI60" i="34"/>
  <c r="AI52" i="34"/>
  <c r="AI44" i="34"/>
  <c r="AI36" i="34"/>
  <c r="AI28" i="34"/>
  <c r="AI20" i="34"/>
  <c r="AI12" i="34"/>
  <c r="AI83" i="34"/>
  <c r="AI75" i="34"/>
  <c r="AI67" i="34"/>
  <c r="AI59" i="34"/>
  <c r="AI51" i="34"/>
  <c r="AI43" i="34"/>
  <c r="AI35" i="34"/>
  <c r="AI27" i="34"/>
  <c r="AI19" i="34"/>
  <c r="AI11" i="34"/>
  <c r="AI70" i="34"/>
  <c r="AI54" i="34"/>
  <c r="AI38" i="34"/>
  <c r="AI22" i="34"/>
  <c r="AI14" i="34"/>
  <c r="AI77" i="34"/>
  <c r="AI69" i="34"/>
  <c r="AI61" i="34"/>
  <c r="AI53" i="34"/>
  <c r="AI45" i="34"/>
  <c r="AI37" i="34"/>
  <c r="AI29" i="34"/>
  <c r="AI21" i="34"/>
  <c r="AI13" i="34"/>
  <c r="AI5" i="34"/>
  <c r="AI78" i="34"/>
  <c r="AI62" i="34"/>
  <c r="AI46" i="34"/>
  <c r="AI30" i="34"/>
  <c r="AI6" i="34"/>
  <c r="AI81" i="34"/>
  <c r="AI73" i="34"/>
  <c r="AI65" i="34"/>
  <c r="AI57" i="34"/>
  <c r="AI49" i="34"/>
  <c r="AI41" i="34"/>
  <c r="AI33" i="34"/>
  <c r="AI25" i="34"/>
  <c r="AI17" i="34"/>
  <c r="AI9" i="34"/>
  <c r="AI80" i="34"/>
  <c r="AI72" i="34"/>
  <c r="AI64" i="34"/>
  <c r="AI56" i="34"/>
  <c r="AI48" i="34"/>
  <c r="AI40" i="34"/>
  <c r="AI32" i="34"/>
  <c r="AI24" i="34"/>
  <c r="AI16" i="34"/>
  <c r="AI8" i="34"/>
  <c r="AI3" i="32"/>
  <c r="J852" i="61"/>
  <c r="AF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AD3" i="15" l="1"/>
  <c r="AN3" i="30"/>
  <c r="O433" i="61"/>
  <c r="H419" i="61"/>
  <c r="H416" i="61"/>
  <c r="H236" i="61"/>
  <c r="H426" i="61"/>
  <c r="J243" i="61"/>
  <c r="P236" i="61"/>
  <c r="P419" i="61"/>
  <c r="J418" i="61"/>
  <c r="J419" i="61" s="1"/>
  <c r="AM6" i="30" l="1"/>
  <c r="AM8" i="30"/>
  <c r="AM9" i="30"/>
  <c r="AM12" i="30"/>
  <c r="AM14" i="30"/>
  <c r="AM16" i="30"/>
  <c r="AM20" i="30"/>
  <c r="AM22" i="30"/>
  <c r="AM24" i="30"/>
  <c r="AM25" i="30"/>
  <c r="AM28" i="30"/>
  <c r="AM30" i="30"/>
  <c r="AM32" i="30"/>
  <c r="AM36" i="30"/>
  <c r="AM38" i="30"/>
  <c r="AM40" i="30"/>
  <c r="AM41" i="30"/>
  <c r="AM44" i="30"/>
  <c r="AM46" i="30"/>
  <c r="AM48" i="30"/>
  <c r="AM52" i="30"/>
  <c r="AM54" i="30"/>
  <c r="AM56" i="30"/>
  <c r="AM57" i="30"/>
  <c r="AM60" i="30"/>
  <c r="AM62" i="30"/>
  <c r="AM64" i="30"/>
  <c r="AM68" i="30"/>
  <c r="AM70" i="30"/>
  <c r="AM72" i="30"/>
  <c r="AM73" i="30"/>
  <c r="AM76" i="30"/>
  <c r="AM78" i="30"/>
  <c r="AM80" i="30"/>
  <c r="AM84" i="30"/>
  <c r="AM86" i="30"/>
  <c r="AM88" i="30"/>
  <c r="AM89" i="30"/>
  <c r="AM92" i="30"/>
  <c r="AM94" i="30"/>
  <c r="AM96" i="30"/>
  <c r="AM100" i="30"/>
  <c r="AM102" i="30"/>
  <c r="AM104" i="30"/>
  <c r="AM105" i="30"/>
  <c r="AM108" i="30"/>
  <c r="AM110" i="30"/>
  <c r="AM112" i="30"/>
  <c r="AM116" i="30"/>
  <c r="AM118" i="30"/>
  <c r="AM120" i="30"/>
  <c r="AM121" i="30"/>
  <c r="AM124" i="30"/>
  <c r="AM126" i="30"/>
  <c r="AM128" i="30"/>
  <c r="AM132" i="30"/>
  <c r="AM134" i="30"/>
  <c r="AM136" i="30"/>
  <c r="AM137" i="30"/>
  <c r="AM140" i="30"/>
  <c r="AM142" i="30"/>
  <c r="AM144" i="30"/>
  <c r="AM148" i="30"/>
  <c r="AM150" i="30"/>
  <c r="AM152" i="30"/>
  <c r="AM153" i="30"/>
  <c r="M418" i="61"/>
  <c r="M419" i="61" s="1"/>
  <c r="L418" i="61"/>
  <c r="AM11" i="16"/>
  <c r="AM19" i="16"/>
  <c r="AM27" i="16"/>
  <c r="AM35" i="16"/>
  <c r="AM43" i="16"/>
  <c r="AM51" i="16"/>
  <c r="AM59" i="16"/>
  <c r="AM67" i="16"/>
  <c r="AM75" i="16"/>
  <c r="AM83" i="16"/>
  <c r="AM87" i="16"/>
  <c r="AM91" i="16"/>
  <c r="AM99" i="16"/>
  <c r="AM107" i="16"/>
  <c r="AM115" i="16"/>
  <c r="AM123" i="16"/>
  <c r="AM131" i="16"/>
  <c r="AM139" i="16"/>
  <c r="AM147" i="16"/>
  <c r="AM155" i="16"/>
  <c r="AM163" i="16"/>
  <c r="AM171" i="16"/>
  <c r="AM179" i="16"/>
  <c r="AM187" i="16"/>
  <c r="AM195" i="16"/>
  <c r="AM203" i="16"/>
  <c r="AM211" i="16"/>
  <c r="AM219" i="16"/>
  <c r="AM103" i="16" l="1"/>
  <c r="AM218" i="16"/>
  <c r="AM210" i="16"/>
  <c r="AM194" i="16"/>
  <c r="AM178" i="16"/>
  <c r="AM154" i="16"/>
  <c r="AM138" i="16"/>
  <c r="AM122" i="16"/>
  <c r="AM106" i="16"/>
  <c r="AM90" i="16"/>
  <c r="AM74" i="16"/>
  <c r="AM58" i="16"/>
  <c r="AM42" i="16"/>
  <c r="AM26" i="16"/>
  <c r="AM10" i="16"/>
  <c r="AM202" i="16"/>
  <c r="AM186" i="16"/>
  <c r="AM170" i="16"/>
  <c r="AM162" i="16"/>
  <c r="AM146" i="16"/>
  <c r="AM130" i="16"/>
  <c r="AM114" i="16"/>
  <c r="AM98" i="16"/>
  <c r="AM82" i="16"/>
  <c r="AM66" i="16"/>
  <c r="K418" i="61" s="1"/>
  <c r="K419" i="61" s="1"/>
  <c r="AM50" i="16"/>
  <c r="AM34" i="16"/>
  <c r="AM18" i="16"/>
  <c r="AM167" i="16"/>
  <c r="AM151" i="16"/>
  <c r="AM23" i="16"/>
  <c r="AM145" i="30"/>
  <c r="AM129" i="30"/>
  <c r="AM113" i="30"/>
  <c r="AM97" i="30"/>
  <c r="AM81" i="30"/>
  <c r="AM65" i="30"/>
  <c r="AM49" i="30"/>
  <c r="AM33" i="30"/>
  <c r="AM17" i="30"/>
  <c r="AM149" i="30"/>
  <c r="AM141" i="30"/>
  <c r="AM133" i="30"/>
  <c r="AM125" i="30"/>
  <c r="AM117" i="30"/>
  <c r="AM109" i="30"/>
  <c r="AM101" i="30"/>
  <c r="AM93" i="30"/>
  <c r="AM85" i="30"/>
  <c r="AM77" i="30"/>
  <c r="AM69" i="30"/>
  <c r="AM61" i="30"/>
  <c r="AM53" i="30"/>
  <c r="AM45" i="30"/>
  <c r="AM37" i="30"/>
  <c r="AM29" i="30"/>
  <c r="AM21" i="30"/>
  <c r="AM13" i="30"/>
  <c r="AM5" i="30"/>
  <c r="AM139" i="30"/>
  <c r="AM115" i="30"/>
  <c r="AM83" i="30"/>
  <c r="AM59" i="30"/>
  <c r="AM35" i="30"/>
  <c r="AM11" i="30"/>
  <c r="AM154" i="30"/>
  <c r="AM146" i="30"/>
  <c r="AM138" i="30"/>
  <c r="AM130" i="30"/>
  <c r="AM122" i="30"/>
  <c r="AM114" i="30"/>
  <c r="AM106" i="30"/>
  <c r="AM98" i="30"/>
  <c r="AM90" i="30"/>
  <c r="AM82" i="30"/>
  <c r="AM74" i="30"/>
  <c r="AM66" i="30"/>
  <c r="AM58" i="30"/>
  <c r="AM50" i="30"/>
  <c r="AM42" i="30"/>
  <c r="AM34" i="30"/>
  <c r="AM26" i="30"/>
  <c r="AM18" i="30"/>
  <c r="AM10" i="30"/>
  <c r="AM147" i="30"/>
  <c r="AM131" i="30"/>
  <c r="AM107" i="30"/>
  <c r="AM91" i="30"/>
  <c r="AM67" i="30"/>
  <c r="AM43" i="30"/>
  <c r="AM27" i="30"/>
  <c r="AM151" i="30"/>
  <c r="AM143" i="30"/>
  <c r="AM135" i="30"/>
  <c r="AM127" i="30"/>
  <c r="AM119" i="30"/>
  <c r="AM111" i="30"/>
  <c r="AM103" i="30"/>
  <c r="AM95" i="30"/>
  <c r="AM87" i="30"/>
  <c r="AM79" i="30"/>
  <c r="AM71" i="30"/>
  <c r="AM63" i="30"/>
  <c r="AM55" i="30"/>
  <c r="AM47" i="30"/>
  <c r="AM39" i="30"/>
  <c r="AM31" i="30"/>
  <c r="AM23" i="30"/>
  <c r="AM15" i="30"/>
  <c r="AM7" i="30"/>
  <c r="AM4" i="30"/>
  <c r="AM123" i="30"/>
  <c r="AM99" i="30"/>
  <c r="AM75" i="30"/>
  <c r="AM51" i="30"/>
  <c r="AM19" i="30"/>
  <c r="AM214" i="16"/>
  <c r="AM134" i="16"/>
  <c r="AM70" i="16"/>
  <c r="AM198" i="16"/>
  <c r="AM118" i="16"/>
  <c r="AM182" i="16"/>
  <c r="AM54" i="16"/>
  <c r="AM6" i="16"/>
  <c r="AM215" i="16"/>
  <c r="AM39" i="16"/>
  <c r="AM166" i="16"/>
  <c r="AM150" i="16"/>
  <c r="AM102" i="16"/>
  <c r="AM86" i="16"/>
  <c r="AM38" i="16"/>
  <c r="AM22" i="16"/>
  <c r="AM209" i="16"/>
  <c r="AM185" i="16"/>
  <c r="AM169" i="16"/>
  <c r="AM153" i="16"/>
  <c r="AM137" i="16"/>
  <c r="AM129" i="16"/>
  <c r="AM121" i="16"/>
  <c r="AM113" i="16"/>
  <c r="AM97" i="16"/>
  <c r="AM89" i="16"/>
  <c r="AM73" i="16"/>
  <c r="AM57" i="16"/>
  <c r="AM41" i="16"/>
  <c r="AM25" i="16"/>
  <c r="AM9" i="16"/>
  <c r="AM216" i="16"/>
  <c r="AM208" i="16"/>
  <c r="AM200" i="16"/>
  <c r="AM192" i="16"/>
  <c r="AM184" i="16"/>
  <c r="AM176" i="16"/>
  <c r="AM168" i="16"/>
  <c r="AM160" i="16"/>
  <c r="AM152" i="16"/>
  <c r="AM144" i="16"/>
  <c r="AM136" i="16"/>
  <c r="AM128" i="16"/>
  <c r="AM120" i="16"/>
  <c r="AM112" i="16"/>
  <c r="AM104" i="16"/>
  <c r="AM96" i="16"/>
  <c r="AM88" i="16"/>
  <c r="AM80" i="16"/>
  <c r="AM72" i="16"/>
  <c r="AM64" i="16"/>
  <c r="AM56" i="16"/>
  <c r="AM48" i="16"/>
  <c r="AM40" i="16"/>
  <c r="AM32" i="16"/>
  <c r="AM24" i="16"/>
  <c r="AM16" i="16"/>
  <c r="AM8" i="16"/>
  <c r="AM217" i="16"/>
  <c r="AM201" i="16"/>
  <c r="AM193" i="16"/>
  <c r="AM177" i="16"/>
  <c r="AM161" i="16"/>
  <c r="AM145" i="16"/>
  <c r="AM105" i="16"/>
  <c r="AM81" i="16"/>
  <c r="AM65" i="16"/>
  <c r="AM49" i="16"/>
  <c r="AM33" i="16"/>
  <c r="AM17" i="16"/>
  <c r="AM199" i="16"/>
  <c r="AM183" i="16"/>
  <c r="AM135" i="16"/>
  <c r="AM119" i="16"/>
  <c r="AM71" i="16"/>
  <c r="AM55" i="16"/>
  <c r="AM7" i="16"/>
  <c r="AG3" i="39"/>
  <c r="R418" i="61"/>
  <c r="L419" i="61"/>
  <c r="Q418" i="61"/>
  <c r="AM222" i="16"/>
  <c r="AM206" i="16"/>
  <c r="AM158" i="16"/>
  <c r="AM142" i="16"/>
  <c r="AM126" i="16"/>
  <c r="AM110" i="16"/>
  <c r="AM62" i="16"/>
  <c r="AM46" i="16"/>
  <c r="AM30" i="16"/>
  <c r="AM14" i="16"/>
  <c r="AM221" i="16"/>
  <c r="AM213" i="16"/>
  <c r="AM205" i="16"/>
  <c r="AM197" i="16"/>
  <c r="AM189" i="16"/>
  <c r="AM181" i="16"/>
  <c r="AM173" i="16"/>
  <c r="AM165" i="16"/>
  <c r="AM157" i="16"/>
  <c r="AM149" i="16"/>
  <c r="AM141" i="16"/>
  <c r="AM133" i="16"/>
  <c r="AM125" i="16"/>
  <c r="AM117" i="16"/>
  <c r="AM109" i="16"/>
  <c r="AM101" i="16"/>
  <c r="AM93" i="16"/>
  <c r="AM85" i="16"/>
  <c r="AM77" i="16"/>
  <c r="AM69" i="16"/>
  <c r="AM61" i="16"/>
  <c r="AM53" i="16"/>
  <c r="AM45" i="16"/>
  <c r="AM37" i="16"/>
  <c r="AM29" i="16"/>
  <c r="AM21" i="16"/>
  <c r="AM13" i="16"/>
  <c r="AM190" i="16"/>
  <c r="AM174" i="16"/>
  <c r="AM94" i="16"/>
  <c r="AM78" i="16"/>
  <c r="AM220" i="16"/>
  <c r="AM212" i="16"/>
  <c r="AM204" i="16"/>
  <c r="AM196" i="16"/>
  <c r="AM188" i="16"/>
  <c r="AM180" i="16"/>
  <c r="AM172" i="16"/>
  <c r="AM164" i="16"/>
  <c r="AM156" i="16"/>
  <c r="AM148" i="16"/>
  <c r="AM140" i="16"/>
  <c r="AM132" i="16"/>
  <c r="AM124" i="16"/>
  <c r="AM116" i="16"/>
  <c r="AM108" i="16"/>
  <c r="AM100" i="16"/>
  <c r="AM92" i="16"/>
  <c r="AM84" i="16"/>
  <c r="AM76" i="16"/>
  <c r="AM68" i="16"/>
  <c r="AM60" i="16"/>
  <c r="AM52" i="16"/>
  <c r="AM44" i="16"/>
  <c r="AM36" i="16"/>
  <c r="AM28" i="16"/>
  <c r="AM20" i="16"/>
  <c r="AM12" i="16"/>
  <c r="AM207" i="16"/>
  <c r="AM191" i="16"/>
  <c r="AM175" i="16"/>
  <c r="AM159" i="16"/>
  <c r="AM143" i="16"/>
  <c r="AM127" i="16"/>
  <c r="AM111" i="16"/>
  <c r="AM95" i="16"/>
  <c r="AM79" i="16"/>
  <c r="AM63" i="16"/>
  <c r="AM47" i="16"/>
  <c r="AM31" i="16"/>
  <c r="AM15" i="16"/>
  <c r="AK3" i="30"/>
  <c r="AG3" i="34"/>
  <c r="AE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H36" i="11" s="1"/>
  <c r="F36" i="11"/>
  <c r="F20" i="11"/>
  <c r="B18" i="11"/>
  <c r="J15" i="11"/>
  <c r="D14" i="11"/>
  <c r="L12" i="11"/>
  <c r="AK3" i="16" l="1"/>
  <c r="AK3" i="34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3" i="83"/>
  <c r="G13" i="83" s="1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D22" i="83" l="1"/>
  <c r="D13" i="83"/>
  <c r="E13" i="83" s="1"/>
  <c r="E7" i="83"/>
  <c r="C16" i="83" s="1"/>
  <c r="C22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AK29" i="19" l="1"/>
  <c r="AK5" i="19"/>
  <c r="AK63" i="19"/>
  <c r="AK54" i="19"/>
  <c r="AK22" i="19"/>
  <c r="AK6" i="19"/>
  <c r="AK66" i="19"/>
  <c r="AK57" i="19"/>
  <c r="AK49" i="19"/>
  <c r="AK41" i="19"/>
  <c r="AK33" i="19"/>
  <c r="AK25" i="19"/>
  <c r="AK17" i="19"/>
  <c r="AK9" i="19"/>
  <c r="AK32" i="19"/>
  <c r="AK24" i="19"/>
  <c r="AK8" i="19"/>
  <c r="AK69" i="19"/>
  <c r="AK61" i="19"/>
  <c r="AK36" i="19"/>
  <c r="AK20" i="19"/>
  <c r="AK12" i="19"/>
  <c r="AK64" i="19"/>
  <c r="AK47" i="19"/>
  <c r="AK7" i="19"/>
  <c r="AK31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AK56" i="19"/>
  <c r="AK55" i="19"/>
  <c r="AK48" i="19"/>
  <c r="AK16" i="19"/>
  <c r="AK23" i="19"/>
  <c r="AK15" i="19"/>
  <c r="L31" i="61"/>
  <c r="L41" i="61"/>
  <c r="L30" i="61"/>
  <c r="AK68" i="19"/>
  <c r="AK60" i="19"/>
  <c r="AK51" i="19"/>
  <c r="AK43" i="19"/>
  <c r="AK19" i="19"/>
  <c r="AK11" i="19"/>
  <c r="AK39" i="19"/>
  <c r="L27" i="61"/>
  <c r="AK40" i="19"/>
  <c r="AK67" i="19"/>
  <c r="AK58" i="19"/>
  <c r="AK50" i="19"/>
  <c r="AK42" i="19"/>
  <c r="AK34" i="19"/>
  <c r="AK26" i="19"/>
  <c r="AK18" i="19"/>
  <c r="AK10" i="19"/>
  <c r="AK65" i="19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AK71" i="19"/>
  <c r="AK46" i="19"/>
  <c r="AK38" i="19"/>
  <c r="AK30" i="19"/>
  <c r="AK14" i="19"/>
  <c r="L14" i="61"/>
  <c r="AK70" i="19"/>
  <c r="AK62" i="19"/>
  <c r="AK53" i="19"/>
  <c r="AK45" i="19"/>
  <c r="AK37" i="19"/>
  <c r="AK21" i="19"/>
  <c r="AK13" i="19"/>
  <c r="L13" i="61"/>
  <c r="M18" i="61"/>
  <c r="L64" i="61"/>
  <c r="L8" i="61"/>
  <c r="L15" i="61"/>
  <c r="AK52" i="19"/>
  <c r="AK44" i="19"/>
  <c r="AK28" i="19"/>
  <c r="L51" i="61"/>
  <c r="L63" i="61"/>
  <c r="AK27" i="19"/>
  <c r="AK35" i="19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AP108" i="30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M7" i="32"/>
  <c r="AM8" i="32"/>
  <c r="AM9" i="32"/>
  <c r="AM10" i="32"/>
  <c r="AM15" i="32"/>
  <c r="AM16" i="32"/>
  <c r="AM17" i="32"/>
  <c r="AM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AM57" i="32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AM71" i="32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AM87" i="32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AM136" i="32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AM160" i="32"/>
  <c r="L852" i="61"/>
  <c r="L853" i="61"/>
  <c r="L854" i="61"/>
  <c r="L858" i="61"/>
  <c r="L859" i="61"/>
  <c r="L860" i="61"/>
  <c r="L861" i="61"/>
  <c r="AM169" i="32"/>
  <c r="L865" i="61"/>
  <c r="L866" i="61"/>
  <c r="L867" i="61"/>
  <c r="L868" i="61"/>
  <c r="L869" i="61"/>
  <c r="AM175" i="32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L5" i="34"/>
  <c r="AL7" i="34"/>
  <c r="AL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L29" i="34"/>
  <c r="L613" i="61"/>
  <c r="L614" i="61"/>
  <c r="L615" i="61"/>
  <c r="L616" i="61"/>
  <c r="L617" i="61"/>
  <c r="L618" i="61"/>
  <c r="L619" i="61"/>
  <c r="L620" i="61"/>
  <c r="L621" i="61"/>
  <c r="AL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L54" i="34"/>
  <c r="L642" i="61"/>
  <c r="L643" i="61"/>
  <c r="L644" i="61"/>
  <c r="L645" i="61"/>
  <c r="L646" i="61"/>
  <c r="AL60" i="34"/>
  <c r="L650" i="61"/>
  <c r="L651" i="61"/>
  <c r="L652" i="61"/>
  <c r="L653" i="61"/>
  <c r="L657" i="61"/>
  <c r="L658" i="61"/>
  <c r="AL68" i="34"/>
  <c r="L662" i="61"/>
  <c r="L663" i="61"/>
  <c r="L664" i="61"/>
  <c r="L665" i="61"/>
  <c r="L666" i="61"/>
  <c r="L667" i="61"/>
  <c r="AL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L49" i="39"/>
  <c r="AL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L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L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J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AP64" i="30"/>
  <c r="K1057" i="61"/>
  <c r="K973" i="61"/>
  <c r="K937" i="61"/>
  <c r="K901" i="61"/>
  <c r="K1047" i="61"/>
  <c r="K1019" i="61"/>
  <c r="K1001" i="61"/>
  <c r="K965" i="61"/>
  <c r="K927" i="61"/>
  <c r="AP146" i="30"/>
  <c r="AM178" i="32"/>
  <c r="K867" i="61"/>
  <c r="K817" i="61"/>
  <c r="AM182" i="32"/>
  <c r="AM78" i="32"/>
  <c r="AM46" i="32"/>
  <c r="AM22" i="32"/>
  <c r="AM14" i="32"/>
  <c r="AM6" i="32"/>
  <c r="AM146" i="32"/>
  <c r="AM186" i="32"/>
  <c r="AM106" i="32"/>
  <c r="AM90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AM58" i="32"/>
  <c r="AM170" i="32"/>
  <c r="AM82" i="32"/>
  <c r="AM154" i="32"/>
  <c r="AM74" i="32"/>
  <c r="K887" i="61"/>
  <c r="K827" i="61"/>
  <c r="K799" i="61"/>
  <c r="K779" i="61"/>
  <c r="K759" i="61"/>
  <c r="K739" i="61"/>
  <c r="K693" i="61"/>
  <c r="AM156" i="32"/>
  <c r="AM20" i="32"/>
  <c r="K886" i="61"/>
  <c r="K866" i="61"/>
  <c r="K842" i="61"/>
  <c r="K826" i="61"/>
  <c r="K806" i="61"/>
  <c r="K786" i="61"/>
  <c r="K758" i="61"/>
  <c r="K738" i="61"/>
  <c r="K718" i="61"/>
  <c r="K700" i="61"/>
  <c r="AM91" i="32"/>
  <c r="AM11" i="32"/>
  <c r="AM138" i="32"/>
  <c r="AM4" i="32"/>
  <c r="AM122" i="32"/>
  <c r="AM42" i="32"/>
  <c r="K877" i="61"/>
  <c r="K807" i="61"/>
  <c r="K787" i="61"/>
  <c r="K771" i="61"/>
  <c r="K749" i="61"/>
  <c r="K731" i="61"/>
  <c r="K709" i="61"/>
  <c r="K701" i="61"/>
  <c r="AM164" i="32"/>
  <c r="AM52" i="32"/>
  <c r="AM12" i="32"/>
  <c r="K876" i="61"/>
  <c r="K854" i="61"/>
  <c r="K834" i="61"/>
  <c r="K816" i="61"/>
  <c r="K778" i="61"/>
  <c r="K748" i="61"/>
  <c r="K730" i="61"/>
  <c r="K708" i="61"/>
  <c r="K692" i="61"/>
  <c r="AM115" i="32"/>
  <c r="AM19" i="32"/>
  <c r="AM50" i="32"/>
  <c r="AM114" i="32"/>
  <c r="AM26" i="32"/>
  <c r="AL6" i="34"/>
  <c r="AL12" i="34"/>
  <c r="AL35" i="34"/>
  <c r="AL10" i="34"/>
  <c r="AL4" i="34"/>
  <c r="AL81" i="34"/>
  <c r="AL65" i="34"/>
  <c r="AL9" i="34"/>
  <c r="K614" i="61"/>
  <c r="K604" i="61"/>
  <c r="K596" i="61"/>
  <c r="AL67" i="34"/>
  <c r="AL27" i="34"/>
  <c r="AL83" i="34"/>
  <c r="K666" i="61"/>
  <c r="K644" i="61"/>
  <c r="K634" i="61"/>
  <c r="K626" i="61"/>
  <c r="K616" i="61"/>
  <c r="K606" i="61"/>
  <c r="K598" i="61"/>
  <c r="AL8" i="34"/>
  <c r="AL51" i="34"/>
  <c r="AL19" i="34"/>
  <c r="AL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L43" i="34"/>
  <c r="AL26" i="39"/>
  <c r="AL89" i="39"/>
  <c r="K543" i="61"/>
  <c r="K467" i="61"/>
  <c r="AL73" i="39"/>
  <c r="AL9" i="39"/>
  <c r="AL90" i="39"/>
  <c r="AL112" i="39"/>
  <c r="AL25" i="39"/>
  <c r="K554" i="61"/>
  <c r="K536" i="61"/>
  <c r="K486" i="61"/>
  <c r="K476" i="61"/>
  <c r="K458" i="61"/>
  <c r="AL130" i="39"/>
  <c r="AL66" i="39"/>
  <c r="AL129" i="39"/>
  <c r="AL121" i="39"/>
  <c r="AL57" i="39"/>
  <c r="AL114" i="39"/>
  <c r="AL50" i="39"/>
  <c r="AL72" i="39"/>
  <c r="AL8" i="39"/>
  <c r="K588" i="61"/>
  <c r="K568" i="61"/>
  <c r="K546" i="61"/>
  <c r="K528" i="61"/>
  <c r="K498" i="61"/>
  <c r="K460" i="61"/>
  <c r="K442" i="61"/>
  <c r="AL126" i="39"/>
  <c r="AL102" i="39"/>
  <c r="AL98" i="39"/>
  <c r="AL80" i="39"/>
  <c r="AL34" i="39"/>
  <c r="AL16" i="39"/>
  <c r="AL23" i="39"/>
  <c r="AL120" i="39"/>
  <c r="AL97" i="39"/>
  <c r="AL74" i="39"/>
  <c r="AL56" i="39"/>
  <c r="AL33" i="39"/>
  <c r="AL10" i="39"/>
  <c r="AL96" i="39"/>
  <c r="AL32" i="39"/>
  <c r="K556" i="61"/>
  <c r="K518" i="61"/>
  <c r="K488" i="61"/>
  <c r="K450" i="61"/>
  <c r="AL118" i="39"/>
  <c r="AL70" i="39"/>
  <c r="K587" i="61"/>
  <c r="K577" i="61"/>
  <c r="K555" i="61"/>
  <c r="K537" i="61"/>
  <c r="K517" i="61"/>
  <c r="K497" i="61"/>
  <c r="K477" i="61"/>
  <c r="K459" i="61"/>
  <c r="K441" i="61"/>
  <c r="AL85" i="39"/>
  <c r="AL106" i="39"/>
  <c r="AL88" i="39"/>
  <c r="AL24" i="39"/>
  <c r="AL76" i="39"/>
  <c r="AL52" i="39"/>
  <c r="AL28" i="39"/>
  <c r="AL128" i="39"/>
  <c r="AL105" i="39"/>
  <c r="AL82" i="39"/>
  <c r="AL64" i="39"/>
  <c r="AL41" i="39"/>
  <c r="AL18" i="39"/>
  <c r="K578" i="61"/>
  <c r="K538" i="61"/>
  <c r="K508" i="61"/>
  <c r="K470" i="61"/>
  <c r="AL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L107" i="39"/>
  <c r="AL122" i="39"/>
  <c r="AL104" i="39"/>
  <c r="AL81" i="39"/>
  <c r="AL58" i="39"/>
  <c r="AL40" i="39"/>
  <c r="AL17" i="39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AP29" i="30"/>
  <c r="AP128" i="30"/>
  <c r="AP82" i="30"/>
  <c r="K1052" i="61"/>
  <c r="K1034" i="61"/>
  <c r="K1016" i="61"/>
  <c r="K998" i="61"/>
  <c r="K980" i="61"/>
  <c r="K962" i="61"/>
  <c r="AP89" i="30"/>
  <c r="AP18" i="30"/>
  <c r="K1051" i="61"/>
  <c r="K1033" i="61"/>
  <c r="K1015" i="61"/>
  <c r="K997" i="61"/>
  <c r="K979" i="61"/>
  <c r="K951" i="61"/>
  <c r="K941" i="61"/>
  <c r="K933" i="61"/>
  <c r="K923" i="61"/>
  <c r="K905" i="61"/>
  <c r="AP145" i="30"/>
  <c r="AP122" i="30"/>
  <c r="AP104" i="30"/>
  <c r="AP81" i="30"/>
  <c r="AP58" i="30"/>
  <c r="AP40" i="30"/>
  <c r="AP17" i="30"/>
  <c r="K952" i="61"/>
  <c r="K942" i="61"/>
  <c r="K934" i="61"/>
  <c r="K924" i="61"/>
  <c r="K914" i="61"/>
  <c r="K906" i="61"/>
  <c r="K898" i="61"/>
  <c r="AP151" i="30"/>
  <c r="AP135" i="30"/>
  <c r="AP79" i="30"/>
  <c r="AP55" i="30"/>
  <c r="AP144" i="30"/>
  <c r="AP121" i="30"/>
  <c r="AP98" i="30"/>
  <c r="AP80" i="30"/>
  <c r="AP57" i="30"/>
  <c r="AP34" i="30"/>
  <c r="AP16" i="30"/>
  <c r="AP105" i="30"/>
  <c r="AP41" i="30"/>
  <c r="AP138" i="30"/>
  <c r="AP120" i="30"/>
  <c r="AP97" i="30"/>
  <c r="AP56" i="30"/>
  <c r="AP33" i="30"/>
  <c r="AP10" i="30"/>
  <c r="AP137" i="30"/>
  <c r="AP114" i="30"/>
  <c r="AP96" i="30"/>
  <c r="AP73" i="30"/>
  <c r="AP50" i="30"/>
  <c r="AP32" i="30"/>
  <c r="AP9" i="30"/>
  <c r="AP74" i="30"/>
  <c r="AP126" i="30"/>
  <c r="AP38" i="30"/>
  <c r="AP154" i="30"/>
  <c r="AP136" i="30"/>
  <c r="AP113" i="30"/>
  <c r="AP90" i="30"/>
  <c r="AP72" i="30"/>
  <c r="AP49" i="30"/>
  <c r="AP26" i="30"/>
  <c r="AP8" i="30"/>
  <c r="AP153" i="30"/>
  <c r="AP130" i="30"/>
  <c r="AP112" i="30"/>
  <c r="AP66" i="30"/>
  <c r="AP48" i="30"/>
  <c r="AP25" i="30"/>
  <c r="AP152" i="30"/>
  <c r="AP129" i="30"/>
  <c r="AP106" i="30"/>
  <c r="AP88" i="30"/>
  <c r="AP65" i="30"/>
  <c r="AP42" i="30"/>
  <c r="AP24" i="30"/>
  <c r="R1059" i="61"/>
  <c r="Q1059" i="61"/>
  <c r="AP143" i="30"/>
  <c r="AP127" i="30"/>
  <c r="AP119" i="30"/>
  <c r="AP111" i="30"/>
  <c r="AP103" i="30"/>
  <c r="AP95" i="30"/>
  <c r="AP87" i="30"/>
  <c r="AP71" i="30"/>
  <c r="AP63" i="30"/>
  <c r="AP47" i="30"/>
  <c r="AP39" i="30"/>
  <c r="AP31" i="30"/>
  <c r="AP23" i="30"/>
  <c r="AP15" i="30"/>
  <c r="AP7" i="30"/>
  <c r="AP150" i="30"/>
  <c r="AP142" i="30"/>
  <c r="AP134" i="30"/>
  <c r="AP118" i="30"/>
  <c r="AP110" i="30"/>
  <c r="AP102" i="30"/>
  <c r="AP94" i="30"/>
  <c r="AP86" i="30"/>
  <c r="AP78" i="30"/>
  <c r="AP70" i="30"/>
  <c r="AP62" i="30"/>
  <c r="AP54" i="30"/>
  <c r="AP46" i="30"/>
  <c r="AP30" i="30"/>
  <c r="AP22" i="30"/>
  <c r="AP14" i="30"/>
  <c r="AP6" i="30"/>
  <c r="AP149" i="30"/>
  <c r="AP133" i="30"/>
  <c r="AP117" i="30"/>
  <c r="AP101" i="30"/>
  <c r="AP85" i="30"/>
  <c r="AP69" i="30"/>
  <c r="AP37" i="30"/>
  <c r="AP148" i="30"/>
  <c r="AP140" i="30"/>
  <c r="AP132" i="30"/>
  <c r="AP124" i="30"/>
  <c r="AP116" i="30"/>
  <c r="AP100" i="30"/>
  <c r="AP92" i="30"/>
  <c r="AP84" i="30"/>
  <c r="AP76" i="30"/>
  <c r="AP68" i="30"/>
  <c r="AP60" i="30"/>
  <c r="AP52" i="30"/>
  <c r="AP44" i="30"/>
  <c r="AP36" i="30"/>
  <c r="AP28" i="30"/>
  <c r="AP20" i="30"/>
  <c r="AP12" i="30"/>
  <c r="AP141" i="30"/>
  <c r="AP125" i="30"/>
  <c r="AP109" i="30"/>
  <c r="AP93" i="30"/>
  <c r="AP77" i="30"/>
  <c r="AP61" i="30"/>
  <c r="AP53" i="30"/>
  <c r="AP45" i="30"/>
  <c r="AP21" i="30"/>
  <c r="AP13" i="30"/>
  <c r="AP5" i="30"/>
  <c r="K957" i="61"/>
  <c r="AP147" i="30"/>
  <c r="AP139" i="30"/>
  <c r="AP131" i="30"/>
  <c r="AP123" i="30"/>
  <c r="AP115" i="30"/>
  <c r="AP107" i="30"/>
  <c r="AP99" i="30"/>
  <c r="AP91" i="30"/>
  <c r="AP83" i="30"/>
  <c r="AP75" i="30"/>
  <c r="AP67" i="30"/>
  <c r="AP59" i="30"/>
  <c r="AP51" i="30"/>
  <c r="AP43" i="30"/>
  <c r="AP35" i="30"/>
  <c r="AP27" i="30"/>
  <c r="AP19" i="30"/>
  <c r="AP11" i="30"/>
  <c r="AM129" i="32"/>
  <c r="AM33" i="32"/>
  <c r="AM185" i="32"/>
  <c r="AM25" i="32"/>
  <c r="AH3" i="32"/>
  <c r="AM125" i="32"/>
  <c r="AM109" i="32"/>
  <c r="AM21" i="32"/>
  <c r="AM13" i="32"/>
  <c r="AM5" i="32"/>
  <c r="AM177" i="32"/>
  <c r="AM145" i="32"/>
  <c r="AM113" i="32"/>
  <c r="AM81" i="32"/>
  <c r="AM49" i="32"/>
  <c r="AM97" i="32"/>
  <c r="AM153" i="32"/>
  <c r="AM137" i="32"/>
  <c r="AM105" i="32"/>
  <c r="AM73" i="32"/>
  <c r="AM41" i="32"/>
  <c r="AM161" i="32"/>
  <c r="AM65" i="32"/>
  <c r="AM121" i="32"/>
  <c r="AM89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M162" i="32"/>
  <c r="AM130" i="32"/>
  <c r="AM98" i="32"/>
  <c r="AM66" i="32"/>
  <c r="AM34" i="32"/>
  <c r="AM176" i="32"/>
  <c r="AM152" i="32"/>
  <c r="AM128" i="32"/>
  <c r="AM104" i="32"/>
  <c r="AM88" i="32"/>
  <c r="AM64" i="32"/>
  <c r="AM48" i="32"/>
  <c r="AM40" i="32"/>
  <c r="AM32" i="32"/>
  <c r="AM183" i="32"/>
  <c r="AM167" i="32"/>
  <c r="AM159" i="32"/>
  <c r="AM151" i="32"/>
  <c r="AM143" i="32"/>
  <c r="AM135" i="32"/>
  <c r="AM127" i="32"/>
  <c r="AM119" i="32"/>
  <c r="AM111" i="32"/>
  <c r="AM103" i="32"/>
  <c r="AM95" i="32"/>
  <c r="AM79" i="32"/>
  <c r="AM63" i="32"/>
  <c r="AM55" i="32"/>
  <c r="AM47" i="32"/>
  <c r="AM39" i="32"/>
  <c r="AM31" i="32"/>
  <c r="AM23" i="32"/>
  <c r="AM174" i="32"/>
  <c r="AM166" i="32"/>
  <c r="AM158" i="32"/>
  <c r="AM150" i="32"/>
  <c r="AM142" i="32"/>
  <c r="AM134" i="32"/>
  <c r="AM126" i="32"/>
  <c r="AM118" i="32"/>
  <c r="AM110" i="32"/>
  <c r="AM102" i="32"/>
  <c r="AM94" i="32"/>
  <c r="AM86" i="32"/>
  <c r="AM70" i="32"/>
  <c r="AM62" i="32"/>
  <c r="AM54" i="32"/>
  <c r="AM38" i="32"/>
  <c r="AM30" i="32"/>
  <c r="AM168" i="32"/>
  <c r="AM144" i="32"/>
  <c r="AM120" i="32"/>
  <c r="AM96" i="32"/>
  <c r="AM72" i="32"/>
  <c r="AM181" i="32"/>
  <c r="AM165" i="32"/>
  <c r="AM141" i="32"/>
  <c r="AM93" i="32"/>
  <c r="AM77" i="32"/>
  <c r="AM61" i="32"/>
  <c r="AM45" i="32"/>
  <c r="AM188" i="32"/>
  <c r="AM180" i="32"/>
  <c r="AM172" i="32"/>
  <c r="AM148" i="32"/>
  <c r="AM140" i="32"/>
  <c r="AM132" i="32"/>
  <c r="AM124" i="32"/>
  <c r="AM116" i="32"/>
  <c r="AM108" i="32"/>
  <c r="AM100" i="32"/>
  <c r="AM92" i="32"/>
  <c r="AM84" i="32"/>
  <c r="AM76" i="32"/>
  <c r="AM68" i="32"/>
  <c r="AM60" i="32"/>
  <c r="AM44" i="32"/>
  <c r="AM36" i="32"/>
  <c r="AM28" i="32"/>
  <c r="AM184" i="32"/>
  <c r="AM112" i="32"/>
  <c r="AM80" i="32"/>
  <c r="AM56" i="32"/>
  <c r="AM24" i="32"/>
  <c r="AM189" i="32"/>
  <c r="AM173" i="32"/>
  <c r="AM157" i="32"/>
  <c r="AM149" i="32"/>
  <c r="AM133" i="32"/>
  <c r="AM117" i="32"/>
  <c r="AM101" i="32"/>
  <c r="AM85" i="32"/>
  <c r="AM69" i="32"/>
  <c r="AM53" i="32"/>
  <c r="AM37" i="32"/>
  <c r="AM29" i="32"/>
  <c r="AM187" i="32"/>
  <c r="AM179" i="32"/>
  <c r="AM171" i="32"/>
  <c r="AM163" i="32"/>
  <c r="AM155" i="32"/>
  <c r="AM147" i="32"/>
  <c r="AM139" i="32"/>
  <c r="AM131" i="32"/>
  <c r="AM123" i="32"/>
  <c r="AM107" i="32"/>
  <c r="AM99" i="32"/>
  <c r="AM83" i="32"/>
  <c r="AM75" i="32"/>
  <c r="AM67" i="32"/>
  <c r="AM59" i="32"/>
  <c r="AM51" i="32"/>
  <c r="AM43" i="32"/>
  <c r="AM35" i="32"/>
  <c r="AM27" i="32"/>
  <c r="AL82" i="34"/>
  <c r="AL74" i="34"/>
  <c r="AL66" i="34"/>
  <c r="AL58" i="34"/>
  <c r="AL50" i="34"/>
  <c r="AL42" i="34"/>
  <c r="AL34" i="34"/>
  <c r="AL26" i="34"/>
  <c r="AL18" i="34"/>
  <c r="AL73" i="34"/>
  <c r="AL57" i="34"/>
  <c r="AL49" i="34"/>
  <c r="AL41" i="34"/>
  <c r="AL33" i="34"/>
  <c r="AL25" i="34"/>
  <c r="AL17" i="34"/>
  <c r="L681" i="61"/>
  <c r="AL84" i="34"/>
  <c r="AL80" i="34"/>
  <c r="AL72" i="34"/>
  <c r="AL64" i="34"/>
  <c r="AL56" i="34"/>
  <c r="AL48" i="34"/>
  <c r="AL40" i="34"/>
  <c r="AL32" i="34"/>
  <c r="AL24" i="34"/>
  <c r="AL16" i="34"/>
  <c r="AL79" i="34"/>
  <c r="AL71" i="34"/>
  <c r="AL63" i="34"/>
  <c r="AL55" i="34"/>
  <c r="AL47" i="34"/>
  <c r="AL31" i="34"/>
  <c r="AL23" i="34"/>
  <c r="AL15" i="34"/>
  <c r="AL78" i="34"/>
  <c r="AL70" i="34"/>
  <c r="AL62" i="34"/>
  <c r="AL46" i="34"/>
  <c r="AL38" i="34"/>
  <c r="AL30" i="34"/>
  <c r="AL22" i="34"/>
  <c r="AL77" i="34"/>
  <c r="AL69" i="34"/>
  <c r="AL61" i="34"/>
  <c r="AL53" i="34"/>
  <c r="AL45" i="34"/>
  <c r="AL37" i="34"/>
  <c r="AL21" i="34"/>
  <c r="AL13" i="34"/>
  <c r="AL14" i="34"/>
  <c r="AL76" i="34"/>
  <c r="AL52" i="34"/>
  <c r="AL44" i="34"/>
  <c r="AL36" i="34"/>
  <c r="AL28" i="34"/>
  <c r="AL20" i="34"/>
  <c r="AK3" i="39"/>
  <c r="AL127" i="39"/>
  <c r="AL119" i="39"/>
  <c r="AL111" i="39"/>
  <c r="AL103" i="39"/>
  <c r="AL95" i="39"/>
  <c r="AL87" i="39"/>
  <c r="AL79" i="39"/>
  <c r="AL71" i="39"/>
  <c r="AL63" i="39"/>
  <c r="AL55" i="39"/>
  <c r="AL47" i="39"/>
  <c r="AL39" i="39"/>
  <c r="AL31" i="39"/>
  <c r="AL15" i="39"/>
  <c r="AL7" i="39"/>
  <c r="AL110" i="39"/>
  <c r="AL94" i="39"/>
  <c r="AL86" i="39"/>
  <c r="AL78" i="39"/>
  <c r="AL62" i="39"/>
  <c r="AL54" i="39"/>
  <c r="AL46" i="39"/>
  <c r="AL38" i="39"/>
  <c r="AL30" i="39"/>
  <c r="AL22" i="39"/>
  <c r="AL14" i="39"/>
  <c r="AL6" i="39"/>
  <c r="AL117" i="39"/>
  <c r="AL101" i="39"/>
  <c r="AL69" i="39"/>
  <c r="AL53" i="39"/>
  <c r="AL37" i="39"/>
  <c r="AL13" i="39"/>
  <c r="AH3" i="39"/>
  <c r="AL124" i="39"/>
  <c r="AL116" i="39"/>
  <c r="AL108" i="39"/>
  <c r="AL100" i="39"/>
  <c r="AL92" i="39"/>
  <c r="AL84" i="39"/>
  <c r="AL68" i="39"/>
  <c r="AL60" i="39"/>
  <c r="AL44" i="39"/>
  <c r="AL36" i="39"/>
  <c r="AL20" i="39"/>
  <c r="AL12" i="39"/>
  <c r="AL125" i="39"/>
  <c r="AL109" i="39"/>
  <c r="AL93" i="39"/>
  <c r="AL77" i="39"/>
  <c r="AL61" i="39"/>
  <c r="AL45" i="39"/>
  <c r="AL29" i="39"/>
  <c r="AL21" i="39"/>
  <c r="AL5" i="39"/>
  <c r="AL123" i="39"/>
  <c r="AL115" i="39"/>
  <c r="AL99" i="39"/>
  <c r="AL91" i="39"/>
  <c r="AL83" i="39"/>
  <c r="AL75" i="39"/>
  <c r="AL67" i="39"/>
  <c r="AL59" i="39"/>
  <c r="AL51" i="39"/>
  <c r="AL43" i="39"/>
  <c r="AL35" i="39"/>
  <c r="AL27" i="39"/>
  <c r="AL19" i="39"/>
  <c r="AL11" i="39"/>
  <c r="AG3" i="15"/>
  <c r="J6" i="61"/>
  <c r="J20" i="61" s="1"/>
  <c r="K6" i="61"/>
  <c r="K20" i="61" s="1"/>
  <c r="AI3" i="39" l="1"/>
  <c r="AK3" i="19"/>
  <c r="AI4" i="15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AP4" i="30"/>
  <c r="J82" i="61" l="1"/>
  <c r="AL4" i="39"/>
  <c r="M422" i="61" l="1"/>
  <c r="M423" i="61"/>
  <c r="M424" i="61"/>
  <c r="M425" i="61"/>
  <c r="AP10" i="16"/>
  <c r="AP49" i="16"/>
  <c r="AP77" i="16"/>
  <c r="AP208" i="16"/>
  <c r="L423" i="61"/>
  <c r="L425" i="61"/>
  <c r="AP217" i="16"/>
  <c r="AP221" i="16"/>
  <c r="AP12" i="16"/>
  <c r="AP16" i="16"/>
  <c r="AP20" i="16"/>
  <c r="AP24" i="16"/>
  <c r="AP28" i="16"/>
  <c r="AP32" i="16"/>
  <c r="AP36" i="16"/>
  <c r="AP40" i="16"/>
  <c r="AP44" i="16"/>
  <c r="AP48" i="16"/>
  <c r="AP52" i="16"/>
  <c r="AP56" i="16"/>
  <c r="AP60" i="16"/>
  <c r="AP64" i="16"/>
  <c r="AP68" i="16"/>
  <c r="AP72" i="16"/>
  <c r="AP76" i="16"/>
  <c r="AP80" i="16"/>
  <c r="AP84" i="16"/>
  <c r="AP88" i="16"/>
  <c r="AP92" i="16"/>
  <c r="AP96" i="16"/>
  <c r="AP100" i="16"/>
  <c r="AP104" i="16"/>
  <c r="AP108" i="16"/>
  <c r="AP112" i="16"/>
  <c r="AP116" i="16"/>
  <c r="AP120" i="16"/>
  <c r="AP124" i="16"/>
  <c r="AP128" i="16"/>
  <c r="AP132" i="16"/>
  <c r="AP136" i="16"/>
  <c r="AP140" i="16"/>
  <c r="AP144" i="16"/>
  <c r="AP148" i="16"/>
  <c r="AP152" i="16"/>
  <c r="AP156" i="16"/>
  <c r="AP160" i="16"/>
  <c r="AP164" i="16"/>
  <c r="AP168" i="16"/>
  <c r="AP172" i="16"/>
  <c r="AP176" i="16"/>
  <c r="AP180" i="16"/>
  <c r="AP188" i="16"/>
  <c r="AP196" i="16"/>
  <c r="AP204" i="16"/>
  <c r="AP212" i="16"/>
  <c r="AI11" i="15"/>
  <c r="AI27" i="15"/>
  <c r="AI43" i="15"/>
  <c r="AI59" i="15"/>
  <c r="AI75" i="15"/>
  <c r="AI24" i="15"/>
  <c r="AI36" i="15"/>
  <c r="AI50" i="15"/>
  <c r="AI67" i="15"/>
  <c r="AI80" i="15"/>
  <c r="AP220" i="16" l="1"/>
  <c r="K423" i="61"/>
  <c r="AP192" i="16"/>
  <c r="AP216" i="16"/>
  <c r="AP200" i="16"/>
  <c r="AP184" i="16"/>
  <c r="AP7" i="16"/>
  <c r="AP9" i="16"/>
  <c r="AP5" i="16"/>
  <c r="AP209" i="16"/>
  <c r="AP4" i="16"/>
  <c r="AP6" i="16"/>
  <c r="AP177" i="16"/>
  <c r="AP199" i="16"/>
  <c r="AP195" i="16"/>
  <c r="AP179" i="16"/>
  <c r="AP167" i="16"/>
  <c r="AP147" i="16"/>
  <c r="K422" i="61"/>
  <c r="AP113" i="16"/>
  <c r="K425" i="61"/>
  <c r="AP81" i="16"/>
  <c r="AP145" i="16"/>
  <c r="AP17" i="16"/>
  <c r="K424" i="61"/>
  <c r="AI71" i="15"/>
  <c r="AI55" i="15"/>
  <c r="AI39" i="15"/>
  <c r="AI23" i="15"/>
  <c r="AI7" i="15"/>
  <c r="AI83" i="15"/>
  <c r="AI51" i="15"/>
  <c r="AI35" i="15"/>
  <c r="AI19" i="15"/>
  <c r="AI79" i="15"/>
  <c r="AI63" i="15"/>
  <c r="AI47" i="15"/>
  <c r="AI31" i="15"/>
  <c r="AI15" i="15"/>
  <c r="AP197" i="16"/>
  <c r="AP173" i="16"/>
  <c r="AP165" i="16"/>
  <c r="AP149" i="16"/>
  <c r="AP61" i="16"/>
  <c r="AP53" i="16"/>
  <c r="AP37" i="16"/>
  <c r="AP21" i="16"/>
  <c r="AP13" i="16"/>
  <c r="AP8" i="16"/>
  <c r="AP185" i="16"/>
  <c r="AP153" i="16"/>
  <c r="AP121" i="16"/>
  <c r="AP89" i="16"/>
  <c r="AP57" i="16"/>
  <c r="AP25" i="16"/>
  <c r="L422" i="61"/>
  <c r="AP213" i="16"/>
  <c r="AP205" i="16"/>
  <c r="AP189" i="16"/>
  <c r="AP181" i="16"/>
  <c r="AP157" i="16"/>
  <c r="AP141" i="16"/>
  <c r="AP133" i="16"/>
  <c r="AP125" i="16"/>
  <c r="AP117" i="16"/>
  <c r="AP109" i="16"/>
  <c r="AP101" i="16"/>
  <c r="AP93" i="16"/>
  <c r="AP85" i="16"/>
  <c r="AP69" i="16"/>
  <c r="AP45" i="16"/>
  <c r="AP29" i="16"/>
  <c r="AP193" i="16"/>
  <c r="AP161" i="16"/>
  <c r="AP129" i="16"/>
  <c r="AP97" i="16"/>
  <c r="AP65" i="16"/>
  <c r="AP33" i="16"/>
  <c r="AP201" i="16"/>
  <c r="AP169" i="16"/>
  <c r="AP137" i="16"/>
  <c r="AP105" i="16"/>
  <c r="AP73" i="16"/>
  <c r="AP41" i="16"/>
  <c r="AP219" i="16"/>
  <c r="AP215" i="16"/>
  <c r="L424" i="61"/>
  <c r="AP211" i="16"/>
  <c r="AP207" i="16"/>
  <c r="AP203" i="16"/>
  <c r="AP191" i="16"/>
  <c r="AP187" i="16"/>
  <c r="AP183" i="16"/>
  <c r="AP175" i="16"/>
  <c r="AP171" i="16"/>
  <c r="AP163" i="16"/>
  <c r="AP159" i="16"/>
  <c r="AP155" i="16"/>
  <c r="AP151" i="16"/>
  <c r="AP143" i="16"/>
  <c r="AP139" i="16"/>
  <c r="AP135" i="16"/>
  <c r="AP131" i="16"/>
  <c r="AP127" i="16"/>
  <c r="AP123" i="16"/>
  <c r="AP119" i="16"/>
  <c r="AP115" i="16"/>
  <c r="AP111" i="16"/>
  <c r="AP107" i="16"/>
  <c r="AP103" i="16"/>
  <c r="AP99" i="16"/>
  <c r="AP95" i="16"/>
  <c r="AP91" i="16"/>
  <c r="AP87" i="16"/>
  <c r="AP83" i="16"/>
  <c r="AP79" i="16"/>
  <c r="AP75" i="16"/>
  <c r="AP71" i="16"/>
  <c r="AP67" i="16"/>
  <c r="AP63" i="16"/>
  <c r="AP59" i="16"/>
  <c r="AP55" i="16"/>
  <c r="AP51" i="16"/>
  <c r="AP47" i="16"/>
  <c r="AP43" i="16"/>
  <c r="AP39" i="16"/>
  <c r="AP35" i="16"/>
  <c r="AP31" i="16"/>
  <c r="AP27" i="16"/>
  <c r="AP23" i="16"/>
  <c r="AP19" i="16"/>
  <c r="AP15" i="16"/>
  <c r="AP11" i="16"/>
  <c r="AI86" i="15"/>
  <c r="AI82" i="15"/>
  <c r="AI78" i="15"/>
  <c r="AI74" i="15"/>
  <c r="AI70" i="15"/>
  <c r="AI66" i="15"/>
  <c r="AI62" i="15"/>
  <c r="AI58" i="15"/>
  <c r="AI54" i="15"/>
  <c r="AI46" i="15"/>
  <c r="AI42" i="15"/>
  <c r="AI38" i="15"/>
  <c r="AI34" i="15"/>
  <c r="AI30" i="15"/>
  <c r="AI26" i="15"/>
  <c r="AI22" i="15"/>
  <c r="AI18" i="15"/>
  <c r="AI14" i="15"/>
  <c r="AI10" i="15"/>
  <c r="AI6" i="15"/>
  <c r="AI85" i="15"/>
  <c r="AI81" i="15"/>
  <c r="AI77" i="15"/>
  <c r="AI73" i="15"/>
  <c r="AI69" i="15"/>
  <c r="AI65" i="15"/>
  <c r="AI61" i="15"/>
  <c r="AI57" i="15"/>
  <c r="AI53" i="15"/>
  <c r="AI49" i="15"/>
  <c r="AI45" i="15"/>
  <c r="AI41" i="15"/>
  <c r="AI37" i="15"/>
  <c r="AI33" i="15"/>
  <c r="AI29" i="15"/>
  <c r="AI25" i="15"/>
  <c r="AI21" i="15"/>
  <c r="AI17" i="15"/>
  <c r="AI13" i="15"/>
  <c r="AI9" i="15"/>
  <c r="AI5" i="15"/>
  <c r="AI84" i="15"/>
  <c r="AI76" i="15"/>
  <c r="AI72" i="15"/>
  <c r="AI68" i="15"/>
  <c r="AI64" i="15"/>
  <c r="AI60" i="15"/>
  <c r="AI56" i="15"/>
  <c r="AI52" i="15"/>
  <c r="AI48" i="15"/>
  <c r="AI44" i="15"/>
  <c r="AI40" i="15"/>
  <c r="AI32" i="15"/>
  <c r="AI28" i="15"/>
  <c r="AI20" i="15"/>
  <c r="AI16" i="15"/>
  <c r="AI12" i="15"/>
  <c r="AI8" i="15"/>
  <c r="AP222" i="16"/>
  <c r="AP218" i="16"/>
  <c r="AP214" i="16"/>
  <c r="AP210" i="16"/>
  <c r="AP206" i="16"/>
  <c r="AP202" i="16"/>
  <c r="AP198" i="16"/>
  <c r="AP194" i="16"/>
  <c r="AP190" i="16"/>
  <c r="AP186" i="16"/>
  <c r="AP182" i="16"/>
  <c r="AP178" i="16"/>
  <c r="AP174" i="16"/>
  <c r="AP170" i="16"/>
  <c r="AP166" i="16"/>
  <c r="AP162" i="16"/>
  <c r="AP158" i="16"/>
  <c r="AP154" i="16"/>
  <c r="AP150" i="16"/>
  <c r="AP146" i="16"/>
  <c r="AP142" i="16"/>
  <c r="AP138" i="16"/>
  <c r="AP134" i="16"/>
  <c r="AP130" i="16"/>
  <c r="AP126" i="16"/>
  <c r="AP122" i="16"/>
  <c r="AP118" i="16"/>
  <c r="AP114" i="16"/>
  <c r="AP110" i="16"/>
  <c r="AP106" i="16"/>
  <c r="AP102" i="16"/>
  <c r="AP98" i="16"/>
  <c r="AP94" i="16"/>
  <c r="AP90" i="16"/>
  <c r="AP86" i="16"/>
  <c r="AP82" i="16"/>
  <c r="AP78" i="16"/>
  <c r="AP74" i="16"/>
  <c r="AP70" i="16"/>
  <c r="AP66" i="16"/>
  <c r="AP62" i="16"/>
  <c r="AP58" i="16"/>
  <c r="AP54" i="16"/>
  <c r="AP50" i="16"/>
  <c r="AP46" i="16"/>
  <c r="AP42" i="16"/>
  <c r="AP38" i="16"/>
  <c r="AP34" i="16"/>
  <c r="AP30" i="16"/>
  <c r="AP26" i="16"/>
  <c r="AP22" i="16"/>
  <c r="AP18" i="16"/>
  <c r="AP14" i="16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I3" i="15"/>
  <c r="K22" i="61"/>
  <c r="K34" i="61" s="1"/>
  <c r="K74" i="6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L3" i="32" l="1"/>
  <c r="AM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21" i="6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O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L3" i="30"/>
  <c r="Q747" i="61"/>
  <c r="AK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9" i="61" l="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J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P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M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H3" i="34"/>
  <c r="AJ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L3" i="34"/>
  <c r="AI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L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O3" i="16"/>
  <c r="AL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432" i="61" s="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H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K426" i="61"/>
  <c r="L591" i="61"/>
  <c r="AM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K210" i="6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P3" i="16"/>
  <c r="AN3" i="16"/>
  <c r="AH3" i="19"/>
  <c r="J179" i="61"/>
  <c r="J180" i="61" l="1"/>
  <c r="J711" i="61"/>
  <c r="J890" i="61" s="1"/>
  <c r="J891" i="61" s="1"/>
  <c r="J1069" i="61" l="1"/>
  <c r="J1070" i="61" s="1"/>
</calcChain>
</file>

<file path=xl/sharedStrings.xml><?xml version="1.0" encoding="utf-8"?>
<sst xmlns="http://schemas.openxmlformats.org/spreadsheetml/2006/main" count="16558" uniqueCount="3365">
  <si>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</si>
  <si>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</si>
  <si>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</si>
  <si>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</si>
  <si>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</si>
  <si>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</si>
  <si>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</si>
  <si>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</si>
  <si>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</si>
  <si>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</si>
  <si>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</si>
  <si>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</si>
  <si>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</si>
  <si>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</si>
  <si>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</si>
  <si>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</si>
  <si>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</si>
  <si>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</si>
  <si>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</si>
  <si>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</si>
  <si>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</si>
  <si>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</si>
  <si>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</si>
  <si>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</si>
  <si>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</si>
  <si>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</si>
  <si>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</si>
  <si>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</si>
  <si>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</si>
  <si>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</si>
  <si>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</si>
  <si>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</si>
  <si>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</si>
  <si>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</si>
  <si>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</si>
  <si>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</si>
  <si>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</si>
  <si>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</si>
  <si>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</si>
  <si>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</si>
  <si>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</si>
  <si>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</si>
  <si>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</si>
  <si>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</si>
  <si>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</si>
  <si>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</si>
  <si>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</si>
  <si>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</si>
  <si>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</si>
  <si>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</si>
  <si>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</si>
  <si>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</si>
  <si>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</si>
  <si>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</si>
  <si>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</si>
  <si>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</si>
  <si>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</si>
  <si>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</si>
  <si>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</si>
  <si>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</si>
  <si>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</si>
  <si>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</si>
  <si>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</si>
  <si>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</si>
  <si>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</si>
  <si>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</si>
  <si>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</si>
  <si>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</si>
  <si>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</si>
  <si>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</si>
  <si>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</si>
  <si>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</si>
  <si>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</si>
  <si>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</si>
  <si>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</si>
  <si>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</si>
  <si>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</si>
  <si>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</si>
  <si>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</si>
  <si>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</si>
  <si>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</si>
  <si>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</si>
  <si>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</si>
  <si>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</si>
  <si>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</si>
  <si>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</si>
  <si>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</si>
  <si>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</si>
  <si>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</si>
  <si>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</si>
  <si>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</si>
  <si>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</si>
  <si>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</si>
  <si>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</si>
  <si>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</si>
  <si>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</si>
  <si>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</si>
  <si>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</si>
  <si>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</si>
  <si>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</si>
  <si>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</si>
  <si>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</si>
  <si>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</si>
  <si>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</si>
  <si>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</si>
  <si>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</si>
  <si>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</si>
  <si>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</si>
  <si>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</si>
  <si>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</si>
  <si>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</si>
  <si>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</si>
  <si>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</si>
  <si>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</si>
  <si>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</si>
  <si>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</si>
  <si>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</si>
  <si>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</si>
  <si>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</si>
  <si>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</si>
  <si>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</si>
  <si>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</si>
  <si>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</si>
  <si>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</si>
  <si>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</si>
  <si>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</si>
  <si>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</si>
  <si>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</si>
  <si>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</si>
  <si>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</si>
  <si>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</si>
  <si>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</si>
  <si>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</si>
  <si>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</si>
  <si>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</si>
  <si>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</si>
  <si>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</si>
  <si>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</si>
  <si>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</si>
  <si>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</si>
  <si>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</si>
  <si>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</si>
  <si>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</si>
  <si>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</si>
  <si>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</si>
  <si>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</si>
  <si>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</si>
  <si>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</si>
  <si>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</si>
  <si>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</si>
  <si>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</si>
  <si>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</si>
  <si>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</si>
  <si>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</si>
  <si>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</si>
  <si>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</si>
  <si>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</si>
  <si>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</si>
  <si>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</si>
  <si>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</si>
  <si>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</si>
  <si>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</si>
  <si>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</si>
  <si>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</si>
  <si>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</si>
  <si>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</si>
  <si>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</si>
  <si>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</si>
  <si>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</si>
  <si>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</si>
  <si>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</si>
  <si>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</si>
  <si>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</si>
  <si>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</si>
  <si>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</si>
  <si>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</si>
  <si>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</si>
  <si>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</si>
  <si>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</si>
  <si>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</si>
  <si>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</si>
  <si>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</si>
  <si>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</si>
  <si>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</si>
  <si>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</si>
  <si>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</si>
  <si>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</si>
  <si>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</si>
  <si>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</si>
  <si>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</si>
  <si>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</si>
  <si>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</si>
  <si>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</si>
  <si>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</si>
  <si>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</si>
  <si>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</si>
  <si>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</si>
  <si>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</si>
  <si>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</si>
  <si>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</si>
  <si>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</si>
  <si>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</si>
  <si>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</si>
  <si>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</si>
  <si>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</si>
  <si>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</si>
  <si>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</si>
  <si>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</si>
  <si>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</si>
  <si>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</si>
  <si>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</si>
  <si>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</si>
  <si>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</si>
  <si>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</si>
  <si>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</si>
  <si>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</si>
  <si>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</si>
  <si>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</si>
  <si>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</si>
  <si>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</si>
  <si>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</si>
  <si>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</si>
  <si>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</si>
  <si>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</si>
  <si>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</si>
  <si>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</si>
  <si>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</si>
  <si>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</si>
  <si>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</si>
  <si>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</si>
  <si>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</si>
  <si>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</si>
  <si>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</si>
  <si>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</si>
  <si>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</si>
  <si>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</si>
  <si>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</si>
  <si>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</si>
  <si>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</si>
  <si>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</si>
  <si>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</si>
  <si>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</si>
  <si>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</si>
  <si>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</si>
  <si>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</si>
  <si>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</si>
  <si>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</si>
  <si>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</si>
  <si>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</si>
  <si>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</si>
  <si>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</si>
  <si>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</si>
  <si>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</si>
  <si>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</si>
  <si>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</si>
  <si>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</si>
  <si>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</si>
  <si>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</si>
  <si>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</si>
  <si>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</si>
  <si>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</si>
  <si>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</si>
  <si>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</si>
  <si>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</si>
  <si>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</si>
  <si>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</si>
  <si>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</si>
  <si>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</si>
  <si>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</si>
  <si>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</si>
  <si>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</si>
  <si>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</si>
  <si>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</si>
  <si>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</si>
  <si>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</si>
  <si>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</si>
  <si>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</si>
  <si>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</si>
  <si>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</si>
  <si>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</si>
  <si>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</si>
  <si>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</si>
  <si>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</si>
  <si>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</si>
  <si>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</si>
  <si>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</si>
  <si>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</si>
  <si>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</si>
  <si>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</si>
  <si>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</si>
  <si>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</si>
  <si>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</si>
  <si>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</si>
  <si>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</si>
  <si>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</si>
  <si>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</si>
  <si>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</si>
  <si>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</si>
  <si>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</si>
  <si>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</si>
  <si>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</si>
  <si>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</si>
  <si>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</si>
  <si>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</si>
  <si>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</si>
  <si>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</si>
  <si>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</si>
  <si>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</si>
  <si>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</si>
  <si>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</si>
  <si>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</si>
  <si>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</si>
  <si>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</si>
  <si>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</si>
  <si>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</si>
  <si>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</si>
  <si>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</si>
  <si>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</si>
  <si>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</si>
  <si>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</si>
  <si>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</si>
  <si>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</si>
  <si>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</si>
  <si>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</si>
  <si>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</si>
  <si>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</si>
  <si>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</si>
  <si>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</si>
  <si>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</si>
  <si>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</si>
  <si>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</si>
  <si>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</si>
  <si>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</si>
  <si>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</si>
  <si>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</si>
  <si>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</si>
  <si>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</si>
  <si>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</si>
  <si>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</si>
  <si>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</si>
  <si>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</si>
  <si>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</si>
  <si>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</si>
  <si>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</si>
  <si>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</si>
  <si>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</si>
  <si>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</si>
  <si>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</si>
  <si>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</si>
  <si>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</si>
  <si>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</si>
  <si>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</si>
  <si>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</si>
  <si>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</si>
  <si>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</si>
  <si>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</si>
  <si>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</si>
  <si>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</si>
  <si>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</si>
  <si>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</si>
  <si>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</si>
  <si>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</si>
  <si>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</si>
  <si>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</si>
  <si>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</si>
  <si>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</si>
  <si>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</si>
  <si>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</si>
  <si>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</si>
  <si>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</si>
  <si>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</si>
  <si>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</si>
  <si>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</si>
  <si>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</si>
  <si>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</si>
  <si>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</si>
  <si>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</si>
  <si>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</si>
  <si>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</si>
  <si>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</si>
  <si>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</si>
  <si>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</si>
  <si>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</si>
  <si>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</si>
  <si>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</si>
  <si>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</si>
  <si>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</si>
  <si>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</si>
  <si>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</si>
  <si>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</si>
  <si>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</si>
  <si>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</si>
  <si>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</si>
  <si>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</si>
  <si>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</si>
  <si>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</si>
  <si>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</si>
  <si>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</si>
  <si>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</si>
  <si>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</si>
  <si>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</si>
  <si>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</si>
  <si>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</si>
  <si>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</si>
  <si>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</si>
  <si>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</si>
  <si>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</si>
  <si>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</si>
  <si>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</si>
  <si>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</si>
  <si>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</si>
  <si>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</si>
  <si>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</si>
  <si>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</si>
  <si>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</si>
  <si>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</si>
  <si>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</si>
  <si>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</si>
  <si>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</si>
  <si>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</si>
  <si>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</si>
  <si>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</si>
  <si>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</si>
  <si>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</si>
  <si>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</si>
  <si>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</si>
  <si>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</si>
  <si>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</si>
  <si>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</si>
  <si>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</si>
  <si>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</si>
  <si>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</si>
  <si>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</si>
  <si>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</si>
  <si>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</si>
  <si>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</si>
  <si>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</si>
  <si>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</si>
  <si>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</si>
  <si>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</si>
  <si>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</si>
  <si>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</si>
  <si>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</si>
  <si>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</si>
  <si>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</si>
  <si>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</si>
  <si>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</si>
  <si>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</si>
  <si>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</si>
  <si>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</si>
  <si>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</si>
  <si>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</si>
  <si>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</si>
  <si>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</si>
  <si>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</si>
  <si>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</si>
  <si>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</si>
  <si>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</si>
  <si>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</si>
  <si>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</si>
  <si>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</si>
  <si>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</si>
  <si>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</si>
  <si>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</si>
  <si>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</si>
  <si>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</si>
  <si>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</si>
  <si>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</si>
  <si>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</si>
  <si>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</si>
  <si>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</si>
  <si>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</si>
  <si>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</si>
  <si>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</si>
  <si>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</si>
  <si>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</si>
  <si>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</si>
  <si>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</si>
  <si>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</si>
  <si>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</si>
  <si>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</si>
  <si>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</si>
  <si>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</si>
  <si>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</si>
  <si>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</si>
  <si>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</si>
  <si>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</si>
  <si>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</si>
  <si>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</si>
  <si>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</si>
  <si>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</si>
  <si>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</si>
  <si>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</si>
  <si>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</si>
  <si>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</si>
  <si>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</si>
  <si>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</si>
  <si>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</si>
  <si>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</si>
  <si>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</si>
  <si>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</si>
  <si>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</si>
  <si>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</si>
  <si>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</si>
  <si>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</si>
  <si>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</si>
  <si>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</si>
  <si>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</si>
  <si>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</si>
  <si>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</si>
  <si>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</si>
  <si>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</si>
  <si>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</si>
  <si>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</si>
  <si>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</si>
  <si>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</si>
  <si>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</si>
  <si>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</si>
  <si>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</si>
  <si>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</si>
  <si>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</si>
  <si>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</si>
  <si>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</si>
  <si>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</si>
  <si>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</si>
  <si>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</si>
  <si>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</si>
  <si>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</si>
  <si>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</si>
  <si>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</si>
  <si>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</si>
  <si>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</si>
  <si>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</si>
  <si>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</si>
  <si>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</si>
  <si>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</si>
  <si>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</si>
  <si>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</si>
  <si>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</si>
  <si>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</si>
  <si>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</si>
  <si>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</si>
  <si>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</si>
  <si>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</si>
  <si>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</si>
  <si>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</si>
  <si>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</si>
  <si>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</si>
  <si>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</si>
  <si>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</si>
  <si>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</si>
  <si>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</si>
  <si>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</si>
  <si>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</si>
  <si>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</si>
  <si>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</si>
  <si>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</si>
  <si>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</si>
  <si>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</si>
  <si>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</si>
  <si>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</si>
  <si>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</si>
  <si>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</si>
  <si>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</si>
  <si>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</si>
  <si>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</si>
  <si>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</si>
  <si>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</si>
  <si>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</si>
  <si>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</si>
  <si>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</si>
  <si>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</si>
  <si>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</si>
  <si>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</si>
  <si>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</si>
  <si>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</si>
  <si>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</si>
  <si>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</si>
  <si>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</si>
  <si>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</si>
  <si>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</si>
  <si>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</si>
  <si>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</si>
  <si>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</si>
  <si>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</si>
  <si>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</si>
  <si>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</si>
  <si>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</si>
  <si>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</si>
  <si>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</si>
  <si>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</si>
  <si>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</si>
  <si>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</si>
  <si>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</si>
  <si>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</si>
  <si>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</si>
  <si>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</si>
  <si>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</si>
  <si>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</si>
  <si>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</si>
  <si>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</si>
  <si>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</si>
  <si>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</si>
  <si>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</si>
  <si>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</si>
  <si>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</si>
  <si>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</si>
  <si>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</si>
  <si>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</si>
  <si>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</si>
  <si>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</si>
  <si>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</si>
  <si>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</si>
  <si>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</si>
  <si>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</si>
  <si>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</si>
  <si>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</si>
  <si>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</si>
  <si>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</si>
  <si>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</si>
  <si>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</si>
  <si>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</si>
  <si>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</si>
  <si>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</si>
  <si>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</si>
  <si>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</si>
  <si>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</si>
  <si>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</si>
  <si>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</si>
  <si>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</si>
  <si>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</si>
  <si>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</si>
  <si>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</si>
  <si>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</si>
  <si>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</si>
  <si>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</si>
  <si>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</si>
  <si>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</si>
  <si>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</si>
  <si>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</si>
  <si>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</si>
  <si>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</si>
  <si>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</si>
  <si>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</si>
  <si>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</si>
  <si>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</si>
  <si>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</si>
  <si>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</si>
  <si>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</si>
  <si>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</si>
  <si>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</si>
  <si>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</si>
  <si>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</si>
  <si>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</si>
  <si>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</si>
  <si>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</si>
  <si>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</si>
  <si>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</si>
  <si>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</si>
  <si>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</si>
  <si>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</si>
  <si>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</si>
  <si>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</si>
  <si>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</si>
  <si>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</si>
  <si>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</si>
  <si>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</si>
  <si>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</si>
  <si>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</si>
  <si>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</si>
  <si>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</si>
  <si>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</si>
  <si>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</si>
  <si>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</si>
  <si>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</si>
  <si>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</si>
  <si>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</si>
  <si>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</si>
  <si>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</si>
  <si>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</si>
  <si>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</si>
  <si>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</si>
  <si>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</si>
  <si>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</si>
  <si>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</si>
  <si>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</si>
  <si>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</si>
  <si>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</si>
  <si>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</si>
  <si>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</si>
  <si>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</si>
  <si>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</si>
  <si>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</si>
  <si>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</si>
  <si>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</si>
  <si>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</si>
  <si>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</si>
  <si>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</si>
  <si>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</si>
  <si>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</si>
  <si>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</si>
  <si>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</si>
  <si>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</si>
  <si>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</si>
  <si>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</si>
  <si>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</si>
  <si>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</si>
  <si>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</si>
  <si>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</si>
  <si>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</si>
  <si>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</si>
  <si>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</si>
  <si>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</si>
  <si>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</si>
  <si>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</si>
  <si>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</si>
  <si>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</si>
  <si>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</si>
  <si>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</si>
  <si>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</si>
  <si>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</si>
  <si>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</si>
  <si>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</si>
  <si>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</si>
  <si>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</si>
  <si>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</si>
  <si>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</si>
  <si>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</si>
  <si>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</si>
  <si>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</si>
  <si>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</si>
  <si>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</si>
  <si>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</si>
  <si>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</si>
  <si>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</si>
  <si>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</si>
  <si>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</si>
  <si>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</si>
  <si>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</si>
  <si>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</si>
  <si>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</si>
  <si>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</si>
  <si>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</si>
  <si>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</si>
  <si>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</si>
  <si>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</si>
  <si>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</si>
  <si>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</si>
  <si>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</si>
  <si>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</si>
  <si>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</si>
  <si>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</si>
  <si>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</si>
  <si>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</si>
  <si>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</si>
  <si>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</si>
  <si>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</si>
  <si>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</si>
  <si>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</si>
  <si>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</si>
  <si>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</si>
  <si>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</si>
  <si>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</si>
  <si>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</si>
  <si>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</si>
  <si>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</si>
  <si>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</si>
  <si>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</si>
  <si>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</si>
  <si>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</si>
  <si>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</si>
  <si>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</si>
  <si>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</si>
  <si>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</si>
  <si>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</si>
  <si>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</si>
  <si>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</si>
  <si>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</si>
  <si>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</si>
  <si>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</si>
  <si>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</si>
  <si>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</si>
  <si>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</si>
  <si>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</si>
  <si>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</si>
  <si>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</si>
  <si>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</si>
  <si>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</si>
  <si>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</si>
  <si>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</si>
  <si>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</si>
  <si>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</si>
  <si>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</si>
  <si>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</si>
  <si>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</si>
  <si>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</si>
  <si>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</si>
  <si>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</si>
  <si>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</si>
  <si>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</si>
  <si>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</si>
  <si>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</si>
  <si>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</si>
  <si>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</si>
  <si>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</si>
  <si>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</si>
  <si>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</si>
  <si>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</si>
  <si>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</si>
  <si>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</si>
  <si>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</si>
  <si>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</si>
  <si>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</si>
  <si>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</si>
  <si>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</si>
  <si>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</si>
  <si>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</si>
  <si>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</si>
  <si>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</si>
  <si>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</si>
  <si>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</si>
  <si>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</si>
  <si>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</si>
  <si>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</si>
  <si>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</si>
  <si>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</si>
  <si>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</si>
  <si>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</si>
  <si>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</si>
  <si>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</si>
  <si>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</si>
  <si>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</si>
  <si>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</si>
  <si>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</si>
  <si>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</si>
  <si>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</si>
  <si>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</si>
  <si>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</si>
  <si>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</si>
  <si>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</si>
  <si>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</si>
  <si>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</si>
  <si>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</si>
  <si>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</si>
  <si>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</si>
  <si>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</si>
  <si>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</si>
  <si>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</si>
  <si>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</si>
  <si>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</si>
  <si>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</si>
  <si>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</si>
  <si>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</si>
  <si>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</si>
  <si>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</si>
  <si>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</si>
  <si>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</si>
  <si>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</si>
  <si>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</si>
  <si>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</si>
  <si>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</si>
  <si>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</si>
  <si>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</si>
  <si>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</si>
  <si>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</si>
  <si>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</si>
  <si>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</si>
  <si>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</si>
  <si>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</si>
  <si>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</si>
  <si>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</si>
  <si>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</si>
  <si>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</si>
  <si>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</si>
  <si>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</si>
  <si>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</si>
  <si>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</si>
  <si>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</si>
  <si>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</si>
  <si>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</si>
  <si>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</si>
  <si>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</si>
  <si>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</si>
  <si>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</si>
  <si>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</si>
  <si>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</si>
  <si>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</si>
  <si>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</si>
  <si>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</si>
  <si>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</si>
  <si>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</si>
  <si>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</si>
  <si>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</si>
  <si>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</si>
  <si>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</si>
  <si>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</si>
  <si>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</si>
  <si>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</si>
  <si>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</si>
  <si>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</si>
  <si>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</si>
  <si>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</si>
  <si>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</si>
  <si>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</si>
  <si>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</si>
  <si>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</si>
  <si>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</si>
  <si>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</si>
  <si>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</si>
  <si>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</si>
  <si>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</si>
  <si>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</si>
  <si>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</si>
  <si>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</si>
  <si>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</si>
  <si>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</si>
  <si>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</si>
  <si>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</si>
  <si>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</si>
  <si>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</si>
  <si>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</si>
  <si>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</si>
  <si>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</si>
  <si>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</si>
  <si>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</si>
  <si>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</si>
  <si>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</si>
  <si>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</si>
  <si>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</si>
  <si>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</si>
  <si>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</si>
  <si>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</si>
  <si>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</si>
  <si>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</si>
  <si>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</si>
  <si>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</si>
  <si>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</si>
  <si>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</si>
  <si>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</si>
  <si>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</si>
  <si>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</si>
  <si>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</si>
  <si>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</si>
  <si>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</si>
  <si>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</si>
  <si>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</si>
  <si>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</si>
  <si>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</si>
  <si>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</si>
  <si>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</si>
  <si>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</si>
  <si>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</si>
  <si>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</si>
  <si>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</si>
  <si>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</si>
  <si>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</si>
  <si>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</si>
  <si>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</si>
  <si>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</si>
  <si>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</si>
  <si>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</si>
  <si>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</si>
  <si>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</si>
  <si>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</si>
  <si>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</si>
  <si>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</si>
  <si>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</si>
  <si>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</si>
  <si>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</si>
  <si>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</si>
  <si>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</si>
  <si>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</si>
  <si>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</si>
  <si>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</si>
  <si>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</si>
  <si>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</si>
  <si>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</si>
  <si>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</si>
  <si>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</si>
  <si>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</si>
  <si>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</si>
  <si>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</si>
  <si>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</si>
  <si>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</si>
  <si>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</si>
  <si>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</si>
  <si>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</si>
  <si>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</si>
  <si>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</si>
  <si>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</si>
  <si>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</si>
  <si>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</si>
  <si>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</si>
  <si>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</si>
  <si>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</si>
  <si>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</si>
  <si>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</si>
  <si>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</si>
  <si>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</si>
  <si>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</si>
  <si>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</si>
  <si>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</si>
  <si>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</si>
  <si>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</si>
  <si>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</si>
  <si>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</si>
  <si>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</si>
  <si>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</si>
  <si>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</si>
  <si>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</si>
  <si>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</si>
  <si>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</si>
  <si>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</si>
  <si>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</si>
  <si>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</si>
  <si>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</si>
  <si>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</si>
  <si>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</si>
  <si>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</si>
  <si>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</si>
  <si>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</si>
  <si>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</si>
  <si>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</si>
  <si>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</si>
  <si>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</si>
  <si>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</si>
  <si>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</si>
  <si>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</si>
  <si>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</si>
  <si>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</si>
  <si>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</si>
  <si>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</si>
  <si>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</si>
  <si>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</si>
  <si>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</si>
  <si>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</si>
  <si>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</si>
  <si>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</si>
  <si>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</si>
  <si>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</si>
  <si>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</si>
  <si>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</si>
  <si>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</si>
  <si>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</si>
  <si>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</si>
  <si>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</si>
  <si>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</si>
  <si>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</si>
  <si>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</si>
  <si>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</si>
  <si>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</si>
  <si>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</si>
  <si>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</si>
  <si>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</si>
  <si>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</si>
  <si>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</si>
  <si>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</si>
  <si>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</si>
  <si>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</si>
  <si>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</si>
  <si>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</si>
  <si>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</si>
  <si>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</si>
  <si>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</si>
  <si>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</si>
  <si>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</si>
  <si>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</si>
  <si>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</si>
  <si>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</si>
  <si>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</si>
  <si>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</si>
  <si>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</si>
  <si>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</si>
  <si>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</si>
  <si>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</si>
  <si>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</si>
  <si>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</si>
  <si>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</si>
  <si>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</si>
  <si>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</si>
  <si>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</si>
  <si>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</si>
  <si>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</si>
  <si>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</si>
  <si>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</si>
  <si>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</si>
  <si>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</si>
  <si>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</si>
  <si>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</si>
  <si>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</si>
  <si>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</si>
  <si>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</si>
  <si>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</si>
  <si>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</si>
  <si>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</si>
  <si>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</si>
  <si>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</si>
  <si>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</si>
  <si>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</si>
  <si>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</si>
  <si>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</si>
  <si>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</si>
  <si>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</si>
  <si>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</si>
  <si>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</si>
  <si>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</si>
  <si>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</si>
  <si>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</si>
  <si>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</si>
  <si>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</si>
  <si>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</si>
  <si>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</si>
  <si>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</si>
  <si>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</si>
  <si>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</si>
  <si>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</si>
  <si>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</si>
  <si>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</si>
  <si>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</si>
  <si>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</si>
  <si>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</si>
  <si>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</si>
  <si>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</si>
  <si>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</si>
  <si>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</si>
  <si>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</si>
  <si>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</si>
  <si>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</si>
  <si>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</si>
  <si>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</si>
  <si>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</si>
  <si>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</si>
  <si>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</si>
  <si>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</si>
  <si>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</si>
  <si>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</si>
  <si>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</si>
  <si>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</si>
  <si>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</si>
  <si>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</si>
  <si>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</si>
  <si>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</si>
  <si>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</si>
  <si>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</si>
  <si>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</si>
  <si>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</si>
  <si>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</si>
  <si>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</si>
  <si>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</si>
  <si>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</si>
  <si>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</si>
  <si>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</si>
  <si>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</si>
  <si>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</si>
  <si>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</si>
  <si>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</si>
  <si>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</si>
  <si>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</si>
  <si>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</si>
  <si>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</si>
  <si>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</si>
  <si>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</si>
  <si>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</si>
  <si>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</si>
  <si>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</si>
  <si>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</si>
  <si>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</si>
  <si>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</si>
  <si>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</si>
  <si>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</si>
  <si>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</si>
  <si>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</si>
  <si>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</si>
  <si>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</si>
  <si>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</si>
  <si>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</si>
  <si>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</si>
  <si>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</si>
  <si>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</si>
  <si>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</si>
  <si>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</si>
  <si>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</si>
  <si>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</si>
  <si>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</si>
  <si>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</si>
  <si>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</si>
  <si>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</si>
  <si>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</si>
  <si>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</si>
  <si>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</si>
  <si>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</si>
  <si>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</si>
  <si>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</si>
  <si>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</si>
  <si>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</si>
  <si>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</si>
  <si>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</si>
  <si>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</si>
  <si>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</si>
  <si>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</si>
  <si>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</si>
  <si>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</si>
  <si>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</si>
  <si>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</si>
  <si>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</si>
  <si>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</si>
  <si>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</si>
  <si>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</si>
  <si>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</si>
  <si>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</si>
  <si>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</si>
  <si>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</si>
  <si>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</si>
  <si>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</si>
  <si>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</si>
  <si>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</si>
  <si>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</si>
  <si>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</si>
  <si>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</si>
  <si>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</si>
  <si>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</si>
  <si>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</si>
  <si>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</si>
  <si>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</si>
  <si>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</si>
  <si>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</si>
  <si>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</si>
  <si>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</si>
  <si>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</si>
  <si>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</si>
  <si>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</si>
  <si>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</si>
  <si>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</si>
  <si>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</si>
  <si>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</si>
  <si>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</si>
  <si>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</si>
  <si>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</si>
  <si>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</si>
  <si>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</si>
  <si>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</si>
  <si>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</si>
  <si>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</si>
  <si>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</si>
  <si>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</si>
  <si>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</si>
  <si>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</si>
  <si>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</si>
  <si>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</si>
  <si>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</si>
  <si>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</si>
  <si>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</si>
  <si>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</si>
  <si>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</si>
  <si>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</si>
  <si>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</si>
  <si>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</si>
  <si>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</si>
  <si>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</si>
  <si>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</si>
  <si>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</si>
  <si>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</si>
  <si>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</si>
  <si>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</si>
  <si>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</si>
  <si>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</si>
  <si>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</si>
  <si>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</si>
  <si>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</si>
  <si>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</si>
  <si>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</si>
  <si>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</si>
  <si>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</si>
  <si>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</si>
  <si>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</si>
  <si>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</si>
  <si>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</si>
  <si>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</si>
  <si>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</si>
  <si>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</si>
  <si>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</si>
  <si>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</si>
  <si>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</si>
  <si>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</si>
  <si>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</si>
  <si>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</si>
  <si>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</si>
  <si>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</si>
  <si>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</si>
  <si>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</si>
  <si>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</si>
  <si>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</si>
  <si>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</si>
  <si>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</si>
  <si>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</si>
  <si>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</si>
  <si>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</si>
  <si>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</si>
  <si>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</si>
  <si>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</si>
  <si>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</si>
  <si>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</si>
  <si>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</si>
  <si>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</si>
  <si>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</si>
  <si>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</si>
  <si>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</si>
  <si>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</si>
  <si>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</si>
  <si>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</si>
  <si>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</si>
  <si>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</si>
  <si>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</si>
  <si>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</si>
  <si>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</si>
  <si>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</si>
  <si>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</si>
  <si>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</si>
  <si>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</si>
  <si>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</si>
  <si>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</si>
  <si>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</si>
  <si>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</si>
  <si>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</si>
  <si>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</si>
  <si>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</si>
  <si>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</si>
  <si>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</si>
  <si>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</si>
  <si>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</si>
  <si>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</si>
  <si>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</si>
  <si>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</si>
  <si>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</si>
  <si>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</si>
  <si>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</si>
  <si>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</si>
  <si>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</si>
  <si>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</si>
  <si>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</si>
  <si>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</si>
  <si>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</si>
  <si>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</si>
  <si>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</si>
  <si>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</si>
  <si>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</si>
  <si>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</si>
  <si>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</si>
  <si>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</si>
  <si>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</si>
  <si>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</si>
  <si>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</si>
  <si>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</si>
  <si>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</si>
  <si>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</si>
  <si>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</si>
  <si>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</si>
  <si>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</si>
  <si>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</si>
  <si>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</si>
  <si>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</si>
  <si>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</si>
  <si>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</si>
  <si>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</si>
  <si>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</si>
  <si>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</si>
  <si>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</si>
  <si>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</si>
  <si>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</si>
  <si>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</si>
  <si>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</si>
  <si>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</si>
  <si>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</si>
  <si>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</si>
  <si>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</si>
  <si>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</si>
  <si>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</si>
  <si>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</si>
  <si>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</si>
  <si>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</si>
  <si>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</si>
  <si>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</si>
  <si>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</si>
  <si>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</si>
  <si>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</si>
  <si>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</si>
  <si>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</si>
  <si>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</si>
  <si>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</si>
  <si>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</si>
  <si>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</si>
  <si>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</si>
  <si>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</si>
  <si>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</si>
  <si>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</si>
  <si>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</si>
  <si>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</si>
  <si>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</si>
  <si>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</si>
  <si>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</si>
  <si>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</si>
  <si>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</si>
  <si>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</si>
  <si>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</si>
  <si>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</si>
  <si>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</si>
  <si>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</si>
  <si>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</si>
  <si>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</si>
  <si>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</si>
  <si>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</si>
  <si>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</si>
  <si>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</si>
  <si>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</si>
  <si>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</si>
  <si>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</si>
  <si>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</si>
  <si>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</si>
  <si>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</si>
  <si>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</si>
  <si>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</si>
  <si>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</si>
  <si>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</si>
  <si>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</si>
  <si>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</si>
  <si>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</si>
  <si>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</si>
  <si>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</si>
  <si>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</si>
  <si>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</si>
  <si>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</si>
  <si>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</si>
  <si>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</si>
  <si>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</si>
  <si>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</si>
  <si>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</si>
  <si>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</si>
  <si>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</si>
  <si>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</si>
  <si>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</si>
  <si>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</si>
  <si>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</si>
  <si>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</si>
  <si>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</si>
  <si>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</si>
  <si>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</si>
  <si>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</si>
  <si>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</si>
  <si>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</si>
  <si>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</si>
  <si>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</si>
  <si>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</si>
  <si>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</si>
  <si>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</si>
  <si>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</si>
  <si>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</si>
  <si>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</si>
  <si>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</si>
  <si>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</si>
  <si>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</si>
  <si>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</si>
  <si>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</si>
  <si>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</si>
  <si>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</si>
  <si>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</si>
  <si>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</si>
  <si>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</si>
  <si>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</si>
  <si>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</si>
  <si>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</si>
  <si>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</si>
  <si>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</si>
  <si>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</si>
  <si>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</si>
  <si>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</si>
  <si>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</si>
  <si>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</si>
  <si>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</si>
  <si>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</si>
  <si>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</si>
  <si>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</si>
  <si>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</si>
  <si>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</si>
  <si>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</si>
  <si>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</si>
  <si>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</si>
  <si>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</si>
  <si>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</si>
  <si>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</si>
  <si>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</si>
  <si>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</si>
  <si>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</si>
  <si>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</si>
  <si>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</si>
  <si>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</si>
  <si>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</si>
  <si>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</si>
  <si>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</si>
  <si>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</si>
  <si>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</si>
  <si>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</si>
  <si>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</si>
  <si>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</si>
  <si>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</si>
  <si>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</si>
  <si>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</si>
  <si>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</si>
  <si>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</si>
  <si>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</si>
  <si>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</si>
  <si>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</si>
  <si>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</si>
  <si>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</si>
  <si>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</si>
  <si>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</si>
  <si>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</si>
  <si>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</si>
  <si>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</si>
  <si>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</si>
  <si>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</si>
  <si>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</si>
  <si>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</si>
  <si>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</si>
  <si>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</si>
  <si>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</si>
  <si>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</si>
  <si>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</si>
  <si>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</si>
  <si>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</si>
  <si>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</si>
  <si>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</si>
  <si>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</si>
  <si>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</si>
  <si>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</si>
  <si>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</si>
  <si>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</si>
  <si>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</si>
  <si>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</si>
  <si>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</si>
  <si>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</si>
  <si>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</si>
  <si>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</si>
  <si>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</si>
  <si>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</si>
  <si>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</si>
  <si>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</si>
  <si>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</si>
  <si>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</si>
  <si>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</si>
  <si>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</si>
  <si>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</si>
  <si>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</si>
  <si>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</si>
  <si>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</si>
  <si>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</si>
  <si>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</si>
  <si>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</si>
  <si>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</si>
  <si>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</si>
  <si>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</si>
  <si>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</si>
  <si>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</si>
  <si>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</si>
  <si>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</si>
  <si>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</si>
  <si>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</si>
  <si>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</si>
  <si>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</si>
  <si>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</si>
  <si>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</si>
  <si>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</si>
  <si>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</si>
  <si>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</si>
  <si>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</si>
  <si>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</si>
  <si>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</si>
  <si>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</si>
  <si>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</si>
  <si>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</si>
  <si>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</si>
  <si>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</si>
  <si>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</si>
  <si>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</si>
  <si>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</si>
  <si>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</si>
  <si>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</si>
  <si>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</si>
  <si>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</si>
  <si>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</si>
  <si>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</si>
  <si>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</si>
  <si>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</si>
  <si>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</si>
  <si>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</si>
  <si>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</si>
  <si>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</si>
  <si>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</si>
  <si>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</si>
  <si>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</si>
  <si>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</si>
  <si>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</si>
  <si>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</si>
  <si>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</si>
  <si>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</si>
  <si>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</si>
  <si>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</si>
  <si>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</si>
  <si>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</si>
  <si>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</si>
  <si>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</si>
  <si>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</si>
  <si>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</si>
  <si>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</si>
  <si>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</si>
  <si>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</si>
  <si>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</si>
  <si>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</si>
  <si>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</si>
  <si>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</si>
  <si>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</si>
  <si>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</si>
  <si>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</si>
  <si>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</si>
  <si>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</si>
  <si>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</si>
  <si>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</si>
  <si>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</si>
  <si>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</si>
  <si>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</si>
  <si>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</si>
  <si>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</si>
  <si>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</si>
  <si>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</si>
  <si>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</si>
  <si>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</si>
  <si>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</si>
  <si>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</si>
  <si>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</si>
  <si>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</si>
  <si>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</si>
  <si>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</si>
  <si>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</si>
  <si>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</si>
  <si>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</si>
  <si>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</si>
  <si>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</si>
  <si>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</si>
  <si>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</si>
  <si>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</si>
  <si>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</si>
  <si>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</si>
  <si>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</si>
  <si>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</si>
  <si>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</si>
  <si>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</si>
  <si>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</si>
  <si>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</si>
  <si>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</si>
  <si>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</si>
  <si>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</si>
  <si>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</si>
  <si>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</si>
  <si>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</si>
  <si>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</si>
  <si>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</si>
  <si>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</si>
  <si>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</si>
  <si>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</si>
  <si>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</si>
  <si>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</si>
  <si>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</si>
  <si>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</si>
  <si>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</si>
  <si>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</si>
  <si>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</si>
  <si>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</si>
  <si>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</si>
  <si>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</si>
  <si>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</si>
  <si>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</si>
  <si>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</si>
  <si>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</si>
  <si>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</si>
  <si>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</si>
  <si>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</si>
  <si>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</si>
  <si>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</si>
  <si>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</si>
  <si>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</si>
  <si>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</si>
  <si>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</si>
  <si>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</si>
  <si>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</si>
  <si>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</si>
  <si>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</si>
  <si>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</si>
  <si>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</si>
  <si>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</si>
  <si>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</si>
  <si>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</si>
  <si>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</si>
  <si>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</si>
  <si>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</si>
  <si>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</si>
  <si>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</si>
  <si>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</si>
  <si>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</si>
  <si>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</si>
  <si>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</si>
  <si>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</si>
  <si>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</si>
  <si>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</si>
  <si>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</si>
  <si>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</si>
  <si>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</si>
  <si>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</si>
  <si>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</si>
  <si>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</si>
  <si>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</si>
  <si>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</si>
  <si>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</si>
  <si>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</si>
  <si>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</si>
  <si>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</si>
  <si>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</si>
  <si>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</si>
  <si>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</si>
  <si>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</si>
  <si>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</si>
  <si>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</si>
  <si>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</si>
  <si>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</si>
  <si>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</si>
  <si>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</si>
  <si>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</si>
  <si>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</si>
  <si>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</si>
  <si>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</si>
  <si>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</si>
  <si>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</si>
  <si>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</si>
  <si>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</si>
  <si>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</si>
  <si>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</si>
  <si>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</si>
  <si>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</si>
  <si>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</si>
  <si>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</si>
  <si>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</si>
  <si>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</si>
  <si>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</si>
  <si>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</si>
  <si>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</si>
  <si>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</si>
  <si>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</si>
  <si>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</si>
  <si>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</si>
  <si>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</si>
  <si>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</si>
  <si>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</si>
  <si>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</si>
  <si>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</si>
  <si>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</si>
  <si>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</si>
  <si>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</si>
  <si>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</si>
  <si>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</si>
  <si>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</si>
  <si>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</si>
  <si>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</si>
  <si>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</si>
  <si>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</si>
  <si>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</si>
  <si>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</si>
  <si>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</si>
  <si>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</si>
  <si>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</si>
  <si>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</si>
  <si>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</si>
  <si>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</si>
  <si>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</si>
  <si>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</si>
  <si>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</si>
  <si>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</si>
  <si>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</si>
  <si>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</si>
  <si>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</si>
  <si>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</si>
  <si>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</si>
  <si>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</si>
  <si>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</si>
  <si>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</si>
  <si>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</si>
  <si>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</si>
  <si>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</si>
  <si>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</si>
  <si>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</si>
  <si>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</si>
  <si>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</si>
  <si>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</si>
  <si>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</si>
  <si>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</si>
  <si>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</si>
  <si>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</si>
  <si>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</si>
  <si>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</si>
  <si>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</si>
  <si>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</si>
  <si>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</si>
  <si>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</si>
  <si>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</si>
  <si>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</si>
  <si>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</si>
  <si>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</si>
  <si>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</si>
  <si>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</si>
  <si>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</si>
  <si>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</si>
  <si>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</si>
  <si>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</si>
  <si>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</si>
  <si>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</si>
  <si>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</si>
  <si>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</si>
  <si>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</si>
  <si>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</si>
  <si>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</si>
  <si>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</si>
  <si>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</si>
  <si>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</si>
  <si>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</si>
  <si>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</si>
  <si>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</si>
  <si>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</si>
  <si>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</si>
  <si>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</si>
  <si>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</si>
  <si>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</si>
  <si>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</si>
  <si>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</si>
  <si>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</si>
  <si>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</si>
  <si>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</si>
  <si>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</si>
  <si>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</si>
  <si>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</si>
  <si>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</si>
  <si>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</si>
  <si>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</si>
  <si>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</si>
  <si>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</si>
  <si>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</si>
  <si>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</si>
  <si>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</si>
  <si>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</si>
  <si>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</si>
  <si>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</si>
  <si>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</si>
  <si>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</si>
  <si>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</si>
  <si>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</si>
  <si>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</si>
  <si>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</si>
  <si>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</si>
  <si>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</si>
  <si>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</si>
  <si>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</si>
  <si>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</si>
  <si>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</si>
  <si>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</si>
  <si>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</si>
  <si>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</si>
  <si>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</si>
  <si>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</si>
  <si>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</si>
  <si>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</si>
  <si>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</si>
  <si>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</si>
  <si>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</si>
  <si>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</si>
  <si>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</si>
  <si>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</si>
  <si>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</si>
  <si>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</si>
  <si>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</si>
  <si>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</si>
  <si>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</si>
  <si>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</si>
  <si>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</si>
  <si>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</si>
  <si>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</si>
  <si>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</si>
  <si>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</si>
  <si>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</si>
  <si>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</si>
  <si>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</si>
  <si>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</si>
  <si>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</si>
  <si>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</si>
  <si>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</si>
  <si>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</si>
  <si>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</si>
  <si>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</si>
  <si>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</si>
  <si>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</si>
  <si>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</si>
  <si>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</si>
  <si>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</si>
  <si>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</si>
  <si>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</si>
  <si>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</si>
  <si>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</si>
  <si>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</si>
  <si>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</si>
  <si>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</si>
  <si>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</si>
  <si>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</si>
  <si>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</si>
  <si>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</si>
  <si>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</si>
  <si>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</si>
  <si>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</si>
  <si>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</si>
  <si>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</si>
  <si>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</si>
  <si>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</si>
  <si>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</si>
  <si>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</si>
  <si>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</si>
  <si>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</si>
  <si>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</si>
  <si>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</si>
  <si>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</si>
  <si>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</si>
  <si>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</si>
  <si>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</si>
  <si>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</si>
  <si>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</si>
  <si>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</si>
  <si>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</si>
  <si>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</si>
  <si>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</si>
  <si>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</si>
  <si>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</si>
  <si>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</si>
  <si>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</si>
  <si>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</si>
  <si>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</si>
  <si>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</si>
  <si>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</si>
  <si>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</si>
  <si>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</si>
  <si>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</si>
  <si>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</si>
  <si>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</si>
  <si>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</si>
  <si>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</si>
  <si>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</si>
  <si>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</si>
  <si>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</si>
  <si>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</si>
  <si>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</si>
  <si>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</si>
  <si>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</si>
  <si>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</si>
  <si>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</si>
  <si>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</si>
  <si>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</si>
  <si>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</si>
  <si>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</si>
  <si>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</si>
  <si>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</si>
  <si>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</si>
  <si>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</si>
  <si>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</si>
  <si>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</si>
  <si>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</si>
  <si>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</si>
  <si>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</si>
  <si>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</si>
  <si>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</si>
  <si>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</si>
  <si>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</si>
  <si>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</si>
  <si>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</si>
  <si>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</si>
  <si>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</si>
  <si>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</si>
  <si>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</si>
  <si>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</si>
  <si>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</si>
  <si>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</si>
  <si>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</si>
  <si>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</si>
  <si>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</si>
  <si>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</si>
  <si>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</si>
  <si>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</si>
  <si>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</si>
  <si>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</si>
  <si>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</si>
  <si>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</si>
  <si>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</si>
  <si>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</si>
  <si>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</si>
  <si>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</si>
  <si>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</si>
  <si>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</si>
  <si>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</si>
  <si>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</si>
  <si>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</si>
  <si>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</si>
  <si>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</si>
  <si>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</si>
  <si>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</si>
  <si>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</si>
  <si>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</si>
  <si>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</si>
  <si>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</si>
  <si>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</si>
  <si>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</si>
  <si>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</si>
  <si>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</si>
  <si>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</si>
  <si>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</si>
  <si>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</si>
  <si>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</si>
  <si>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</si>
  <si>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</si>
  <si>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</si>
  <si>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</si>
  <si>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</si>
  <si>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</si>
  <si>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</si>
  <si>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</si>
  <si>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</si>
  <si>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</si>
  <si>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</si>
  <si>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</si>
  <si>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</si>
  <si>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</si>
  <si>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</si>
  <si>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</si>
  <si>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</si>
  <si>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</si>
  <si>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</si>
  <si>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</si>
  <si>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</si>
  <si>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</si>
  <si>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</si>
  <si>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</si>
  <si>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</si>
  <si>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</si>
  <si>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</si>
  <si>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</si>
  <si>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</si>
  <si>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</si>
  <si>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</si>
  <si>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</si>
  <si>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</si>
  <si>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</si>
  <si>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</si>
  <si>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</si>
  <si>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</si>
  <si>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</si>
  <si>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</si>
  <si>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</si>
  <si>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</si>
  <si>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</si>
  <si>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</si>
  <si>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</si>
  <si>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</si>
  <si>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</si>
  <si>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</si>
  <si>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</si>
  <si>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</si>
  <si>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</si>
  <si>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</si>
  <si>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</si>
  <si>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</si>
  <si>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</si>
  <si>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</si>
  <si>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</si>
  <si>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</si>
  <si>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</si>
  <si>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</si>
  <si>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</si>
  <si>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</si>
  <si>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</si>
  <si>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</si>
  <si>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</si>
  <si>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</si>
  <si>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</si>
  <si>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</si>
  <si>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</si>
  <si>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</si>
  <si>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</si>
  <si>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</si>
  <si>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</si>
  <si>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</si>
  <si>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</si>
  <si>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</si>
  <si>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</si>
  <si>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</si>
  <si>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</si>
  <si>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</si>
  <si>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</si>
  <si>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</si>
  <si>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</si>
  <si>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</si>
  <si>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</si>
  <si>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</si>
  <si>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</si>
  <si>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</si>
  <si>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</si>
  <si>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</si>
  <si>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</si>
  <si>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</si>
  <si>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</si>
  <si>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</si>
  <si>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</si>
  <si>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</si>
  <si>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</si>
  <si>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</si>
  <si>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</si>
  <si>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</si>
  <si>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</si>
  <si>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</si>
  <si>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</si>
  <si>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</si>
  <si>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</si>
  <si>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</si>
  <si>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</si>
  <si>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</si>
  <si>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</si>
  <si>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</si>
  <si>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</si>
  <si>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</si>
  <si>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</si>
  <si>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</si>
  <si>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</si>
  <si>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</si>
  <si>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</si>
  <si>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</si>
  <si>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</si>
  <si>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</si>
  <si>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</si>
  <si>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</si>
  <si>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</si>
  <si>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</si>
  <si>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</si>
  <si>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</si>
  <si>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</si>
  <si>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</si>
  <si>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</si>
  <si>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</si>
  <si>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</si>
  <si>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</si>
  <si>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</si>
  <si>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</si>
  <si>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</si>
  <si>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</si>
  <si>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</si>
  <si>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</si>
  <si>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</si>
  <si>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</si>
  <si>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</si>
  <si>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</si>
  <si>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</si>
  <si>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</si>
  <si>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</si>
  <si>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</si>
  <si>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</si>
  <si>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</si>
  <si>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</si>
  <si>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</si>
  <si>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</si>
  <si>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</si>
  <si>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</si>
  <si>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</si>
  <si>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</si>
  <si>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</si>
  <si>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</si>
  <si>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</si>
  <si>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</si>
  <si>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</si>
  <si>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</si>
  <si>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</si>
  <si>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</si>
  <si>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</si>
  <si>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</si>
  <si>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</si>
  <si>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</si>
  <si>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</si>
  <si>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</si>
  <si>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</si>
  <si>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</si>
  <si>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</si>
  <si>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</si>
  <si>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</si>
  <si>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</si>
  <si>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</si>
  <si>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</si>
  <si>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</si>
  <si>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</si>
  <si>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</si>
  <si>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</si>
  <si>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</si>
  <si>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</si>
  <si>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</si>
  <si>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</si>
  <si>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</si>
  <si>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</si>
  <si>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</si>
  <si>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</si>
  <si>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</si>
  <si>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</si>
  <si>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</si>
  <si>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</si>
  <si>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</si>
  <si>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</si>
  <si>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</si>
  <si>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</si>
  <si>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</si>
  <si>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</si>
  <si>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</si>
  <si>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</si>
  <si>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</si>
  <si>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</si>
  <si>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</si>
  <si>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</si>
  <si>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</si>
  <si>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</si>
  <si>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</si>
  <si>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</si>
  <si>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</si>
  <si>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</si>
  <si>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</si>
  <si>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</si>
  <si>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</si>
  <si>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</si>
  <si>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</si>
  <si>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</si>
  <si>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</si>
  <si>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</si>
  <si>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</si>
  <si>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</si>
  <si>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</si>
  <si>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</si>
  <si>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</si>
  <si>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</si>
  <si>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</si>
  <si>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</si>
  <si>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</si>
  <si>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</si>
  <si>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</si>
  <si>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</si>
  <si>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</si>
  <si>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</si>
  <si>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</si>
  <si>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</si>
  <si>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</si>
  <si>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</si>
  <si>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</si>
  <si>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</si>
  <si>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</si>
  <si>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</si>
  <si>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</si>
  <si>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</si>
  <si>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</si>
  <si>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</si>
  <si>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</si>
  <si>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</si>
  <si>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</si>
  <si>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</si>
  <si>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</si>
  <si>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</si>
  <si>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</si>
  <si>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</si>
  <si>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</si>
  <si>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</si>
  <si>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</si>
  <si>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</si>
  <si>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</si>
  <si>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</si>
  <si>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</si>
  <si>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</si>
  <si>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</si>
  <si>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</si>
  <si>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</si>
  <si>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</si>
  <si>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</si>
  <si>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</si>
  <si>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</si>
  <si>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</si>
  <si>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</si>
  <si>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</si>
  <si>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</si>
  <si>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</si>
  <si>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</si>
  <si>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</si>
  <si>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</si>
  <si>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</si>
  <si>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</si>
  <si>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</si>
  <si>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</si>
  <si>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</si>
  <si>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</si>
  <si>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</si>
  <si>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</si>
  <si>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</si>
  <si>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</si>
  <si>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</si>
  <si>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</si>
  <si>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</si>
  <si>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</si>
  <si>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</si>
  <si>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</si>
  <si>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</si>
  <si>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</si>
  <si>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</si>
  <si>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</si>
  <si>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</si>
  <si>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</si>
  <si>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</si>
  <si>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</si>
  <si>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</si>
  <si>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</si>
  <si>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</si>
  <si>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</si>
  <si>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</si>
  <si>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</si>
  <si>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</si>
  <si>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</si>
  <si>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</si>
  <si>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</si>
  <si>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</si>
  <si>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</si>
  <si>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</si>
  <si>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</si>
  <si>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</si>
  <si>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</si>
  <si>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</si>
  <si>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</si>
  <si>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</si>
  <si>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</si>
  <si>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</si>
  <si>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</si>
  <si>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</si>
  <si>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</si>
  <si>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</si>
  <si>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</si>
  <si>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</si>
  <si>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</si>
  <si>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</si>
  <si>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</si>
  <si>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</si>
  <si>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</si>
  <si>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</si>
  <si>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</si>
  <si>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</si>
  <si>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</si>
  <si>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</si>
  <si>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</si>
  <si>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</si>
  <si>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</si>
  <si>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</si>
  <si>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</si>
  <si>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</si>
  <si>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</si>
  <si>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</si>
  <si>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</si>
  <si>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</si>
  <si>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</si>
  <si>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</si>
  <si>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</si>
  <si>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</si>
  <si>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</si>
  <si>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</si>
  <si>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</si>
  <si>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</si>
  <si>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</si>
  <si>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</si>
  <si>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</si>
  <si>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</si>
  <si>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</si>
  <si>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</si>
  <si>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</si>
  <si>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</si>
  <si>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</si>
  <si>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</si>
  <si>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</si>
  <si>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</si>
  <si>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</si>
  <si>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</si>
  <si>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</si>
  <si>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</si>
  <si>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</si>
  <si>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</si>
  <si>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</si>
  <si>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</si>
  <si>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</si>
  <si>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</si>
  <si>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</si>
  <si>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</si>
  <si>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</si>
  <si>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</si>
  <si>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</si>
  <si>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</si>
  <si>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</si>
  <si>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</si>
  <si>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</si>
  <si>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</si>
  <si>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</si>
  <si>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</si>
  <si>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</si>
  <si>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</si>
  <si>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</si>
  <si>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</si>
  <si>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</si>
  <si>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</si>
  <si>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</si>
  <si>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</si>
  <si>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</si>
  <si>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</si>
  <si>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</si>
  <si>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</si>
  <si>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</si>
  <si>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</si>
  <si>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</si>
  <si>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</si>
  <si>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</si>
  <si>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</si>
  <si>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</si>
  <si>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</si>
  <si>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</si>
  <si>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</si>
  <si>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</si>
  <si>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</si>
  <si>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</si>
  <si>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</si>
  <si>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</si>
  <si>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</si>
  <si>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</si>
  <si>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</si>
  <si>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</si>
  <si>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</si>
  <si>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</si>
  <si>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</si>
  <si>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</si>
  <si>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</si>
  <si>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</si>
  <si>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</si>
  <si>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</si>
  <si>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</si>
  <si>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</si>
  <si>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CodeL3</t>
  </si>
  <si>
    <t>1101000000.000</t>
  </si>
  <si>
    <t>1102000000.000</t>
  </si>
  <si>
    <t>1105000000.000</t>
  </si>
  <si>
    <t>1205000000.000</t>
  </si>
  <si>
    <t>1206000000.000</t>
  </si>
  <si>
    <t>1209000000.000</t>
  </si>
  <si>
    <t>2101000000.000</t>
  </si>
  <si>
    <t>2102000000.000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</si>
  <si>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</si>
  <si>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</si>
  <si>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</si>
  <si>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</si>
  <si>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</si>
  <si>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</si>
  <si>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4301010000.000</t>
  </si>
  <si>
    <t>4302000000.000</t>
  </si>
  <si>
    <t>4303000000.000</t>
  </si>
  <si>
    <t>4307000000.000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</si>
  <si>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</si>
  <si>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</si>
  <si>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</si>
  <si>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</si>
  <si>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</si>
  <si>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</si>
  <si>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</si>
  <si>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</si>
  <si>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</si>
  <si>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</si>
  <si>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</si>
  <si>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</si>
  <si>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</si>
  <si>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</si>
  <si>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</si>
  <si>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</si>
  <si>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</si>
  <si>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</si>
  <si>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</si>
  <si>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</si>
  <si>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</si>
  <si>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</si>
  <si>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</si>
  <si>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</si>
  <si>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</si>
  <si>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4.2.5 รายได้ระหว่างหน่วยงานของหน่วยงานภาครัฐที่ได้รับจากรัฐบาล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</si>
  <si>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</si>
  <si>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</si>
  <si>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</si>
  <si>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</si>
  <si>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</si>
  <si>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</si>
  <si>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5.2.4 ค่าใช้จ่ายระหว่างหน่วยงานกรณีอื่น</t>
  </si>
  <si>
    <t>รวมจังหวัด</t>
  </si>
  <si>
    <t>00438 ปากคาด,สสอ_</t>
  </si>
  <si>
    <t>00440 ศรีวิไล,สสอ_</t>
  </si>
  <si>
    <t>00441 บุ่งคล้า,สสอ_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</si>
  <si>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</si>
  <si>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</si>
  <si>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</si>
  <si>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</si>
  <si>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</si>
  <si>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</si>
  <si>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</si>
  <si>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</si>
  <si>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</si>
  <si>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</si>
  <si>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</si>
  <si>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</si>
  <si>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</si>
  <si>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</si>
  <si>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</si>
  <si>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</si>
  <si>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</si>
  <si>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</si>
  <si>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</si>
  <si>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</si>
  <si>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</si>
  <si>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</si>
  <si>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</si>
  <si>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</si>
  <si>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</si>
  <si>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</si>
  <si>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</si>
  <si>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</si>
  <si>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</si>
  <si>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</si>
  <si>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</si>
  <si>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</si>
  <si>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</si>
  <si>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</si>
  <si>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</si>
  <si>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</si>
  <si>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</si>
  <si>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</si>
  <si>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</si>
  <si>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</si>
  <si>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</si>
  <si>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</si>
  <si>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</si>
  <si>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</si>
  <si>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</si>
  <si>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</si>
  <si>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</si>
  <si>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</si>
  <si>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</si>
  <si>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</si>
  <si>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</si>
  <si>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</si>
  <si>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</si>
  <si>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</si>
  <si>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</si>
  <si>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</si>
  <si>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</si>
  <si>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</si>
  <si>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</si>
  <si>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</si>
  <si>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</si>
  <si>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</si>
  <si>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</si>
  <si>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</si>
  <si>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</si>
  <si>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</si>
  <si>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</si>
  <si>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</si>
  <si>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</si>
  <si>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</si>
  <si>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</si>
  <si>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</si>
  <si>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</si>
  <si>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</si>
  <si>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</si>
  <si>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</si>
  <si>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</si>
  <si>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</si>
  <si>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</si>
  <si>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</si>
  <si>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</si>
  <si>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</si>
  <si>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</si>
  <si>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1106000000.000</t>
  </si>
  <si>
    <t>1204000000.000</t>
  </si>
  <si>
    <t>1211000000.000</t>
  </si>
  <si>
    <t>4306000000.000</t>
  </si>
  <si>
    <t>5108000000.000</t>
  </si>
  <si>
    <t>5203000000.000</t>
  </si>
  <si>
    <t>1.1.6 สินทรัพย์หมุนเวียนอื่น</t>
  </si>
  <si>
    <t>1.2.3 ที่ดิน</t>
  </si>
  <si>
    <t>1.2.7 งานระหว่างก่อสร้าง</t>
  </si>
  <si>
    <t>4.2.4 รายรับจากการขายสินทรัพย์ของหน่วยงาน</t>
  </si>
  <si>
    <t>5.1.8 หนี้สูญและหนี้สงสัยจะสูญ</t>
  </si>
  <si>
    <t>5.2.1 ค่าจำหน่ายจากการขายทรัพย์สิน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</si>
  <si>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</si>
  <si>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</si>
  <si>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</si>
  <si>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</si>
  <si>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</si>
  <si>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</si>
  <si>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</si>
  <si>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</si>
  <si>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</si>
  <si>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</si>
  <si>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</si>
  <si>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</si>
  <si>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</si>
  <si>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</si>
  <si>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</si>
  <si>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</si>
  <si>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</si>
  <si>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</si>
  <si>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</si>
  <si>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</si>
  <si>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</si>
  <si>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</si>
  <si>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</si>
  <si>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</si>
  <si>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</si>
  <si>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</si>
  <si>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</si>
  <si>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</si>
  <si>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</si>
  <si>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</si>
  <si>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</si>
  <si>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</si>
  <si>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</si>
  <si>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</si>
  <si>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</si>
  <si>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</si>
  <si>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</si>
  <si>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</si>
  <si>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</si>
  <si>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</si>
  <si>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</si>
  <si>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</si>
  <si>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</si>
  <si>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</si>
  <si>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</si>
  <si>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</si>
  <si>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</si>
  <si>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</si>
  <si>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</si>
  <si>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</si>
  <si>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</si>
  <si>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</si>
  <si>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</si>
  <si>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</si>
  <si>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</si>
  <si>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</si>
  <si>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</si>
  <si>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</si>
  <si>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</si>
  <si>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</si>
  <si>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</si>
  <si>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</si>
  <si>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</si>
  <si>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</si>
  <si>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</si>
  <si>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</si>
  <si>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</si>
  <si>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</si>
  <si>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</si>
  <si>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</si>
  <si>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</si>
  <si>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</si>
  <si>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</si>
  <si>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</si>
  <si>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</si>
  <si>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</si>
  <si>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</si>
  <si>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</si>
  <si>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</si>
  <si>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</si>
  <si>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</si>
  <si>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</si>
  <si>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</si>
  <si>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</si>
  <si>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</si>
  <si>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</si>
  <si>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</si>
  <si>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</si>
  <si>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</si>
  <si>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</si>
  <si>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</si>
  <si>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</si>
  <si>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</si>
  <si>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</si>
  <si>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</si>
  <si>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</si>
  <si>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</si>
  <si>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</si>
  <si>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</si>
  <si>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</si>
  <si>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</si>
  <si>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</si>
  <si>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</si>
  <si>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</si>
  <si>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</si>
  <si>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</si>
  <si>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</si>
  <si>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</si>
  <si>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</si>
  <si>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</si>
  <si>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</si>
  <si>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</si>
  <si>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</si>
  <si>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</si>
  <si>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</si>
  <si>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</si>
  <si>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</si>
  <si>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</si>
  <si>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</si>
  <si>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</si>
  <si>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</si>
  <si>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</si>
  <si>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</si>
  <si>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</si>
  <si>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</si>
  <si>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</si>
  <si>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</si>
  <si>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</si>
  <si>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</si>
  <si>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</si>
  <si>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</si>
  <si>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</si>
  <si>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</si>
  <si>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</si>
  <si>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</si>
  <si>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</si>
  <si>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</si>
  <si>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</si>
  <si>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</si>
  <si>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</si>
  <si>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</si>
  <si>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</si>
  <si>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</si>
  <si>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</si>
  <si>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</si>
  <si>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</si>
  <si>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</si>
  <si>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</si>
  <si>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</si>
  <si>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</si>
  <si>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</si>
  <si>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</si>
  <si>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</si>
  <si>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</si>
  <si>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</si>
  <si>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</si>
  <si>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</si>
  <si>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</si>
  <si>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</si>
  <si>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</si>
  <si>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</si>
  <si>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</si>
  <si>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</si>
  <si>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</si>
  <si>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</si>
  <si>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</si>
  <si>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</si>
  <si>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</si>
  <si>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</si>
  <si>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</si>
  <si>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</si>
  <si>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</si>
  <si>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</si>
  <si>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</si>
  <si>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</si>
  <si>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</si>
  <si>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</si>
  <si>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</si>
  <si>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</si>
  <si>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</si>
  <si>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</si>
  <si>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</si>
  <si>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</si>
  <si>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</si>
  <si>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</si>
  <si>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</si>
  <si>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</si>
  <si>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</si>
  <si>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</si>
  <si>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</si>
  <si>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</si>
  <si>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</si>
  <si>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</si>
  <si>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</si>
  <si>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</si>
  <si>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</si>
  <si>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</si>
  <si>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</si>
  <si>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</si>
  <si>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</si>
  <si>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</si>
  <si>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</si>
  <si>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</si>
  <si>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</si>
  <si>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</si>
  <si>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</si>
  <si>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</si>
  <si>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</si>
  <si>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</si>
  <si>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</si>
  <si>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</si>
  <si>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</si>
  <si>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</si>
  <si>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</si>
  <si>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</si>
  <si>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</si>
  <si>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</si>
  <si>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</si>
  <si>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</si>
  <si>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</si>
  <si>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</si>
  <si>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</si>
  <si>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</si>
  <si>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</si>
  <si>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</si>
  <si>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</si>
  <si>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</si>
  <si>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</si>
  <si>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</si>
  <si>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</si>
  <si>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</si>
  <si>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</si>
  <si>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</si>
  <si>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</si>
  <si>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</si>
  <si>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</si>
  <si>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</si>
  <si>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</si>
  <si>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</si>
  <si>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</si>
  <si>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</si>
  <si>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</si>
  <si>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</si>
  <si>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</si>
  <si>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</si>
  <si>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</si>
  <si>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</si>
  <si>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</si>
  <si>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</si>
  <si>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</si>
  <si>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</si>
  <si>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</si>
  <si>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</si>
  <si>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</si>
  <si>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</si>
  <si>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</si>
  <si>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</si>
  <si>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</si>
  <si>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</si>
  <si>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</si>
  <si>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</si>
  <si>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</si>
  <si>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</si>
  <si>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</si>
  <si>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</si>
  <si>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</si>
  <si>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</si>
  <si>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</si>
  <si>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</si>
  <si>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</si>
  <si>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</si>
  <si>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</si>
  <si>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</si>
  <si>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</si>
  <si>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</si>
  <si>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</si>
  <si>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</si>
  <si>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</si>
  <si>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</si>
  <si>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</si>
  <si>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</si>
  <si>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</si>
  <si>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</si>
  <si>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</si>
  <si>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</si>
  <si>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</si>
  <si>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</si>
  <si>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</si>
  <si>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</si>
  <si>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</si>
  <si>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</si>
  <si>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</si>
  <si>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</si>
  <si>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</si>
  <si>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</si>
  <si>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</si>
  <si>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</si>
  <si>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</si>
  <si>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</si>
  <si>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</si>
  <si>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</si>
  <si>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</si>
  <si>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</si>
  <si>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</si>
  <si>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</si>
  <si>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</si>
  <si>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</si>
  <si>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</si>
  <si>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</si>
  <si>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</si>
  <si>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</si>
  <si>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</si>
  <si>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</si>
  <si>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</si>
  <si>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</si>
  <si>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</si>
  <si>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</si>
  <si>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</si>
  <si>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</si>
  <si>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</si>
  <si>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</si>
  <si>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</si>
  <si>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</si>
  <si>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</si>
  <si>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</si>
  <si>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</si>
  <si>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4203000000.000</t>
  </si>
  <si>
    <t>4.1.3 รายได้ดอกเบี้ยของแผ่นดิน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</si>
  <si>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</si>
  <si>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</si>
  <si>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</si>
  <si>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</si>
  <si>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</si>
  <si>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</si>
  <si>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</si>
  <si>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</si>
  <si>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</si>
  <si>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</si>
  <si>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</si>
  <si>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</si>
  <si>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</si>
  <si>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</si>
  <si>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</si>
  <si>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</si>
  <si>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</si>
  <si>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</si>
  <si>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</si>
  <si>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</si>
  <si>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</si>
  <si>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</si>
  <si>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</si>
  <si>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</si>
  <si>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</si>
  <si>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</si>
  <si>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</si>
  <si>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</si>
  <si>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</si>
  <si>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</si>
  <si>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</si>
  <si>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</si>
  <si>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</si>
  <si>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</si>
  <si>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</si>
  <si>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</si>
  <si>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</si>
  <si>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</si>
  <si>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</si>
  <si>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</si>
  <si>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</si>
  <si>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</si>
  <si>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</si>
  <si>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</si>
  <si>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</si>
  <si>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</si>
  <si>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</si>
  <si>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</si>
  <si>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</si>
  <si>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</si>
  <si>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</si>
  <si>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</si>
  <si>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</si>
  <si>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</si>
  <si>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</si>
  <si>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</si>
  <si>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</si>
  <si>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</si>
  <si>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</si>
  <si>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</si>
  <si>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</si>
  <si>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</si>
  <si>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</si>
  <si>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</si>
  <si>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</si>
  <si>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</si>
  <si>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</si>
  <si>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</si>
  <si>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</si>
  <si>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</si>
  <si>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</si>
  <si>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</si>
  <si>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</si>
  <si>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</si>
  <si>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</si>
  <si>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</si>
  <si>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</si>
  <si>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</si>
  <si>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</si>
  <si>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</si>
  <si>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</si>
  <si>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14184 สถานีอนามัยนายาง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</si>
  <si>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</si>
  <si>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</si>
  <si>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</si>
  <si>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</si>
  <si>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</si>
  <si>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</si>
  <si>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</si>
  <si>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</si>
  <si>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</si>
  <si>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</si>
  <si>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</si>
  <si>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</si>
  <si>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</si>
  <si>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</si>
  <si>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</si>
  <si>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</si>
  <si>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</si>
  <si>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</si>
  <si>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</si>
  <si>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</si>
  <si>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</si>
  <si>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</si>
  <si>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</si>
  <si>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</si>
  <si>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</si>
  <si>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</si>
  <si>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</si>
  <si>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</si>
  <si>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</si>
  <si>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</si>
  <si>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</si>
  <si>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</si>
  <si>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</si>
  <si>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</si>
  <si>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</si>
  <si>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</si>
  <si>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</si>
  <si>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</si>
  <si>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</si>
  <si>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</si>
  <si>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</si>
  <si>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</si>
  <si>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</si>
  <si>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</si>
  <si>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</si>
  <si>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</si>
  <si>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</si>
  <si>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</si>
  <si>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</si>
  <si>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</si>
  <si>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</si>
  <si>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</si>
  <si>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</si>
  <si>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</si>
  <si>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</si>
  <si>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</si>
  <si>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</si>
  <si>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</si>
  <si>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</si>
  <si>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</si>
  <si>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</si>
  <si>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</si>
  <si>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</si>
  <si>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</si>
  <si>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</si>
  <si>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</si>
  <si>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</si>
  <si>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</si>
  <si>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</si>
  <si>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</si>
  <si>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</si>
  <si>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</si>
  <si>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</si>
  <si>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</si>
  <si>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</si>
  <si>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</si>
  <si>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</si>
  <si>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</si>
  <si>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</si>
  <si>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</si>
  <si>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</si>
  <si>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</si>
  <si>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</si>
  <si>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</si>
  <si>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</si>
  <si>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</si>
  <si>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</si>
  <si>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</si>
  <si>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</si>
  <si>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</si>
  <si>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</si>
  <si>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</si>
  <si>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</si>
  <si>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</si>
  <si>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</si>
  <si>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</si>
  <si>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</si>
  <si>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</si>
  <si>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</si>
  <si>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</si>
  <si>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</si>
  <si>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</si>
  <si>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</si>
  <si>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</si>
  <si>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</si>
  <si>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</si>
  <si>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</si>
  <si>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</si>
  <si>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</si>
  <si>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</si>
  <si>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</si>
  <si>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</si>
  <si>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</si>
  <si>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</si>
  <si>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</si>
  <si>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</si>
  <si>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</si>
  <si>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</si>
  <si>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</si>
  <si>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</si>
  <si>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</si>
  <si>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</si>
  <si>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</si>
  <si>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</si>
  <si>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</si>
  <si>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</si>
  <si>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</si>
  <si>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</si>
  <si>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</si>
  <si>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</si>
  <si>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</si>
  <si>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</si>
  <si>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</si>
  <si>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</si>
  <si>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</si>
  <si>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</si>
  <si>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</si>
  <si>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</si>
  <si>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</si>
  <si>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</si>
  <si>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</si>
  <si>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</si>
  <si>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</si>
  <si>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</si>
  <si>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สถานีอนามัยสร้างติ่ว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</si>
  <si>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</si>
  <si>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</si>
  <si>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</si>
  <si>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</si>
  <si>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</si>
  <si>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</si>
  <si>
    <t>4206000000.000</t>
  </si>
  <si>
    <t>4.1.5 รายได้อื่นของแผ่นดิน</t>
  </si>
  <si>
    <t>5107000000.000</t>
  </si>
  <si>
    <t>5.1.7 ค่าใช้จ่ายเงินอุดหนุน</t>
  </si>
  <si>
    <t>4205000000.000</t>
  </si>
  <si>
    <t>4.1.4 รายรับจากการขายสินทรัพย์ของแผ่นดิน</t>
  </si>
  <si>
    <t>00495 สำนักงานสาธารณสุขอำเภอกุดบาก</t>
  </si>
  <si>
    <t>00496 สำนักงานสาธารณสุขอำเภอพรรณานิคม</t>
  </si>
  <si>
    <t>00497 สำนักงานสาธารณสุขอำเภอพังโคน</t>
  </si>
  <si>
    <t>00499 สำนักงานสาธารณสุขอำเภอนิคมน้ำอูน</t>
  </si>
  <si>
    <t>00500 สำนักงานสาธารณสุขอำเภอวานรนิวาส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</si>
  <si>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</si>
  <si>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</si>
  <si>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</si>
  <si>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</si>
  <si>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</si>
  <si>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</si>
  <si>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00508 สำนักงานสาธารณสุขอำเภอเจริญศิลป์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</si>
  <si>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</si>
  <si>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</si>
  <si>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</si>
  <si>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</si>
  <si>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</si>
  <si>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</si>
  <si>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</si>
  <si>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</si>
  <si>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</si>
  <si>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</si>
  <si>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</si>
  <si>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</si>
  <si>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</si>
  <si>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</si>
  <si>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</si>
  <si>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</si>
  <si>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</si>
  <si>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</si>
  <si>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</si>
  <si>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</si>
  <si>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</si>
  <si>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</si>
  <si>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</si>
  <si>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</si>
  <si>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</si>
  <si>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</si>
  <si>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</si>
  <si>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</si>
  <si>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</si>
  <si>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</si>
  <si>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</si>
  <si>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</si>
  <si>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</si>
  <si>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</si>
  <si>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</si>
  <si>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</si>
  <si>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</si>
  <si>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</si>
  <si>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</si>
  <si>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</si>
  <si>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</si>
  <si>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</si>
  <si>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</si>
  <si>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</si>
  <si>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</si>
  <si>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</si>
  <si>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</si>
  <si>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</si>
  <si>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</si>
  <si>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</si>
  <si>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</si>
  <si>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</si>
  <si>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</si>
  <si>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</si>
  <si>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</si>
  <si>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</si>
  <si>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</si>
  <si>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</si>
  <si>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</si>
  <si>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</si>
  <si>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</si>
  <si>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</si>
  <si>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</si>
  <si>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</si>
  <si>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</si>
  <si>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</si>
  <si>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</si>
  <si>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</si>
  <si>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</si>
  <si>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</si>
  <si>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</si>
  <si>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</si>
  <si>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</si>
  <si>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</si>
  <si>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</si>
  <si>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</si>
  <si>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</si>
  <si>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</si>
  <si>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</si>
  <si>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</si>
  <si>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</si>
  <si>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</si>
  <si>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</si>
  <si>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</si>
  <si>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</si>
  <si>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</si>
  <si>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</si>
  <si>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</si>
  <si>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</si>
  <si>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</si>
  <si>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</si>
  <si>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</si>
  <si>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</si>
  <si>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</si>
  <si>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</si>
  <si>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</si>
  <si>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</si>
  <si>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</si>
  <si>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</si>
  <si>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</si>
  <si>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</si>
  <si>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</si>
  <si>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</si>
  <si>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</si>
  <si>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</si>
  <si>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</si>
  <si>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</si>
  <si>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</si>
  <si>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</si>
  <si>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</si>
  <si>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</si>
  <si>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</si>
  <si>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</si>
  <si>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</si>
  <si>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</si>
  <si>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</si>
  <si>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</si>
  <si>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</si>
  <si>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</si>
  <si>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</si>
  <si>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</si>
  <si>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</si>
  <si>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</si>
  <si>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</si>
  <si>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</si>
  <si>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</si>
  <si>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</si>
  <si>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</si>
  <si>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</si>
  <si>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</si>
  <si>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</si>
  <si>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</si>
  <si>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</si>
  <si>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</si>
  <si>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</si>
  <si>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</si>
  <si>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</si>
  <si>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</si>
  <si>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</si>
  <si>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</si>
  <si>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</si>
  <si>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</si>
  <si>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</si>
  <si>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</si>
  <si>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</si>
  <si>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</si>
  <si>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</si>
  <si>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</si>
  <si>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</si>
  <si>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</si>
  <si>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</si>
  <si>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</si>
  <si>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</si>
  <si>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</si>
  <si>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สอ_หนองไผ่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</si>
  <si>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</si>
  <si>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</si>
  <si>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</si>
  <si>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</si>
  <si>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</si>
  <si>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</si>
  <si>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</si>
  <si>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</si>
  <si>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</si>
  <si>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</si>
  <si>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</si>
  <si>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</si>
  <si>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สอ_ลาดกะเฌอ</t>
  </si>
  <si>
    <t>41075 รพ_สต_ภูเพ็ก</t>
  </si>
  <si>
    <t>2104000000.000</t>
  </si>
  <si>
    <t>2.1.4 รายได้แผ่นดินรอนำส่งคลัง</t>
  </si>
  <si>
    <t>00437 เซกา,สสอ_</t>
  </si>
  <si>
    <t>14150 โพธิ์ตาก,สสอ_</t>
  </si>
  <si>
    <t>14441 เทศบาลเมืองสกลนคร</t>
  </si>
  <si>
    <t>23748 ศสช_รพ_สน_2</t>
  </si>
  <si>
    <t>23816 ศสช_วัดแจ้ง</t>
  </si>
  <si>
    <t>สำหรับเดือน กรกฎาคม 2563  ปีงบประมาณ 2563 (ข้อมูล ณ วันที่ 26  สิงหาคม 2563 เวลา 13.30 น.)</t>
  </si>
  <si>
    <t xml:space="preserve">                                                   สำหรับเดือน กรกฎาคม 2563  ปีงบประมาณ 2563 (ข้อมูล ณ วันที่ 26  สิงหาคม 2563 เวลา 13.30 น.)</t>
  </si>
  <si>
    <t>เอกสารแนบ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</si>
</sst>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฿&quot;#,##0.00;[Red]\-&quot;฿&quot;#,##0.00"/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2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15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0" fontId="0" fillId="0" borderId="0" xfId="0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1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1" borderId="0" xfId="1" applyFont="1" applyFill="1" applyAlignment="1">
      <alignment horizontal="left"/>
    </xf>
    <xf numFmtId="43" fontId="0" fillId="15" borderId="0" xfId="1" applyFont="1" applyFill="1" applyAlignment="1">
      <alignment horizontal="left"/>
    </xf>
    <xf numFmtId="43" fontId="0" fillId="19" borderId="0" xfId="1" applyFont="1" applyFill="1" applyAlignment="1">
      <alignment horizontal="left"/>
    </xf>
    <xf numFmtId="43" fontId="0" fillId="23" borderId="0" xfId="1" applyFont="1" applyFill="1"/>
    <xf numFmtId="43" fontId="0" fillId="23" borderId="0" xfId="1" applyFont="1" applyFill="1" applyAlignment="1">
      <alignment horizontal="left"/>
    </xf>
    <xf numFmtId="43" fontId="10" fillId="21" borderId="0" xfId="1" applyFont="1" applyFill="1"/>
    <xf numFmtId="43" fontId="10" fillId="15" borderId="0" xfId="1" applyFont="1" applyFill="1"/>
    <xf numFmtId="43" fontId="10" fillId="19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" fillId="21" borderId="0" xfId="1" applyFont="1" applyFill="1"/>
    <xf numFmtId="43" fontId="1" fillId="23" borderId="0" xfId="1" applyFont="1" applyFill="1"/>
    <xf numFmtId="43" fontId="1" fillId="19" borderId="0" xfId="1" applyFont="1" applyFill="1"/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1" fillId="0" borderId="0" xfId="1" applyFont="1" applyFill="1"/>
    <xf numFmtId="43" fontId="0" fillId="0" borderId="0" xfId="1" applyFont="1" applyFill="1"/>
    <xf numFmtId="43" fontId="0" fillId="0" borderId="0" xfId="0" applyNumberFormat="1" applyFill="1"/>
    <xf numFmtId="43" fontId="0" fillId="0" borderId="0" xfId="1" applyFont="1" applyFill="1" applyAlignment="1">
      <alignment horizontal="left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2" fontId="11" fillId="7" borderId="0" xfId="1" applyNumberFormat="1" applyFont="1" applyFill="1"/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187" fontId="11" fillId="22" borderId="0" xfId="1" applyNumberFormat="1" applyFont="1" applyFill="1"/>
    <xf numFmtId="0" fontId="21" fillId="22" borderId="3" xfId="0" applyFont="1" applyFill="1" applyBorder="1"/>
    <xf numFmtId="43" fontId="11" fillId="22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4" borderId="0" xfId="0" applyFill="1"/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25" fillId="26" borderId="18" xfId="0" applyFont="1" applyFill="1" applyBorder="1" applyAlignment="1">
      <alignment horizontal="center" vertical="center" wrapText="1"/>
    </xf>
    <xf numFmtId="0" fontId="26" fillId="27" borderId="18" xfId="0" applyFont="1" applyFill="1" applyBorder="1" applyAlignment="1">
      <alignment horizontal="left" vertical="top"/>
    </xf>
    <xf numFmtId="0" fontId="26" fillId="28" borderId="18" xfId="0" applyFont="1" applyFill="1" applyBorder="1" applyAlignment="1">
      <alignment horizontal="left" vertical="top"/>
    </xf>
    <xf numFmtId="0" fontId="22" fillId="25" borderId="27" xfId="0" applyFont="1" applyFill="1" applyBorder="1" applyAlignment="1">
      <alignment horizontal="center" vertical="center"/>
    </xf>
    <xf numFmtId="0" fontId="0" fillId="24" borderId="28" xfId="0" applyFill="1" applyBorder="1"/>
    <xf numFmtId="0" fontId="0" fillId="24" borderId="29" xfId="0" applyFill="1" applyBorder="1"/>
    <xf numFmtId="0" fontId="24" fillId="24" borderId="30" xfId="0" applyFont="1" applyFill="1" applyBorder="1" applyAlignment="1">
      <alignment horizontal="left" vertical="center" wrapText="1"/>
    </xf>
    <xf numFmtId="0" fontId="0" fillId="24" borderId="31" xfId="0" applyFill="1" applyBorder="1"/>
    <xf numFmtId="0" fontId="25" fillId="26" borderId="30" xfId="0" applyFont="1" applyFill="1" applyBorder="1" applyAlignment="1">
      <alignment horizontal="center" vertical="center" wrapText="1"/>
    </xf>
    <xf numFmtId="17" fontId="25" fillId="26" borderId="32" xfId="0" applyNumberFormat="1" applyFont="1" applyFill="1" applyBorder="1" applyAlignment="1">
      <alignment horizontal="center" vertical="center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6" fillId="28" borderId="30" xfId="0" applyFont="1" applyFill="1" applyBorder="1" applyAlignment="1">
      <alignment horizontal="left" vertical="top"/>
    </xf>
    <xf numFmtId="0" fontId="27" fillId="28" borderId="32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8" borderId="34" xfId="7" applyFill="1" applyBorder="1" applyAlignment="1">
      <alignment horizontal="center" vertical="top"/>
    </xf>
    <xf numFmtId="0" fontId="27" fillId="28" borderId="36" xfId="7" applyFill="1" applyBorder="1" applyAlignment="1">
      <alignment horizontal="center" vertical="top"/>
    </xf>
    <xf numFmtId="0" fontId="27" fillId="27" borderId="41" xfId="7" applyFill="1" applyBorder="1" applyAlignment="1">
      <alignment horizontal="center" vertical="top"/>
    </xf>
    <xf numFmtId="43" fontId="10" fillId="0" borderId="0" xfId="1" applyFont="1" applyFill="1" applyAlignment="1">
      <alignment horizontal="left"/>
    </xf>
    <xf numFmtId="43" fontId="10" fillId="21" borderId="0" xfId="1" applyFont="1" applyFill="1" applyAlignment="1">
      <alignment horizontal="left"/>
    </xf>
    <xf numFmtId="43" fontId="10" fillId="23" borderId="0" xfId="1" applyFont="1" applyFill="1" applyAlignment="1">
      <alignment horizontal="left"/>
    </xf>
    <xf numFmtId="43" fontId="10" fillId="15" borderId="0" xfId="1" applyFont="1" applyFill="1" applyAlignment="1">
      <alignment horizontal="left"/>
    </xf>
    <xf numFmtId="43" fontId="10" fillId="19" borderId="0" xfId="1" applyFont="1" applyFill="1" applyAlignment="1">
      <alignment horizontal="lef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8" borderId="33" xfId="0" applyFont="1" applyFill="1" applyBorder="1" applyAlignment="1">
      <alignment horizontal="left" vertical="top"/>
    </xf>
    <xf numFmtId="0" fontId="26" fillId="28" borderId="35" xfId="0" applyFont="1" applyFill="1" applyBorder="1" applyAlignment="1">
      <alignment horizontal="left" vertical="top"/>
    </xf>
    <xf numFmtId="0" fontId="26" fillId="28" borderId="23" xfId="0" applyFont="1" applyFill="1" applyBorder="1" applyAlignment="1">
      <alignment vertical="top" wrapText="1"/>
    </xf>
    <xf numFmtId="0" fontId="26" fillId="28" borderId="24" xfId="0" applyFont="1" applyFill="1" applyBorder="1" applyAlignment="1">
      <alignment vertical="top" wrapText="1"/>
    </xf>
    <xf numFmtId="0" fontId="26" fillId="28" borderId="25" xfId="0" applyFont="1" applyFill="1" applyBorder="1" applyAlignment="1">
      <alignment vertical="top" wrapText="1"/>
    </xf>
    <xf numFmtId="0" fontId="26" fillId="28" borderId="26" xfId="0" applyFont="1" applyFill="1" applyBorder="1" applyAlignment="1">
      <alignment vertical="top" wrapText="1"/>
    </xf>
    <xf numFmtId="0" fontId="26" fillId="28" borderId="21" xfId="0" applyFont="1" applyFill="1" applyBorder="1" applyAlignment="1">
      <alignment horizontal="left" vertical="top"/>
    </xf>
    <xf numFmtId="0" fontId="26" fillId="28" borderId="22" xfId="0" applyFont="1" applyFill="1" applyBorder="1" applyAlignment="1">
      <alignment horizontal="left" vertical="top"/>
    </xf>
    <xf numFmtId="0" fontId="26" fillId="27" borderId="33" xfId="0" applyFont="1" applyFill="1" applyBorder="1" applyAlignment="1">
      <alignment horizontal="left" vertical="top"/>
    </xf>
    <xf numFmtId="0" fontId="26" fillId="27" borderId="37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38" xfId="0" applyFont="1" applyFill="1" applyBorder="1" applyAlignment="1">
      <alignment vertical="top" wrapText="1"/>
    </xf>
    <xf numFmtId="0" fontId="26" fillId="27" borderId="39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40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2" xfId="0" applyFont="1" applyFill="1" applyBorder="1" applyAlignment="1">
      <alignment horizontal="left" vertical="top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6" fillId="28" borderId="19" xfId="0" applyFont="1" applyFill="1" applyBorder="1" applyAlignment="1">
      <alignment vertical="top" wrapText="1"/>
    </xf>
    <xf numFmtId="0" fontId="26" fillId="28" borderId="20" xfId="0" applyFont="1" applyFill="1" applyBorder="1" applyAlignment="1">
      <alignment vertical="top" wrapText="1"/>
    </xf>
    <xf numFmtId="0" fontId="24" fillId="24" borderId="19" xfId="0" applyFont="1" applyFill="1" applyBorder="1" applyAlignment="1">
      <alignment horizontal="left" vertical="center" wrapText="1"/>
    </xf>
    <xf numFmtId="0" fontId="24" fillId="24" borderId="20" xfId="0" applyFont="1" applyFill="1" applyBorder="1" applyAlignment="1">
      <alignment horizontal="left" vertical="center" wrapText="1"/>
    </xf>
    <xf numFmtId="0" fontId="25" fillId="26" borderId="19" xfId="0" applyFont="1" applyFill="1" applyBorder="1" applyAlignment="1">
      <alignment horizontal="center" vertical="center" wrapText="1"/>
    </xf>
    <xf numFmtId="0" fontId="25" fillId="26" borderId="20" xfId="0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vertical="center" wrapText="1"/>
    </xf>
    <xf numFmtId="0" fontId="23" fillId="24" borderId="43" xfId="0" applyFont="1" applyFill="1" applyBorder="1" applyAlignment="1">
      <alignment vertical="center" wrapText="1"/>
    </xf>
    <xf numFmtId="0" fontId="23" fillId="24" borderId="44" xfId="0" applyFont="1" applyFill="1" applyBorder="1" applyAlignment="1">
      <alignment vertical="center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7" fillId="19" borderId="0" xfId="0" applyFont="1" applyFill="1" applyAlignment="1">
      <alignment horizontal="center" vertical="center" wrapText="1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  <xf numFmtId="43" fontId="0" fillId="21" borderId="0" xfId="0" applyNumberFormat="1" applyFill="1"/>
    <xf numFmtId="43" fontId="0" fillId="23" borderId="0" xfId="0" applyNumberFormat="1" applyFill="1"/>
    <xf numFmtId="43" fontId="10" fillId="23" borderId="0" xfId="1" applyFont="1" applyFill="1"/>
    <xf numFmtId="8" fontId="0" fillId="19" borderId="0" xfId="1" applyNumberFormat="1" applyFont="1" applyFill="1"/>
    <xf numFmtId="43" fontId="0" fillId="19" borderId="0" xfId="0" applyNumberFormat="1" applyFill="1"/>
    <xf numFmtId="0" fontId="17" fillId="0" borderId="0" xfId="0" applyFont="1" applyAlignment="1">
      <alignment horizontal="right"/>
    </xf>
  </cellXfs>
  <cellStyles count="8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en-US" baseline="0"/>
              <a:t>  </a:t>
            </a:r>
            <a:r>
              <a:rPr lang="th-TH" baseline="0"/>
              <a:t>กรกฎาคม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3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515818080"/>
        <c:axId val="-515813184"/>
      </c:barChart>
      <c:catAx>
        <c:axId val="-51581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-515813184"/>
        <c:crosses val="autoZero"/>
        <c:auto val="1"/>
        <c:lblAlgn val="ctr"/>
        <c:lblOffset val="100"/>
        <c:noMultiLvlLbl val="0"/>
      </c:catAx>
      <c:valAx>
        <c:axId val="-515813184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-51581808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20750</xdr:rowOff>
    </xdr:from>
    <xdr:to>
      <xdr:col>8</xdr:col>
      <xdr:colOff>0</xdr:colOff>
      <xdr:row>33</xdr:row>
      <xdr:rowOff>6802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514350</xdr:colOff>
          <xdr:row>2</xdr:row>
          <xdr:rowOff>47625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419100</xdr:colOff>
          <xdr:row>2</xdr:row>
          <xdr:rowOff>47625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514350</xdr:colOff>
          <xdr:row>3</xdr:row>
          <xdr:rowOff>47625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419100</xdr:colOff>
          <xdr:row>3</xdr:row>
          <xdr:rowOff>47625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609600</xdr:colOff>
          <xdr:row>4</xdr:row>
          <xdr:rowOff>47625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5</xdr:row>
          <xdr:rowOff>142875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1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0"/>
  <sheetViews>
    <sheetView topLeftCell="W1" zoomScale="70" zoomScaleNormal="70" workbookViewId="0">
      <selection activeCell="AA1" sqref="A1:AA1048576"/>
    </sheetView>
  </sheetViews>
  <sheetFormatPr defaultColWidth="27.375" defaultRowHeight="14.25" x14ac:dyDescent="0.2"/>
  <cols>
    <col min="1" max="1" width="27.375" style="250"/>
    <col min="2" max="3" width="27.375" style="244"/>
    <col min="4" max="4" width="34" style="244" bestFit="1" customWidth="1"/>
    <col min="5" max="7" width="27.375" style="250"/>
    <col min="8" max="12" width="27.375" style="245"/>
    <col min="13" max="16" width="27.375" style="250"/>
    <col min="17" max="21" width="27.375" style="40"/>
    <col min="22" max="27" width="27.375" style="246"/>
    <col min="28" max="16384" width="27.375" style="250"/>
  </cols>
  <sheetData>
    <row r="1" spans="1:27" x14ac:dyDescent="0.2">
      <c r="A1" s="250" t="s">
        <v>2456</v>
      </c>
      <c r="B1" s="244" t="s">
        <v>2457</v>
      </c>
      <c r="C1" s="244" t="s">
        <v>2458</v>
      </c>
      <c r="D1" s="244" t="s">
        <v>2459</v>
      </c>
      <c r="E1" s="250" t="s">
        <v>2460</v>
      </c>
      <c r="F1" s="250" t="s">
        <v>2461</v>
      </c>
      <c r="G1" s="250" t="s">
        <v>2462</v>
      </c>
      <c r="H1" s="245" t="s">
        <v>2463</v>
      </c>
      <c r="I1" s="245" t="s">
        <v>2464</v>
      </c>
      <c r="J1" s="245" t="s">
        <v>3355</v>
      </c>
      <c r="K1" s="245" t="s">
        <v>2465</v>
      </c>
      <c r="L1" s="245" t="s">
        <v>2466</v>
      </c>
      <c r="M1" s="250" t="s">
        <v>2467</v>
      </c>
      <c r="N1" s="250" t="s">
        <v>2468</v>
      </c>
      <c r="O1" s="250" t="s">
        <v>2469</v>
      </c>
      <c r="P1" s="250" t="s">
        <v>2470</v>
      </c>
      <c r="Q1" s="40" t="s">
        <v>2471</v>
      </c>
      <c r="R1" s="40" t="s">
        <v>2472</v>
      </c>
      <c r="S1" s="40" t="s">
        <v>2473</v>
      </c>
      <c r="T1" s="40" t="s">
        <v>2474</v>
      </c>
      <c r="U1" s="40" t="s">
        <v>2475</v>
      </c>
      <c r="V1" s="246" t="s">
        <v>2476</v>
      </c>
      <c r="W1" s="246" t="s">
        <v>2477</v>
      </c>
      <c r="X1" s="246" t="s">
        <v>2478</v>
      </c>
      <c r="Y1" s="246" t="s">
        <v>2479</v>
      </c>
      <c r="Z1" s="246" t="s">
        <v>2480</v>
      </c>
      <c r="AA1" s="246" t="s">
        <v>2481</v>
      </c>
    </row>
    <row r="2" spans="1:27" x14ac:dyDescent="0.2">
      <c r="A2" s="250" t="s">
        <v>2482</v>
      </c>
      <c r="B2" s="244" t="s">
        <v>2483</v>
      </c>
      <c r="C2" s="244" t="s">
        <v>2484</v>
      </c>
      <c r="D2" s="244" t="s">
        <v>2485</v>
      </c>
      <c r="E2" s="250" t="s">
        <v>2486</v>
      </c>
      <c r="F2" s="250" t="s">
        <v>2487</v>
      </c>
      <c r="G2" s="250" t="s">
        <v>2488</v>
      </c>
      <c r="H2" s="245" t="s">
        <v>2489</v>
      </c>
      <c r="I2" s="245" t="s">
        <v>2490</v>
      </c>
      <c r="J2" s="245" t="s">
        <v>3356</v>
      </c>
      <c r="K2" s="245" t="s">
        <v>2491</v>
      </c>
      <c r="L2" s="245" t="s">
        <v>2492</v>
      </c>
      <c r="M2" s="250" t="s">
        <v>2493</v>
      </c>
      <c r="N2" s="250" t="s">
        <v>2494</v>
      </c>
      <c r="O2" s="250" t="s">
        <v>2495</v>
      </c>
      <c r="P2" s="250" t="s">
        <v>2496</v>
      </c>
      <c r="Q2" s="40" t="s">
        <v>2497</v>
      </c>
      <c r="R2" s="40" t="s">
        <v>2498</v>
      </c>
      <c r="S2" s="40" t="s">
        <v>2499</v>
      </c>
      <c r="T2" s="40" t="s">
        <v>2500</v>
      </c>
      <c r="U2" s="40" t="s">
        <v>2501</v>
      </c>
      <c r="V2" s="246" t="s">
        <v>2502</v>
      </c>
      <c r="W2" s="246" t="s">
        <v>2503</v>
      </c>
      <c r="X2" s="246" t="s">
        <v>2504</v>
      </c>
      <c r="Y2" s="246" t="s">
        <v>2505</v>
      </c>
      <c r="Z2" s="246" t="s">
        <v>2506</v>
      </c>
      <c r="AA2" s="246" t="s">
        <v>2507</v>
      </c>
    </row>
    <row r="3" spans="1:27" x14ac:dyDescent="0.2">
      <c r="A3" s="250" t="s">
        <v>2508</v>
      </c>
      <c r="B3" s="244">
        <v>47730088.57</v>
      </c>
      <c r="C3" s="244">
        <v>1641728.01</v>
      </c>
      <c r="D3" s="244">
        <v>3976104.14</v>
      </c>
      <c r="E3" s="250">
        <v>67419653.170000002</v>
      </c>
      <c r="F3" s="250">
        <v>27988411.859999999</v>
      </c>
      <c r="G3" s="250">
        <v>74001</v>
      </c>
      <c r="H3" s="245">
        <v>729485</v>
      </c>
      <c r="I3" s="245">
        <v>1669132.45</v>
      </c>
      <c r="J3" s="245">
        <v>1005.14</v>
      </c>
      <c r="K3" s="245">
        <v>23760283.420000002</v>
      </c>
      <c r="L3" s="245">
        <v>6357683.6799999997</v>
      </c>
      <c r="M3" s="250">
        <v>-7183066.6100000003</v>
      </c>
      <c r="N3" s="250">
        <v>-17651896.260000002</v>
      </c>
      <c r="O3" s="250">
        <v>8151157.2999999998</v>
      </c>
      <c r="P3" s="250">
        <v>146495790.02000001</v>
      </c>
      <c r="Q3" s="40">
        <v>103535075.69</v>
      </c>
      <c r="R3" s="40">
        <v>2938554</v>
      </c>
      <c r="S3" s="40">
        <v>58668.5</v>
      </c>
      <c r="T3" s="40">
        <v>51644719.829999998</v>
      </c>
      <c r="U3" s="40">
        <v>12553613.460000001</v>
      </c>
      <c r="V3" s="246">
        <v>83089285.170000002</v>
      </c>
      <c r="W3" s="246">
        <v>220763.25</v>
      </c>
      <c r="X3" s="246">
        <v>185294</v>
      </c>
      <c r="Y3" s="246">
        <v>60058157.159999996</v>
      </c>
      <c r="Z3" s="246">
        <v>14245719.07</v>
      </c>
      <c r="AA3" s="246">
        <v>2725396.3</v>
      </c>
    </row>
    <row r="4" spans="1:27" x14ac:dyDescent="0.2">
      <c r="A4" s="250" t="s">
        <v>3357</v>
      </c>
      <c r="B4" s="244">
        <v>298794.74</v>
      </c>
      <c r="E4" s="250">
        <v>1898781.03</v>
      </c>
      <c r="F4" s="250">
        <v>34506</v>
      </c>
      <c r="J4" s="245">
        <v>1005.14</v>
      </c>
      <c r="L4" s="245">
        <v>5277031.3099999996</v>
      </c>
      <c r="M4" s="250">
        <v>-7291175.6100000003</v>
      </c>
      <c r="N4" s="250">
        <v>-3885679.94</v>
      </c>
      <c r="P4" s="250">
        <v>5133149</v>
      </c>
      <c r="T4" s="40">
        <v>1392750</v>
      </c>
      <c r="U4" s="40">
        <v>7189711.8700000001</v>
      </c>
      <c r="V4" s="246">
        <v>1567823</v>
      </c>
      <c r="X4" s="246">
        <v>20520</v>
      </c>
      <c r="Y4" s="246">
        <v>195092</v>
      </c>
      <c r="Z4" s="246">
        <v>209000</v>
      </c>
    </row>
    <row r="5" spans="1:27" x14ac:dyDescent="0.2">
      <c r="A5" s="250" t="s">
        <v>2509</v>
      </c>
      <c r="B5" s="244">
        <v>31989.38</v>
      </c>
      <c r="D5" s="244">
        <v>3640</v>
      </c>
      <c r="E5" s="250">
        <v>2705291.96</v>
      </c>
      <c r="F5" s="250">
        <v>24896.52</v>
      </c>
      <c r="L5" s="245">
        <v>16960</v>
      </c>
      <c r="O5" s="250">
        <v>2084587.41</v>
      </c>
      <c r="P5" s="250">
        <v>840540.25</v>
      </c>
      <c r="S5" s="40">
        <v>64.64</v>
      </c>
      <c r="T5" s="40">
        <v>5751690</v>
      </c>
      <c r="U5" s="40">
        <v>51415.199999999997</v>
      </c>
      <c r="V5" s="246">
        <v>5764190</v>
      </c>
      <c r="Y5" s="246">
        <v>40065.199999999997</v>
      </c>
      <c r="Z5" s="246">
        <v>160854.44</v>
      </c>
      <c r="AA5" s="246">
        <v>14330</v>
      </c>
    </row>
    <row r="6" spans="1:27" x14ac:dyDescent="0.2">
      <c r="A6" s="250" t="s">
        <v>2510</v>
      </c>
      <c r="B6" s="244">
        <v>38496.28</v>
      </c>
      <c r="E6" s="250">
        <v>558950.74</v>
      </c>
      <c r="F6" s="250">
        <v>3</v>
      </c>
      <c r="K6" s="245">
        <v>13200</v>
      </c>
      <c r="P6" s="250">
        <v>2129382.7599999998</v>
      </c>
      <c r="S6" s="40">
        <v>594.20000000000005</v>
      </c>
      <c r="T6" s="40">
        <v>651540</v>
      </c>
      <c r="U6" s="40">
        <v>187630.92</v>
      </c>
      <c r="V6" s="246">
        <v>753344</v>
      </c>
      <c r="W6" s="246">
        <v>7380.45</v>
      </c>
      <c r="Y6" s="246">
        <v>188653.84</v>
      </c>
      <c r="Z6" s="246">
        <v>72779.94</v>
      </c>
    </row>
    <row r="7" spans="1:27" x14ac:dyDescent="0.2">
      <c r="A7" s="250" t="s">
        <v>2511</v>
      </c>
      <c r="B7" s="244">
        <v>11120</v>
      </c>
      <c r="E7" s="250">
        <v>3523566.68</v>
      </c>
      <c r="F7" s="250">
        <v>70956.98</v>
      </c>
      <c r="K7" s="245">
        <v>5120</v>
      </c>
      <c r="O7" s="250">
        <v>301790.15999999997</v>
      </c>
      <c r="Q7" s="40">
        <v>4880</v>
      </c>
      <c r="T7" s="40">
        <v>1811859.46</v>
      </c>
      <c r="U7" s="40">
        <v>487178</v>
      </c>
      <c r="V7" s="246">
        <v>2063979.46</v>
      </c>
      <c r="X7" s="246">
        <v>8598</v>
      </c>
      <c r="Y7" s="246">
        <v>177254.95</v>
      </c>
      <c r="Z7" s="246">
        <v>19350.7</v>
      </c>
    </row>
    <row r="10" spans="1:27" x14ac:dyDescent="0.2">
      <c r="A10" s="250" t="s">
        <v>179</v>
      </c>
      <c r="B10" s="244">
        <v>2005145</v>
      </c>
      <c r="C10" s="244">
        <v>0</v>
      </c>
      <c r="D10" s="244">
        <v>49071.05</v>
      </c>
      <c r="E10" s="250">
        <v>287957.53999999998</v>
      </c>
      <c r="F10" s="250">
        <v>-76394.73</v>
      </c>
      <c r="I10" s="245">
        <v>61530.06</v>
      </c>
      <c r="K10" s="245">
        <v>570478</v>
      </c>
      <c r="L10" s="245">
        <v>0</v>
      </c>
      <c r="O10" s="250">
        <v>-1256389.6399999999</v>
      </c>
      <c r="P10" s="250">
        <v>2551683.71</v>
      </c>
      <c r="Q10" s="40">
        <v>3119845.31</v>
      </c>
      <c r="S10" s="40">
        <v>1702.59</v>
      </c>
      <c r="T10" s="40">
        <v>1025943</v>
      </c>
      <c r="U10" s="40">
        <v>30000</v>
      </c>
      <c r="V10" s="246">
        <v>2040089</v>
      </c>
      <c r="Y10" s="246">
        <v>1276632.93</v>
      </c>
      <c r="Z10" s="246">
        <v>293192.24</v>
      </c>
      <c r="AA10" s="246">
        <v>51500</v>
      </c>
    </row>
    <row r="11" spans="1:27" x14ac:dyDescent="0.2">
      <c r="A11" s="250" t="s">
        <v>181</v>
      </c>
      <c r="B11" s="244">
        <v>556994.96</v>
      </c>
      <c r="C11" s="244">
        <v>5058</v>
      </c>
      <c r="D11" s="244">
        <v>184744.52</v>
      </c>
      <c r="E11" s="250">
        <v>2254783.08</v>
      </c>
      <c r="F11" s="250">
        <v>442740.04</v>
      </c>
      <c r="I11" s="245">
        <v>15600</v>
      </c>
      <c r="K11" s="245">
        <v>290000</v>
      </c>
      <c r="L11" s="245">
        <v>0</v>
      </c>
      <c r="O11" s="250">
        <v>-19744.27</v>
      </c>
      <c r="P11" s="250">
        <v>2241809.08</v>
      </c>
      <c r="Q11" s="40">
        <v>1661080.36</v>
      </c>
      <c r="S11" s="40">
        <v>475.84</v>
      </c>
      <c r="T11" s="40">
        <v>607250</v>
      </c>
      <c r="U11" s="40">
        <v>1007200</v>
      </c>
      <c r="V11" s="246">
        <v>1326767</v>
      </c>
      <c r="W11" s="246">
        <v>34024</v>
      </c>
      <c r="Y11" s="246">
        <v>612740.34</v>
      </c>
      <c r="Z11" s="246">
        <v>315581.07</v>
      </c>
    </row>
    <row r="12" spans="1:27" x14ac:dyDescent="0.2">
      <c r="A12" s="250" t="s">
        <v>183</v>
      </c>
      <c r="B12" s="244">
        <v>1352793.05</v>
      </c>
      <c r="C12" s="244">
        <v>0</v>
      </c>
      <c r="D12" s="244">
        <v>42810.8</v>
      </c>
      <c r="E12" s="250">
        <v>987300.38</v>
      </c>
      <c r="F12" s="250">
        <v>848808.03</v>
      </c>
      <c r="H12" s="245">
        <v>460000</v>
      </c>
      <c r="I12" s="245">
        <v>182280</v>
      </c>
      <c r="L12" s="245">
        <v>635.51</v>
      </c>
      <c r="O12" s="250">
        <v>1683082.6</v>
      </c>
      <c r="P12" s="250">
        <v>1390481.55</v>
      </c>
      <c r="Q12" s="40">
        <v>3506806.27</v>
      </c>
      <c r="S12" s="40">
        <v>2235.65</v>
      </c>
      <c r="T12" s="40">
        <v>519000</v>
      </c>
      <c r="U12" s="40">
        <v>4600</v>
      </c>
      <c r="V12" s="246">
        <v>1792030</v>
      </c>
      <c r="W12" s="246">
        <v>18485</v>
      </c>
      <c r="X12" s="246">
        <v>50935</v>
      </c>
      <c r="Y12" s="246">
        <v>2392623.52</v>
      </c>
      <c r="Z12" s="246">
        <v>219241.8</v>
      </c>
    </row>
    <row r="13" spans="1:27" x14ac:dyDescent="0.2">
      <c r="A13" s="250" t="s">
        <v>185</v>
      </c>
      <c r="B13" s="244">
        <v>1339194.05</v>
      </c>
      <c r="C13" s="244">
        <v>2220.0500000000002</v>
      </c>
      <c r="D13" s="244">
        <v>65788.27</v>
      </c>
      <c r="E13" s="250">
        <v>463448.03</v>
      </c>
      <c r="F13" s="250">
        <v>547976.18999999994</v>
      </c>
      <c r="H13" s="245">
        <v>0</v>
      </c>
      <c r="I13" s="245">
        <v>70640</v>
      </c>
      <c r="K13" s="245">
        <v>472166</v>
      </c>
      <c r="L13" s="245">
        <v>1209.79</v>
      </c>
      <c r="O13" s="250">
        <v>387603.08</v>
      </c>
      <c r="P13" s="250">
        <v>1997230.39</v>
      </c>
      <c r="Q13" s="40">
        <v>1575129.42</v>
      </c>
      <c r="S13" s="40">
        <v>1537.9</v>
      </c>
      <c r="T13" s="40">
        <v>604385.19999999995</v>
      </c>
      <c r="U13" s="40">
        <v>96500</v>
      </c>
      <c r="V13" s="246">
        <v>1086875.2</v>
      </c>
      <c r="Y13" s="246">
        <v>1097178.01</v>
      </c>
      <c r="Z13" s="246">
        <v>386044.79</v>
      </c>
    </row>
    <row r="14" spans="1:27" x14ac:dyDescent="0.2">
      <c r="A14" s="250" t="s">
        <v>187</v>
      </c>
      <c r="B14" s="244">
        <v>1166020.6200000001</v>
      </c>
      <c r="C14" s="244">
        <v>53400</v>
      </c>
      <c r="D14" s="244">
        <v>89604.4</v>
      </c>
      <c r="E14" s="250">
        <v>705775.86</v>
      </c>
      <c r="F14" s="250">
        <v>369000.58</v>
      </c>
      <c r="H14" s="245">
        <v>0</v>
      </c>
      <c r="I14" s="245">
        <v>20820</v>
      </c>
      <c r="K14" s="245">
        <v>332898</v>
      </c>
      <c r="L14" s="245">
        <v>28</v>
      </c>
      <c r="M14" s="250">
        <v>38750</v>
      </c>
      <c r="O14" s="250">
        <v>1145100.03</v>
      </c>
      <c r="P14" s="250">
        <v>2502473.91</v>
      </c>
      <c r="Q14" s="40">
        <v>2095078.85</v>
      </c>
      <c r="S14" s="40">
        <v>1305.1400000000001</v>
      </c>
      <c r="T14" s="40">
        <v>1115875.2</v>
      </c>
      <c r="V14" s="246">
        <v>1725415.2</v>
      </c>
      <c r="Y14" s="246">
        <v>1307638.97</v>
      </c>
      <c r="Z14" s="246">
        <v>267376.7</v>
      </c>
    </row>
    <row r="15" spans="1:27" x14ac:dyDescent="0.2">
      <c r="A15" s="250" t="s">
        <v>189</v>
      </c>
      <c r="B15" s="244">
        <v>1307190.04</v>
      </c>
      <c r="C15" s="244">
        <v>9070</v>
      </c>
      <c r="D15" s="244">
        <v>237064.26</v>
      </c>
      <c r="E15" s="250">
        <v>415488.09</v>
      </c>
      <c r="F15" s="250">
        <v>408978</v>
      </c>
      <c r="H15" s="245">
        <v>74480</v>
      </c>
      <c r="I15" s="245">
        <v>17634.25</v>
      </c>
      <c r="K15" s="245">
        <v>246188</v>
      </c>
      <c r="L15" s="245">
        <v>21693.86</v>
      </c>
      <c r="O15" s="250">
        <v>-1035693.9</v>
      </c>
      <c r="P15" s="250">
        <v>2525004.41</v>
      </c>
      <c r="Q15" s="40">
        <v>1976736.37</v>
      </c>
      <c r="R15" s="40">
        <v>130200</v>
      </c>
      <c r="S15" s="40">
        <v>680.03</v>
      </c>
      <c r="T15" s="40">
        <v>1146209.7</v>
      </c>
      <c r="U15" s="40">
        <v>79521</v>
      </c>
      <c r="V15" s="246">
        <v>1583335.7</v>
      </c>
      <c r="Y15" s="246">
        <v>825573.63</v>
      </c>
      <c r="Z15" s="246">
        <v>354353</v>
      </c>
    </row>
    <row r="16" spans="1:27" x14ac:dyDescent="0.2">
      <c r="A16" s="250" t="s">
        <v>191</v>
      </c>
      <c r="B16" s="244">
        <v>653741.62</v>
      </c>
      <c r="C16" s="244">
        <v>41600</v>
      </c>
      <c r="D16" s="244">
        <v>59515.96</v>
      </c>
      <c r="E16" s="250">
        <v>282451.69</v>
      </c>
      <c r="F16" s="250">
        <v>764709.81</v>
      </c>
      <c r="I16" s="245">
        <v>15600</v>
      </c>
      <c r="K16" s="245">
        <v>60000</v>
      </c>
      <c r="L16" s="245">
        <v>45.82</v>
      </c>
      <c r="O16" s="250">
        <v>-3270957.11</v>
      </c>
      <c r="P16" s="250">
        <v>4613167.97</v>
      </c>
      <c r="Q16" s="40">
        <v>2002286.6</v>
      </c>
      <c r="S16" s="40">
        <v>615.21</v>
      </c>
      <c r="T16" s="40">
        <v>628070</v>
      </c>
      <c r="U16" s="40">
        <v>75000</v>
      </c>
      <c r="V16" s="246">
        <v>997930</v>
      </c>
      <c r="X16" s="246">
        <v>9730</v>
      </c>
      <c r="Y16" s="246">
        <v>1104931.93</v>
      </c>
      <c r="Z16" s="246">
        <v>163700.48000000001</v>
      </c>
    </row>
    <row r="17" spans="1:26" x14ac:dyDescent="0.2">
      <c r="A17" s="250" t="s">
        <v>193</v>
      </c>
      <c r="B17" s="244">
        <v>817264.86</v>
      </c>
      <c r="C17" s="244">
        <v>28424</v>
      </c>
      <c r="D17" s="244">
        <v>149826.10999999999</v>
      </c>
      <c r="E17" s="250">
        <v>1766055.26</v>
      </c>
      <c r="F17" s="250">
        <v>754049.87</v>
      </c>
      <c r="H17" s="245">
        <v>0</v>
      </c>
      <c r="I17" s="245">
        <v>15600</v>
      </c>
      <c r="K17" s="245">
        <v>365300</v>
      </c>
      <c r="N17" s="250">
        <v>-1001238.62</v>
      </c>
      <c r="O17" s="250">
        <v>916398.93</v>
      </c>
      <c r="P17" s="250">
        <v>2841083.43</v>
      </c>
      <c r="Q17" s="40">
        <v>1661295.5</v>
      </c>
      <c r="S17" s="40">
        <v>391.76</v>
      </c>
      <c r="T17" s="40">
        <v>752260</v>
      </c>
      <c r="V17" s="246">
        <v>1311220</v>
      </c>
      <c r="Y17" s="246">
        <v>586475.4</v>
      </c>
      <c r="Z17" s="246">
        <v>123488.5</v>
      </c>
    </row>
    <row r="18" spans="1:26" x14ac:dyDescent="0.2">
      <c r="A18" s="250" t="s">
        <v>195</v>
      </c>
      <c r="B18" s="244">
        <v>841019.6</v>
      </c>
      <c r="C18" s="244">
        <v>36100</v>
      </c>
      <c r="D18" s="244">
        <v>50781.919999999998</v>
      </c>
      <c r="E18" s="250">
        <v>2669612.6800000002</v>
      </c>
      <c r="F18" s="250">
        <v>262766.90000000002</v>
      </c>
      <c r="H18" s="245">
        <v>13800</v>
      </c>
      <c r="I18" s="245">
        <v>11400</v>
      </c>
      <c r="K18" s="245">
        <v>151000</v>
      </c>
      <c r="L18" s="245">
        <v>4850</v>
      </c>
      <c r="O18" s="250">
        <v>2818559.99</v>
      </c>
      <c r="P18" s="250">
        <v>675062.61</v>
      </c>
      <c r="Q18" s="40">
        <v>1419216.21</v>
      </c>
      <c r="R18" s="40">
        <v>114950</v>
      </c>
      <c r="S18" s="40">
        <v>816.44</v>
      </c>
      <c r="T18" s="40">
        <v>669675.4</v>
      </c>
      <c r="U18" s="40">
        <v>90000</v>
      </c>
      <c r="V18" s="246">
        <v>1021875.4</v>
      </c>
      <c r="Y18" s="246">
        <v>570502.36</v>
      </c>
      <c r="Z18" s="246">
        <v>257062.79</v>
      </c>
    </row>
    <row r="19" spans="1:26" x14ac:dyDescent="0.2">
      <c r="A19" s="250" t="s">
        <v>197</v>
      </c>
      <c r="B19" s="244">
        <v>690097.19</v>
      </c>
      <c r="C19" s="244">
        <v>137208.88</v>
      </c>
      <c r="D19" s="244">
        <v>115978.38</v>
      </c>
      <c r="E19" s="250">
        <v>223964.06</v>
      </c>
      <c r="F19" s="250">
        <v>551051.99</v>
      </c>
      <c r="I19" s="245">
        <v>2715</v>
      </c>
      <c r="K19" s="245">
        <v>774980</v>
      </c>
      <c r="L19" s="245">
        <v>8272.2099999999991</v>
      </c>
      <c r="P19" s="250">
        <v>1767990.24</v>
      </c>
      <c r="Q19" s="40">
        <v>1888916.36</v>
      </c>
      <c r="S19" s="40">
        <v>304.35000000000002</v>
      </c>
      <c r="T19" s="40">
        <v>863360</v>
      </c>
      <c r="V19" s="246">
        <v>1316960</v>
      </c>
      <c r="Y19" s="246">
        <v>1004893.2</v>
      </c>
      <c r="Z19" s="246">
        <v>185365.14</v>
      </c>
    </row>
    <row r="20" spans="1:26" x14ac:dyDescent="0.2">
      <c r="A20" s="250" t="s">
        <v>199</v>
      </c>
      <c r="B20" s="244">
        <v>1384343.15</v>
      </c>
      <c r="C20" s="244">
        <v>11600</v>
      </c>
      <c r="D20" s="244">
        <v>33871.57</v>
      </c>
      <c r="E20" s="250">
        <v>3237591.03</v>
      </c>
      <c r="F20" s="250">
        <v>692350.53</v>
      </c>
      <c r="H20" s="245">
        <v>10900</v>
      </c>
      <c r="I20" s="245">
        <v>13831.3</v>
      </c>
      <c r="K20" s="245">
        <v>381140</v>
      </c>
      <c r="L20" s="245">
        <v>1151.8</v>
      </c>
      <c r="N20" s="250">
        <v>489131.41</v>
      </c>
      <c r="O20" s="250">
        <v>3116195.21</v>
      </c>
      <c r="P20" s="250">
        <v>938360.62</v>
      </c>
      <c r="Q20" s="40">
        <v>2591931.02</v>
      </c>
      <c r="S20" s="40">
        <v>2677.29</v>
      </c>
      <c r="T20" s="40">
        <v>1350516.5</v>
      </c>
      <c r="V20" s="246">
        <v>1953659.5</v>
      </c>
      <c r="X20" s="246">
        <v>3988</v>
      </c>
      <c r="Y20" s="246">
        <v>1122443.97</v>
      </c>
      <c r="Z20" s="246">
        <v>331499.40000000002</v>
      </c>
    </row>
    <row r="21" spans="1:26" x14ac:dyDescent="0.2">
      <c r="A21" s="250" t="s">
        <v>201</v>
      </c>
      <c r="B21" s="244">
        <v>721337.31</v>
      </c>
      <c r="C21" s="244">
        <v>15600</v>
      </c>
      <c r="D21" s="244">
        <v>32554.09</v>
      </c>
      <c r="E21" s="250">
        <v>320397.17</v>
      </c>
      <c r="F21" s="250">
        <v>581336.52</v>
      </c>
      <c r="I21" s="245">
        <v>700</v>
      </c>
      <c r="K21" s="245">
        <v>264127</v>
      </c>
      <c r="L21" s="245">
        <v>19.03</v>
      </c>
      <c r="O21" s="250">
        <v>779238.69</v>
      </c>
      <c r="P21" s="250">
        <v>909939.73</v>
      </c>
      <c r="Q21" s="40">
        <v>1879007.16</v>
      </c>
      <c r="S21" s="40">
        <v>303.88</v>
      </c>
      <c r="T21" s="40">
        <v>1048700</v>
      </c>
      <c r="V21" s="246">
        <v>1671245</v>
      </c>
      <c r="Y21" s="246">
        <v>1056072.24</v>
      </c>
      <c r="Z21" s="246">
        <v>212481.16</v>
      </c>
    </row>
    <row r="22" spans="1:26" x14ac:dyDescent="0.2">
      <c r="A22" s="250" t="s">
        <v>203</v>
      </c>
      <c r="B22" s="244">
        <v>1227864.1499999999</v>
      </c>
      <c r="C22" s="244">
        <v>74400</v>
      </c>
      <c r="D22" s="244">
        <v>513633.82</v>
      </c>
      <c r="E22" s="250">
        <v>586963.81000000006</v>
      </c>
      <c r="F22" s="250">
        <v>395574.25</v>
      </c>
      <c r="H22" s="245">
        <v>26860</v>
      </c>
      <c r="I22" s="245">
        <v>6036.41</v>
      </c>
      <c r="K22" s="245">
        <v>581085</v>
      </c>
      <c r="L22" s="245">
        <v>7521.89</v>
      </c>
      <c r="O22" s="250">
        <v>415697.8</v>
      </c>
      <c r="P22" s="250">
        <v>1741975.93</v>
      </c>
      <c r="Q22" s="40">
        <v>1487215.93</v>
      </c>
      <c r="T22" s="40">
        <v>346900</v>
      </c>
      <c r="V22" s="246">
        <v>874718</v>
      </c>
      <c r="Y22" s="246">
        <v>703981.19</v>
      </c>
      <c r="Z22" s="246">
        <v>145248.74</v>
      </c>
    </row>
    <row r="23" spans="1:26" x14ac:dyDescent="0.2">
      <c r="A23" s="250" t="s">
        <v>205</v>
      </c>
      <c r="B23" s="244">
        <v>793026.09</v>
      </c>
      <c r="C23" s="244">
        <v>0</v>
      </c>
      <c r="D23" s="244">
        <v>107755.39</v>
      </c>
      <c r="E23" s="250">
        <v>1945863.49</v>
      </c>
      <c r="F23" s="250">
        <v>662163.67000000004</v>
      </c>
      <c r="H23" s="245">
        <v>9000</v>
      </c>
      <c r="I23" s="245">
        <v>21686.42</v>
      </c>
      <c r="K23" s="245">
        <v>257100</v>
      </c>
      <c r="L23" s="245">
        <v>0</v>
      </c>
      <c r="O23" s="250">
        <v>8400</v>
      </c>
      <c r="P23" s="250">
        <v>2083742</v>
      </c>
      <c r="Q23" s="40">
        <v>1763781.19</v>
      </c>
      <c r="S23" s="40">
        <v>1350.59</v>
      </c>
      <c r="T23" s="40">
        <v>359880</v>
      </c>
      <c r="V23" s="246">
        <v>859907</v>
      </c>
      <c r="Y23" s="246">
        <v>1050130.42</v>
      </c>
      <c r="Z23" s="246">
        <v>217615.17</v>
      </c>
    </row>
    <row r="24" spans="1:26" x14ac:dyDescent="0.2">
      <c r="A24" s="250" t="s">
        <v>210</v>
      </c>
      <c r="B24" s="244">
        <v>517732.24</v>
      </c>
      <c r="C24" s="244">
        <v>18200</v>
      </c>
      <c r="D24" s="244">
        <v>26423.53</v>
      </c>
      <c r="E24" s="250">
        <v>105902.18</v>
      </c>
      <c r="F24" s="250">
        <v>130288.68</v>
      </c>
      <c r="I24" s="245">
        <v>990</v>
      </c>
      <c r="L24" s="245">
        <v>-990</v>
      </c>
      <c r="N24" s="250">
        <v>-1004325.38</v>
      </c>
      <c r="O24" s="250">
        <v>654578</v>
      </c>
      <c r="P24" s="250">
        <v>3255627.81</v>
      </c>
      <c r="Q24" s="40">
        <v>2796641.36</v>
      </c>
      <c r="S24" s="40">
        <v>1470.64</v>
      </c>
      <c r="T24" s="40">
        <v>1175040</v>
      </c>
      <c r="U24" s="40">
        <v>15000</v>
      </c>
      <c r="V24" s="246">
        <v>1927040</v>
      </c>
      <c r="W24" s="246">
        <v>5120</v>
      </c>
      <c r="Y24" s="246">
        <v>1625738.65</v>
      </c>
      <c r="Z24" s="246">
        <v>149681.84</v>
      </c>
    </row>
    <row r="25" spans="1:26" x14ac:dyDescent="0.2">
      <c r="A25" s="250" t="s">
        <v>211</v>
      </c>
      <c r="B25" s="244">
        <v>446502.73</v>
      </c>
      <c r="C25" s="244">
        <v>0</v>
      </c>
      <c r="D25" s="244">
        <v>1773.75</v>
      </c>
      <c r="E25" s="250">
        <v>1127936.04</v>
      </c>
      <c r="F25" s="250">
        <v>329551.24</v>
      </c>
      <c r="N25" s="250">
        <v>-160236.91</v>
      </c>
      <c r="P25" s="250">
        <v>1812784.26</v>
      </c>
      <c r="Q25" s="40">
        <v>1683855.23</v>
      </c>
      <c r="S25" s="40">
        <v>664.91</v>
      </c>
      <c r="T25" s="40">
        <v>1486740</v>
      </c>
      <c r="U25" s="40">
        <v>15000</v>
      </c>
      <c r="V25" s="246">
        <v>1787035</v>
      </c>
      <c r="Y25" s="246">
        <v>967637.03</v>
      </c>
      <c r="Z25" s="246">
        <v>160537.70000000001</v>
      </c>
    </row>
    <row r="26" spans="1:26" x14ac:dyDescent="0.2">
      <c r="A26" s="250" t="s">
        <v>212</v>
      </c>
      <c r="B26" s="244">
        <v>258270.91</v>
      </c>
      <c r="C26" s="244">
        <v>21915.5</v>
      </c>
      <c r="D26" s="244">
        <v>1870.35</v>
      </c>
      <c r="E26" s="250">
        <v>45350.36</v>
      </c>
      <c r="F26" s="250">
        <v>-168855.11</v>
      </c>
      <c r="I26" s="245">
        <v>3900</v>
      </c>
      <c r="K26" s="245">
        <v>230736</v>
      </c>
      <c r="L26" s="245">
        <v>143.58000000000001</v>
      </c>
      <c r="N26" s="250">
        <v>-1725865.28</v>
      </c>
      <c r="P26" s="250">
        <v>1839928.23</v>
      </c>
      <c r="Q26" s="40">
        <v>1036265.98</v>
      </c>
      <c r="T26" s="40">
        <v>529165</v>
      </c>
      <c r="V26" s="246">
        <v>912568.08</v>
      </c>
      <c r="Y26" s="246">
        <v>708844.18</v>
      </c>
      <c r="Z26" s="246">
        <v>117844.74</v>
      </c>
    </row>
    <row r="27" spans="1:26" x14ac:dyDescent="0.2">
      <c r="A27" s="250" t="s">
        <v>213</v>
      </c>
      <c r="B27" s="244">
        <v>473196.06</v>
      </c>
      <c r="C27" s="244">
        <v>0</v>
      </c>
      <c r="D27" s="244">
        <v>3192.23</v>
      </c>
      <c r="E27" s="250">
        <v>2249083.1</v>
      </c>
      <c r="F27" s="250">
        <v>741135.7</v>
      </c>
      <c r="I27" s="245">
        <v>119900</v>
      </c>
      <c r="K27" s="245">
        <v>250282</v>
      </c>
      <c r="N27" s="250">
        <v>110198.95</v>
      </c>
      <c r="O27" s="250">
        <v>29027.3</v>
      </c>
      <c r="P27" s="250">
        <v>3263098.4</v>
      </c>
      <c r="Q27" s="40">
        <v>1498538.65</v>
      </c>
      <c r="S27" s="40">
        <v>822.32</v>
      </c>
      <c r="T27" s="40">
        <v>1200100</v>
      </c>
      <c r="V27" s="246">
        <v>1905806</v>
      </c>
      <c r="Y27" s="246">
        <v>851752.53</v>
      </c>
      <c r="Z27" s="246">
        <v>179836</v>
      </c>
    </row>
    <row r="28" spans="1:26" x14ac:dyDescent="0.2">
      <c r="A28" s="250" t="s">
        <v>214</v>
      </c>
      <c r="B28" s="244">
        <v>369962.83</v>
      </c>
      <c r="C28" s="244">
        <v>0</v>
      </c>
      <c r="D28" s="244">
        <v>22841.14</v>
      </c>
      <c r="E28" s="250">
        <v>2353400.41</v>
      </c>
      <c r="F28" s="250">
        <v>582123.37</v>
      </c>
      <c r="M28" s="250">
        <v>24608</v>
      </c>
      <c r="P28" s="250">
        <v>3122820.6</v>
      </c>
      <c r="Q28" s="40">
        <v>1463436.79</v>
      </c>
      <c r="S28" s="40">
        <v>94.35</v>
      </c>
      <c r="T28" s="40">
        <v>246800</v>
      </c>
      <c r="V28" s="246">
        <v>637770</v>
      </c>
      <c r="Y28" s="246">
        <v>742889.48</v>
      </c>
      <c r="Z28" s="246">
        <v>247107.86</v>
      </c>
    </row>
    <row r="29" spans="1:26" x14ac:dyDescent="0.2">
      <c r="A29" s="250" t="s">
        <v>215</v>
      </c>
      <c r="B29" s="244">
        <v>575291.94999999995</v>
      </c>
      <c r="C29" s="244">
        <v>0</v>
      </c>
      <c r="D29" s="244">
        <v>8891.4500000000007</v>
      </c>
      <c r="E29" s="250">
        <v>1249897.48</v>
      </c>
      <c r="F29" s="250">
        <v>947336.3</v>
      </c>
      <c r="K29" s="245">
        <v>2430565</v>
      </c>
      <c r="O29" s="250">
        <v>-1667681.77</v>
      </c>
      <c r="P29" s="250">
        <v>2219243.12</v>
      </c>
      <c r="Q29" s="40">
        <v>1294632.0900000001</v>
      </c>
      <c r="S29" s="40">
        <v>369.25</v>
      </c>
      <c r="T29" s="40">
        <v>249804.44</v>
      </c>
      <c r="U29" s="40">
        <v>18430</v>
      </c>
      <c r="V29" s="246">
        <v>893902.44</v>
      </c>
      <c r="Y29" s="246">
        <v>730736.17</v>
      </c>
      <c r="Z29" s="246">
        <v>144518.14000000001</v>
      </c>
    </row>
    <row r="30" spans="1:26" x14ac:dyDescent="0.2">
      <c r="A30" s="250" t="s">
        <v>216</v>
      </c>
      <c r="B30" s="244">
        <v>487892.6</v>
      </c>
      <c r="C30" s="244">
        <v>5751.5</v>
      </c>
      <c r="D30" s="244">
        <v>56258.14</v>
      </c>
      <c r="E30" s="250">
        <v>632606.82999999996</v>
      </c>
      <c r="F30" s="250">
        <v>155865.9</v>
      </c>
      <c r="K30" s="245">
        <v>231674</v>
      </c>
      <c r="N30" s="250">
        <v>-210876.62</v>
      </c>
      <c r="P30" s="250">
        <v>1260515.6599999999</v>
      </c>
      <c r="Q30" s="40">
        <v>1204669.68</v>
      </c>
      <c r="S30" s="40">
        <v>663.35</v>
      </c>
      <c r="T30" s="40">
        <v>289211</v>
      </c>
      <c r="V30" s="246">
        <v>744411</v>
      </c>
      <c r="Y30" s="246">
        <v>463756.84</v>
      </c>
      <c r="Z30" s="246">
        <v>202310.26</v>
      </c>
    </row>
    <row r="31" spans="1:26" x14ac:dyDescent="0.2">
      <c r="A31" s="250" t="s">
        <v>217</v>
      </c>
      <c r="B31" s="244">
        <v>300194.73</v>
      </c>
      <c r="C31" s="244">
        <v>0</v>
      </c>
      <c r="D31" s="244">
        <v>19407.47</v>
      </c>
      <c r="E31" s="250">
        <v>338387</v>
      </c>
      <c r="F31" s="250">
        <v>433854.25</v>
      </c>
      <c r="K31" s="245">
        <v>198400</v>
      </c>
      <c r="L31" s="245">
        <v>20000</v>
      </c>
      <c r="M31" s="250">
        <v>551</v>
      </c>
      <c r="N31" s="250">
        <v>-2190280.75</v>
      </c>
      <c r="P31" s="250">
        <v>3095144.84</v>
      </c>
      <c r="Q31" s="40">
        <v>1279519.1000000001</v>
      </c>
      <c r="S31" s="40">
        <v>236.45</v>
      </c>
      <c r="T31" s="40">
        <v>1125090</v>
      </c>
      <c r="U31" s="40">
        <v>226581</v>
      </c>
      <c r="V31" s="246">
        <v>1708519</v>
      </c>
      <c r="Y31" s="246">
        <v>657977.18999999994</v>
      </c>
      <c r="Z31" s="246">
        <v>274680</v>
      </c>
    </row>
    <row r="32" spans="1:26" x14ac:dyDescent="0.2">
      <c r="A32" s="250" t="s">
        <v>218</v>
      </c>
      <c r="B32" s="244">
        <v>756634.72</v>
      </c>
      <c r="C32" s="244">
        <v>0</v>
      </c>
      <c r="D32" s="244">
        <v>17196</v>
      </c>
      <c r="E32" s="250">
        <v>1051209.74</v>
      </c>
      <c r="F32" s="250">
        <v>3876411.08</v>
      </c>
      <c r="I32" s="245">
        <v>340800</v>
      </c>
      <c r="N32" s="250">
        <v>-6227238.2800000003</v>
      </c>
      <c r="P32" s="250">
        <v>11903501.289999999</v>
      </c>
      <c r="Q32" s="40">
        <v>3037688.19</v>
      </c>
      <c r="R32" s="40">
        <v>702000</v>
      </c>
      <c r="S32" s="40">
        <v>1069.44</v>
      </c>
      <c r="T32" s="40">
        <v>1175050</v>
      </c>
      <c r="U32" s="40">
        <v>3300</v>
      </c>
      <c r="V32" s="246">
        <v>2026740</v>
      </c>
      <c r="Y32" s="246">
        <v>1424705.51</v>
      </c>
      <c r="Z32" s="246">
        <v>1502223.59</v>
      </c>
    </row>
    <row r="33" spans="1:27" x14ac:dyDescent="0.2">
      <c r="A33" s="250" t="s">
        <v>219</v>
      </c>
      <c r="B33" s="244">
        <v>527307.64</v>
      </c>
      <c r="C33" s="244">
        <v>0</v>
      </c>
      <c r="D33" s="244">
        <v>123941.44</v>
      </c>
      <c r="E33" s="250">
        <v>1774458.09</v>
      </c>
      <c r="F33" s="250">
        <v>15</v>
      </c>
      <c r="P33" s="250">
        <v>4127843.17</v>
      </c>
      <c r="Q33" s="40">
        <v>2091676.76</v>
      </c>
      <c r="R33" s="40">
        <v>313260</v>
      </c>
      <c r="S33" s="40">
        <v>186.95</v>
      </c>
      <c r="T33" s="40">
        <v>843750</v>
      </c>
      <c r="V33" s="246">
        <v>1729804</v>
      </c>
      <c r="Y33" s="246">
        <v>891513.79</v>
      </c>
      <c r="Z33" s="246">
        <v>76966.28</v>
      </c>
    </row>
    <row r="34" spans="1:27" x14ac:dyDescent="0.2">
      <c r="A34" s="250" t="s">
        <v>220</v>
      </c>
      <c r="B34" s="244">
        <v>563517.39</v>
      </c>
      <c r="C34" s="244">
        <v>173414.3</v>
      </c>
      <c r="D34" s="244">
        <v>266098.69</v>
      </c>
      <c r="E34" s="250">
        <v>664438.06999999995</v>
      </c>
      <c r="F34" s="250">
        <v>162455.41</v>
      </c>
      <c r="O34" s="250">
        <v>1238239.96</v>
      </c>
      <c r="Q34" s="40">
        <v>2085105.68</v>
      </c>
      <c r="S34" s="40">
        <v>499.9</v>
      </c>
      <c r="U34" s="40">
        <v>7890</v>
      </c>
      <c r="V34" s="246">
        <v>505133</v>
      </c>
      <c r="Y34" s="246">
        <v>826376.28</v>
      </c>
      <c r="Z34" s="246">
        <v>157624.4</v>
      </c>
    </row>
    <row r="35" spans="1:27" x14ac:dyDescent="0.2">
      <c r="A35" s="250" t="s">
        <v>221</v>
      </c>
      <c r="B35" s="244">
        <v>578307.19999999995</v>
      </c>
      <c r="C35" s="244">
        <v>17500</v>
      </c>
      <c r="D35" s="244">
        <v>9233.1</v>
      </c>
      <c r="E35" s="250">
        <v>609377.80000000005</v>
      </c>
      <c r="F35" s="250">
        <v>314182.93</v>
      </c>
      <c r="G35" s="250">
        <v>1</v>
      </c>
      <c r="K35" s="245">
        <v>283660</v>
      </c>
      <c r="O35" s="250">
        <v>-46</v>
      </c>
      <c r="P35" s="250">
        <v>2563303.2200000002</v>
      </c>
      <c r="Q35" s="40">
        <v>1547487.81</v>
      </c>
      <c r="S35" s="40">
        <v>409.82</v>
      </c>
      <c r="T35" s="40">
        <v>353160</v>
      </c>
      <c r="V35" s="246">
        <v>932538</v>
      </c>
      <c r="Y35" s="246">
        <v>504932.5</v>
      </c>
      <c r="Z35" s="246">
        <v>276215.15999999997</v>
      </c>
    </row>
    <row r="36" spans="1:27" x14ac:dyDescent="0.2">
      <c r="A36" s="250" t="s">
        <v>225</v>
      </c>
      <c r="B36" s="244">
        <v>1463572.17</v>
      </c>
      <c r="C36" s="244">
        <v>3378</v>
      </c>
      <c r="D36" s="244">
        <v>46949.54</v>
      </c>
      <c r="E36" s="250">
        <v>768507.27</v>
      </c>
      <c r="F36" s="250">
        <v>121330.06</v>
      </c>
      <c r="I36" s="245">
        <v>25160</v>
      </c>
      <c r="K36" s="245">
        <v>472076</v>
      </c>
      <c r="L36" s="245">
        <v>107.7</v>
      </c>
      <c r="O36" s="250">
        <v>-0.01</v>
      </c>
      <c r="P36" s="250">
        <v>3551030.77</v>
      </c>
      <c r="Q36" s="40">
        <v>1391132.9</v>
      </c>
      <c r="R36" s="40">
        <v>54000</v>
      </c>
      <c r="S36" s="40">
        <v>2423.9</v>
      </c>
      <c r="T36" s="40">
        <v>1589280.98</v>
      </c>
      <c r="V36" s="246">
        <v>2125090.98</v>
      </c>
      <c r="Y36" s="246">
        <v>792172.38</v>
      </c>
      <c r="Z36" s="246">
        <v>120946.1</v>
      </c>
    </row>
    <row r="37" spans="1:27" x14ac:dyDescent="0.2">
      <c r="A37" s="250" t="s">
        <v>226</v>
      </c>
      <c r="B37" s="244">
        <v>863564.80000000005</v>
      </c>
      <c r="C37" s="244">
        <v>14084</v>
      </c>
      <c r="D37" s="244">
        <v>48002.39</v>
      </c>
      <c r="E37" s="250">
        <v>394013.04</v>
      </c>
      <c r="F37" s="250">
        <v>185206.72</v>
      </c>
      <c r="I37" s="245">
        <v>13144.54</v>
      </c>
      <c r="K37" s="245">
        <v>62018</v>
      </c>
      <c r="L37" s="245">
        <v>120</v>
      </c>
      <c r="O37" s="250">
        <v>55199.63</v>
      </c>
      <c r="P37" s="250">
        <v>1930924.79</v>
      </c>
      <c r="Q37" s="40">
        <v>1293814.24</v>
      </c>
      <c r="S37" s="40">
        <v>1023.96</v>
      </c>
      <c r="T37" s="40">
        <v>657037.5</v>
      </c>
      <c r="V37" s="246">
        <v>951579.5</v>
      </c>
      <c r="Y37" s="246">
        <v>522218.69</v>
      </c>
      <c r="Z37" s="246">
        <v>327432.77</v>
      </c>
    </row>
    <row r="38" spans="1:27" x14ac:dyDescent="0.2">
      <c r="A38" s="250" t="s">
        <v>227</v>
      </c>
      <c r="B38" s="244">
        <v>389290.42</v>
      </c>
      <c r="C38" s="244">
        <v>40458</v>
      </c>
      <c r="D38" s="244">
        <v>10796.02</v>
      </c>
      <c r="E38" s="250">
        <v>187224.23</v>
      </c>
      <c r="F38" s="250">
        <v>120235.87</v>
      </c>
      <c r="I38" s="245">
        <v>22012.31</v>
      </c>
      <c r="K38" s="245">
        <v>318714</v>
      </c>
      <c r="L38" s="245">
        <v>2601.83</v>
      </c>
      <c r="O38" s="250">
        <v>133908.93</v>
      </c>
      <c r="P38" s="250">
        <v>2854572.07</v>
      </c>
      <c r="Q38" s="40">
        <v>1622155.59</v>
      </c>
      <c r="R38" s="40">
        <v>206480</v>
      </c>
      <c r="S38" s="40">
        <v>205.66</v>
      </c>
      <c r="T38" s="40">
        <v>252294</v>
      </c>
      <c r="V38" s="246">
        <v>929332</v>
      </c>
      <c r="X38" s="246">
        <v>4630</v>
      </c>
      <c r="Y38" s="246">
        <v>1015087.94</v>
      </c>
      <c r="Z38" s="246">
        <v>342757.48</v>
      </c>
      <c r="AA38" s="246">
        <v>58000</v>
      </c>
    </row>
    <row r="39" spans="1:27" x14ac:dyDescent="0.2">
      <c r="A39" s="250" t="s">
        <v>228</v>
      </c>
      <c r="B39" s="244">
        <v>687977.83</v>
      </c>
      <c r="C39" s="244">
        <v>35077.4</v>
      </c>
      <c r="D39" s="244">
        <v>31910.77</v>
      </c>
      <c r="E39" s="250">
        <v>503801.25</v>
      </c>
      <c r="F39" s="250">
        <v>68256.98</v>
      </c>
      <c r="H39" s="245">
        <v>4800</v>
      </c>
      <c r="I39" s="245">
        <v>11518.8</v>
      </c>
      <c r="K39" s="245">
        <v>105270</v>
      </c>
      <c r="M39" s="250">
        <v>35200</v>
      </c>
      <c r="N39" s="250">
        <v>-261641.49</v>
      </c>
      <c r="O39" s="250">
        <v>-6060.6</v>
      </c>
      <c r="P39" s="250">
        <v>1440362.48</v>
      </c>
      <c r="Q39" s="40">
        <v>849798.9</v>
      </c>
      <c r="R39" s="40">
        <v>58330</v>
      </c>
      <c r="S39" s="40">
        <v>1022.38</v>
      </c>
      <c r="T39" s="40">
        <v>527938.69999999995</v>
      </c>
      <c r="V39" s="246">
        <v>720038.7</v>
      </c>
      <c r="Y39" s="246">
        <v>579156.54</v>
      </c>
      <c r="Z39" s="246">
        <v>108093.7</v>
      </c>
    </row>
    <row r="40" spans="1:27" x14ac:dyDescent="0.2">
      <c r="A40" s="250" t="s">
        <v>229</v>
      </c>
      <c r="B40" s="244">
        <v>557720.77</v>
      </c>
      <c r="C40" s="244">
        <v>65089.49</v>
      </c>
      <c r="D40" s="244">
        <v>21400.57</v>
      </c>
      <c r="E40" s="250">
        <v>2885420.17</v>
      </c>
      <c r="F40" s="250">
        <v>97310.47</v>
      </c>
      <c r="I40" s="245">
        <v>10887.5</v>
      </c>
      <c r="K40" s="245">
        <v>101070</v>
      </c>
      <c r="L40" s="245">
        <v>140.19</v>
      </c>
      <c r="O40" s="250">
        <v>2870550.66</v>
      </c>
      <c r="P40" s="250">
        <v>455164.99</v>
      </c>
      <c r="Q40" s="40">
        <v>1130015.25</v>
      </c>
      <c r="S40" s="40">
        <v>839.12</v>
      </c>
      <c r="T40" s="40">
        <v>895190.24</v>
      </c>
      <c r="U40" s="40">
        <v>527</v>
      </c>
      <c r="V40" s="246">
        <v>1406710.24</v>
      </c>
      <c r="W40" s="246">
        <v>9520</v>
      </c>
      <c r="Y40" s="246">
        <v>463141.2</v>
      </c>
      <c r="Z40" s="246">
        <v>168340.53</v>
      </c>
    </row>
    <row r="41" spans="1:27" x14ac:dyDescent="0.2">
      <c r="A41" s="250" t="s">
        <v>230</v>
      </c>
      <c r="B41" s="244">
        <v>553087.99</v>
      </c>
      <c r="C41" s="244">
        <v>20763.650000000001</v>
      </c>
      <c r="D41" s="244">
        <v>70276.66</v>
      </c>
      <c r="E41" s="250">
        <v>223050.38</v>
      </c>
      <c r="F41" s="250">
        <v>288743.24</v>
      </c>
      <c r="I41" s="245">
        <v>10878</v>
      </c>
      <c r="K41" s="245">
        <v>459608.88</v>
      </c>
      <c r="L41" s="245">
        <v>337.71</v>
      </c>
      <c r="O41" s="250">
        <v>-78769.67</v>
      </c>
      <c r="P41" s="250">
        <v>1976836.89</v>
      </c>
      <c r="Q41" s="40">
        <v>1051850.58</v>
      </c>
      <c r="S41" s="40">
        <v>761.75</v>
      </c>
      <c r="T41" s="40">
        <v>744373.14</v>
      </c>
      <c r="V41" s="246">
        <v>1027173.14</v>
      </c>
      <c r="X41" s="246">
        <v>37140</v>
      </c>
      <c r="Y41" s="246">
        <v>476757.57</v>
      </c>
      <c r="Z41" s="246">
        <v>135368.18</v>
      </c>
      <c r="AA41" s="246">
        <v>8200</v>
      </c>
    </row>
    <row r="42" spans="1:27" x14ac:dyDescent="0.2">
      <c r="A42" s="250" t="s">
        <v>231</v>
      </c>
      <c r="B42" s="244">
        <v>758078.09</v>
      </c>
      <c r="C42" s="244">
        <v>15964.9</v>
      </c>
      <c r="D42" s="244">
        <v>59096.22</v>
      </c>
      <c r="E42" s="250">
        <v>317117.36</v>
      </c>
      <c r="F42" s="250">
        <v>246481.26</v>
      </c>
      <c r="I42" s="245">
        <v>26793.08</v>
      </c>
      <c r="K42" s="245">
        <v>456097</v>
      </c>
      <c r="L42" s="245">
        <v>3309.12</v>
      </c>
      <c r="O42" s="250">
        <v>-306834.89</v>
      </c>
      <c r="P42" s="250">
        <v>1732965.71</v>
      </c>
      <c r="Q42" s="40">
        <v>1675824.72</v>
      </c>
      <c r="R42" s="40">
        <v>7200</v>
      </c>
      <c r="S42" s="40">
        <v>822.85</v>
      </c>
      <c r="T42" s="40">
        <v>562097.23</v>
      </c>
      <c r="U42" s="40">
        <v>142000</v>
      </c>
      <c r="V42" s="246">
        <v>1272126.23</v>
      </c>
      <c r="X42" s="246">
        <v>6260</v>
      </c>
      <c r="Y42" s="246">
        <v>1102199.97</v>
      </c>
      <c r="Z42" s="246">
        <v>158282.4</v>
      </c>
    </row>
    <row r="43" spans="1:27" x14ac:dyDescent="0.2">
      <c r="A43" s="250" t="s">
        <v>232</v>
      </c>
      <c r="B43" s="244">
        <v>745863.17</v>
      </c>
      <c r="C43" s="244">
        <v>55504.25</v>
      </c>
      <c r="D43" s="244">
        <v>147793.71</v>
      </c>
      <c r="E43" s="250">
        <v>449974</v>
      </c>
      <c r="F43" s="250">
        <v>119419.26</v>
      </c>
      <c r="I43" s="245">
        <v>13394.81</v>
      </c>
      <c r="K43" s="245">
        <v>309748</v>
      </c>
      <c r="L43" s="245">
        <v>0</v>
      </c>
      <c r="P43" s="250">
        <v>2083523.09</v>
      </c>
      <c r="Q43" s="40">
        <v>1098484.44</v>
      </c>
      <c r="R43" s="40">
        <v>64576</v>
      </c>
      <c r="S43" s="40">
        <v>1149.78</v>
      </c>
      <c r="T43" s="40">
        <v>598100</v>
      </c>
      <c r="V43" s="246">
        <v>1033500</v>
      </c>
      <c r="W43" s="246">
        <v>9790</v>
      </c>
      <c r="Y43" s="246">
        <v>582231.96</v>
      </c>
      <c r="Z43" s="246">
        <v>238077.84</v>
      </c>
      <c r="AA43" s="246">
        <v>5200</v>
      </c>
    </row>
    <row r="44" spans="1:27" x14ac:dyDescent="0.2">
      <c r="A44" s="250" t="s">
        <v>233</v>
      </c>
      <c r="B44" s="244">
        <v>665174.53</v>
      </c>
      <c r="C44" s="244">
        <v>32060</v>
      </c>
      <c r="D44" s="244">
        <v>37953.18</v>
      </c>
      <c r="E44" s="250">
        <v>1097888.6200000001</v>
      </c>
      <c r="F44" s="250">
        <v>397038.03</v>
      </c>
      <c r="H44" s="245">
        <v>0</v>
      </c>
      <c r="I44" s="245">
        <v>17225.599999999999</v>
      </c>
      <c r="K44" s="245">
        <v>165610</v>
      </c>
      <c r="L44" s="245">
        <v>923.55</v>
      </c>
      <c r="Q44" s="40">
        <v>1571380.47</v>
      </c>
      <c r="S44" s="40">
        <v>660.37</v>
      </c>
      <c r="T44" s="40">
        <v>603939.5</v>
      </c>
      <c r="V44" s="246">
        <v>1092828.5</v>
      </c>
      <c r="Y44" s="246">
        <v>670526.13</v>
      </c>
      <c r="Z44" s="246">
        <v>185917.6</v>
      </c>
    </row>
    <row r="45" spans="1:27" x14ac:dyDescent="0.2">
      <c r="A45" s="250" t="s">
        <v>234</v>
      </c>
      <c r="B45" s="244">
        <v>425431.61</v>
      </c>
      <c r="C45" s="244">
        <v>109074.76</v>
      </c>
      <c r="D45" s="244">
        <v>69962.880000000005</v>
      </c>
      <c r="E45" s="250">
        <v>752828.65</v>
      </c>
      <c r="F45" s="250">
        <v>309219.07</v>
      </c>
      <c r="I45" s="245">
        <v>18194.79</v>
      </c>
      <c r="K45" s="245">
        <v>339359</v>
      </c>
      <c r="L45" s="245">
        <v>2798.77</v>
      </c>
      <c r="P45" s="250">
        <v>1500565.11</v>
      </c>
      <c r="Q45" s="40">
        <v>1634326.76</v>
      </c>
      <c r="R45" s="40">
        <v>20000</v>
      </c>
      <c r="S45" s="40">
        <v>152.27000000000001</v>
      </c>
      <c r="T45" s="40">
        <v>722198</v>
      </c>
      <c r="U45" s="40">
        <v>9200</v>
      </c>
      <c r="V45" s="246">
        <v>1350958</v>
      </c>
      <c r="W45" s="246">
        <v>3730</v>
      </c>
      <c r="Y45" s="246">
        <v>752122.8</v>
      </c>
      <c r="Z45" s="246">
        <v>187644.92</v>
      </c>
    </row>
    <row r="46" spans="1:27" x14ac:dyDescent="0.2">
      <c r="A46" s="250" t="s">
        <v>236</v>
      </c>
      <c r="B46" s="244">
        <v>337138.21</v>
      </c>
      <c r="C46" s="244">
        <v>7719</v>
      </c>
      <c r="D46" s="244">
        <v>9019.5</v>
      </c>
      <c r="E46" s="250">
        <v>34546.480000000003</v>
      </c>
      <c r="F46" s="250">
        <v>196740.04</v>
      </c>
      <c r="G46" s="250">
        <v>1</v>
      </c>
      <c r="I46" s="245">
        <v>16974.75</v>
      </c>
      <c r="K46" s="245">
        <v>103340</v>
      </c>
      <c r="O46" s="250">
        <v>45350</v>
      </c>
      <c r="P46" s="250">
        <v>2280594.58</v>
      </c>
      <c r="Q46" s="40">
        <v>992212.09</v>
      </c>
      <c r="R46" s="40">
        <v>41680</v>
      </c>
      <c r="S46" s="40">
        <v>315.14999999999998</v>
      </c>
      <c r="T46" s="40">
        <v>1334817.6000000001</v>
      </c>
      <c r="V46" s="246">
        <v>1600706.6</v>
      </c>
      <c r="Y46" s="246">
        <v>554157.68999999994</v>
      </c>
      <c r="Z46" s="246">
        <v>157695.85</v>
      </c>
      <c r="AA46" s="246">
        <v>4500</v>
      </c>
    </row>
    <row r="47" spans="1:27" x14ac:dyDescent="0.2">
      <c r="A47" s="250" t="s">
        <v>240</v>
      </c>
      <c r="B47" s="244">
        <v>815392.62</v>
      </c>
      <c r="C47" s="244">
        <v>111258</v>
      </c>
      <c r="D47" s="244">
        <v>21085.24</v>
      </c>
      <c r="E47" s="250">
        <v>5697437.4400000004</v>
      </c>
      <c r="F47" s="250">
        <v>1968161.63</v>
      </c>
      <c r="H47" s="245">
        <v>0</v>
      </c>
      <c r="I47" s="245">
        <v>10452</v>
      </c>
      <c r="N47" s="250">
        <v>-1171647.55</v>
      </c>
      <c r="O47" s="250">
        <v>629214.07999999996</v>
      </c>
      <c r="P47" s="250">
        <v>2114009</v>
      </c>
      <c r="Q47" s="40">
        <v>1289704.02</v>
      </c>
      <c r="S47" s="40">
        <v>836.99</v>
      </c>
      <c r="T47" s="40">
        <v>689914.2</v>
      </c>
      <c r="V47" s="246">
        <v>893314.2</v>
      </c>
      <c r="X47" s="246">
        <v>3500</v>
      </c>
      <c r="Y47" s="246">
        <v>570033.52</v>
      </c>
      <c r="Z47" s="246">
        <v>451504.3</v>
      </c>
    </row>
    <row r="48" spans="1:27" x14ac:dyDescent="0.2">
      <c r="A48" s="250" t="s">
        <v>241</v>
      </c>
      <c r="B48" s="244">
        <v>877389.61</v>
      </c>
      <c r="C48" s="244">
        <v>40539.58</v>
      </c>
      <c r="D48" s="244">
        <v>53292.23</v>
      </c>
      <c r="E48" s="250">
        <v>3425063.44</v>
      </c>
      <c r="F48" s="250">
        <v>132810.73000000001</v>
      </c>
      <c r="H48" s="245">
        <v>0</v>
      </c>
      <c r="I48" s="245">
        <v>28727.49</v>
      </c>
      <c r="K48" s="245">
        <v>404860</v>
      </c>
      <c r="L48" s="245">
        <v>782.04</v>
      </c>
      <c r="N48" s="250">
        <v>488987.81</v>
      </c>
      <c r="O48" s="250">
        <v>229900.22</v>
      </c>
      <c r="P48" s="250">
        <v>1646714.98</v>
      </c>
      <c r="Q48" s="40">
        <v>1519241.79</v>
      </c>
      <c r="S48" s="40">
        <v>413.44</v>
      </c>
      <c r="T48" s="40">
        <v>340851</v>
      </c>
      <c r="V48" s="246">
        <v>744278</v>
      </c>
      <c r="Y48" s="246">
        <v>741376.17</v>
      </c>
      <c r="Z48" s="246">
        <v>217548.61</v>
      </c>
    </row>
    <row r="49" spans="1:27" x14ac:dyDescent="0.2">
      <c r="A49" s="250" t="s">
        <v>242</v>
      </c>
      <c r="B49" s="244">
        <v>1017307.44</v>
      </c>
      <c r="C49" s="244">
        <v>6132.75</v>
      </c>
      <c r="D49" s="244">
        <v>17868.13</v>
      </c>
      <c r="E49" s="250">
        <v>1608358.97</v>
      </c>
      <c r="F49" s="250">
        <v>2068530.07</v>
      </c>
      <c r="G49" s="250">
        <v>73999</v>
      </c>
      <c r="I49" s="245">
        <v>13330</v>
      </c>
      <c r="O49" s="250">
        <v>38532.589999999997</v>
      </c>
      <c r="P49" s="250">
        <v>2273364.33</v>
      </c>
      <c r="Q49" s="40">
        <v>834837.43</v>
      </c>
      <c r="S49" s="40">
        <v>3207.06</v>
      </c>
      <c r="T49" s="40">
        <v>546100</v>
      </c>
      <c r="V49" s="246">
        <v>927550</v>
      </c>
      <c r="Y49" s="246">
        <v>359006.98</v>
      </c>
      <c r="Z49" s="246">
        <v>224929.3</v>
      </c>
    </row>
    <row r="50" spans="1:27" x14ac:dyDescent="0.2">
      <c r="A50" s="250" t="s">
        <v>246</v>
      </c>
      <c r="B50" s="244">
        <v>1129779.73</v>
      </c>
      <c r="C50" s="244">
        <v>0</v>
      </c>
      <c r="D50" s="244">
        <v>22.7</v>
      </c>
      <c r="E50" s="250">
        <v>133051.93</v>
      </c>
      <c r="F50" s="250">
        <v>663810.76</v>
      </c>
      <c r="H50" s="245">
        <v>0</v>
      </c>
      <c r="I50" s="245">
        <v>0</v>
      </c>
      <c r="K50" s="245">
        <v>460520</v>
      </c>
      <c r="L50" s="245">
        <v>539.01</v>
      </c>
      <c r="O50" s="250">
        <v>181461.1</v>
      </c>
      <c r="P50" s="250">
        <v>2191305.25</v>
      </c>
      <c r="Q50" s="40">
        <v>1360582.2</v>
      </c>
      <c r="S50" s="40">
        <v>782.16</v>
      </c>
      <c r="T50" s="40">
        <v>1197121.2</v>
      </c>
      <c r="U50" s="40">
        <v>245700</v>
      </c>
      <c r="V50" s="246">
        <v>1563821.2</v>
      </c>
      <c r="Y50" s="246">
        <v>545261.25</v>
      </c>
      <c r="Z50" s="246">
        <v>207472.13</v>
      </c>
    </row>
    <row r="51" spans="1:27" x14ac:dyDescent="0.2">
      <c r="A51" s="250" t="s">
        <v>247</v>
      </c>
      <c r="B51" s="244">
        <v>1891074.66</v>
      </c>
      <c r="C51" s="244">
        <v>50000</v>
      </c>
      <c r="D51" s="244">
        <v>25939.83</v>
      </c>
      <c r="E51" s="250">
        <v>1003867.78</v>
      </c>
      <c r="F51" s="250">
        <v>267963.18</v>
      </c>
      <c r="H51" s="245">
        <v>0</v>
      </c>
      <c r="I51" s="245">
        <v>0</v>
      </c>
      <c r="K51" s="245">
        <v>118474.55</v>
      </c>
      <c r="L51" s="245">
        <v>486.23</v>
      </c>
      <c r="O51" s="250">
        <v>-84.89</v>
      </c>
      <c r="P51" s="250">
        <v>2281491.52</v>
      </c>
      <c r="Q51" s="40">
        <v>3332762.78</v>
      </c>
      <c r="R51" s="40">
        <v>352251</v>
      </c>
      <c r="S51" s="40">
        <v>3872.24</v>
      </c>
      <c r="T51" s="40">
        <v>1804442.09</v>
      </c>
      <c r="V51" s="246">
        <v>2534192.09</v>
      </c>
      <c r="W51" s="246">
        <v>14668.8</v>
      </c>
      <c r="Y51" s="246">
        <v>2261488.1</v>
      </c>
      <c r="Z51" s="246">
        <v>209260.29</v>
      </c>
      <c r="AA51" s="246">
        <v>9700</v>
      </c>
    </row>
    <row r="52" spans="1:27" x14ac:dyDescent="0.2">
      <c r="A52" s="250" t="s">
        <v>248</v>
      </c>
      <c r="B52" s="244">
        <v>204489.98</v>
      </c>
      <c r="C52" s="244">
        <v>9700</v>
      </c>
      <c r="D52" s="244">
        <v>51685.26</v>
      </c>
      <c r="E52" s="250">
        <v>117898.51</v>
      </c>
      <c r="F52" s="250">
        <v>549162.81000000006</v>
      </c>
      <c r="H52" s="245">
        <v>0</v>
      </c>
      <c r="I52" s="245">
        <v>0</v>
      </c>
      <c r="K52" s="245">
        <v>83340</v>
      </c>
      <c r="L52" s="245">
        <v>3144</v>
      </c>
      <c r="P52" s="250">
        <v>2647377.69</v>
      </c>
      <c r="Q52" s="40">
        <v>2629837.79</v>
      </c>
      <c r="R52" s="40">
        <v>500</v>
      </c>
      <c r="S52" s="40">
        <v>576.55999999999995</v>
      </c>
      <c r="T52" s="40">
        <v>999288</v>
      </c>
      <c r="U52" s="40">
        <v>20600</v>
      </c>
      <c r="V52" s="246">
        <v>1762658</v>
      </c>
      <c r="Y52" s="246">
        <v>1362825.96</v>
      </c>
      <c r="Z52" s="246">
        <v>156477.07999999999</v>
      </c>
    </row>
    <row r="53" spans="1:27" x14ac:dyDescent="0.2">
      <c r="A53" s="250" t="s">
        <v>249</v>
      </c>
      <c r="B53" s="244">
        <v>821279.82</v>
      </c>
      <c r="C53" s="244">
        <v>0</v>
      </c>
      <c r="D53" s="244">
        <v>4282.84</v>
      </c>
      <c r="E53" s="250">
        <v>259607.66</v>
      </c>
      <c r="F53" s="250">
        <v>369649.41</v>
      </c>
      <c r="H53" s="245">
        <v>0</v>
      </c>
      <c r="I53" s="245">
        <v>0</v>
      </c>
      <c r="K53" s="245">
        <v>562484.64</v>
      </c>
      <c r="L53" s="245">
        <v>3301</v>
      </c>
      <c r="P53" s="250">
        <v>4706462.17</v>
      </c>
      <c r="Q53" s="40">
        <v>1557692.64</v>
      </c>
      <c r="S53" s="40">
        <v>2822.73</v>
      </c>
      <c r="T53" s="40">
        <v>1616818.74</v>
      </c>
      <c r="U53" s="40">
        <v>171000</v>
      </c>
      <c r="V53" s="246">
        <v>1859964.74</v>
      </c>
      <c r="X53" s="246">
        <v>1000</v>
      </c>
      <c r="Y53" s="246">
        <v>1204194.2</v>
      </c>
      <c r="Z53" s="246">
        <v>181630.9</v>
      </c>
    </row>
    <row r="54" spans="1:27" x14ac:dyDescent="0.2">
      <c r="A54" s="250" t="s">
        <v>253</v>
      </c>
      <c r="B54" s="244">
        <v>687406.75</v>
      </c>
      <c r="C54" s="244">
        <v>3448</v>
      </c>
      <c r="D54" s="244">
        <v>78410.759999999995</v>
      </c>
      <c r="E54" s="250">
        <v>1531198.17</v>
      </c>
      <c r="F54" s="250">
        <v>663361.61</v>
      </c>
      <c r="G54" s="250">
        <v>0</v>
      </c>
      <c r="K54" s="245">
        <v>51700</v>
      </c>
      <c r="L54" s="245">
        <v>2358</v>
      </c>
      <c r="O54" s="250">
        <v>1916233.64</v>
      </c>
      <c r="P54" s="250">
        <v>954921</v>
      </c>
      <c r="Q54" s="40">
        <v>1093036.31</v>
      </c>
      <c r="S54" s="40">
        <v>1057.49</v>
      </c>
      <c r="T54" s="40">
        <v>158980</v>
      </c>
      <c r="U54" s="40">
        <v>1273920.5</v>
      </c>
      <c r="V54" s="246">
        <v>614575</v>
      </c>
      <c r="X54" s="246">
        <v>4236</v>
      </c>
      <c r="Y54" s="246">
        <v>1460924.5</v>
      </c>
      <c r="Z54" s="246">
        <v>208646.15</v>
      </c>
      <c r="AA54" s="246">
        <v>200000</v>
      </c>
    </row>
    <row r="55" spans="1:27" x14ac:dyDescent="0.2">
      <c r="A55" s="250" t="s">
        <v>254</v>
      </c>
      <c r="B55" s="244">
        <v>3454914.06</v>
      </c>
      <c r="C55" s="244">
        <v>67000</v>
      </c>
      <c r="D55" s="244">
        <v>52595.14</v>
      </c>
      <c r="E55" s="250">
        <v>659709.64</v>
      </c>
      <c r="F55" s="250">
        <v>479355.16</v>
      </c>
      <c r="K55" s="245">
        <v>6694713.3399999999</v>
      </c>
      <c r="L55" s="245">
        <v>2008.01</v>
      </c>
      <c r="O55" s="250">
        <v>105652.68</v>
      </c>
      <c r="P55" s="250">
        <v>2528782.23</v>
      </c>
      <c r="Q55" s="40">
        <v>834327.74</v>
      </c>
      <c r="S55" s="40">
        <v>2744.08</v>
      </c>
      <c r="T55" s="40">
        <v>238630</v>
      </c>
      <c r="U55" s="40">
        <v>423645.5</v>
      </c>
      <c r="V55" s="246">
        <v>809430</v>
      </c>
      <c r="W55" s="246">
        <v>36112</v>
      </c>
      <c r="Y55" s="246">
        <v>2727042.65</v>
      </c>
      <c r="Z55" s="246">
        <v>229593.63</v>
      </c>
      <c r="AA55" s="246">
        <v>2314751.2999999998</v>
      </c>
    </row>
    <row r="56" spans="1:27" x14ac:dyDescent="0.2">
      <c r="A56" s="250" t="s">
        <v>255</v>
      </c>
      <c r="B56" s="244">
        <v>287098.77</v>
      </c>
      <c r="C56" s="244">
        <v>59400</v>
      </c>
      <c r="D56" s="244">
        <v>25165</v>
      </c>
      <c r="E56" s="250">
        <v>913505.18</v>
      </c>
      <c r="F56" s="250">
        <v>234323.03</v>
      </c>
      <c r="K56" s="245">
        <v>395273</v>
      </c>
      <c r="L56" s="245">
        <v>2009.52</v>
      </c>
      <c r="O56" s="250">
        <v>-1260569.22</v>
      </c>
      <c r="P56" s="250">
        <v>2500517.0699999998</v>
      </c>
      <c r="Q56" s="40">
        <v>1393747.42</v>
      </c>
      <c r="S56" s="40">
        <v>493.84</v>
      </c>
      <c r="T56" s="40">
        <v>234160</v>
      </c>
      <c r="U56" s="40">
        <v>36600</v>
      </c>
      <c r="V56" s="246">
        <v>533386</v>
      </c>
      <c r="W56" s="246">
        <v>24516</v>
      </c>
      <c r="Y56" s="246">
        <v>1034828.31</v>
      </c>
      <c r="Z56" s="246">
        <v>159609.34</v>
      </c>
      <c r="AA56" s="246">
        <v>30400</v>
      </c>
    </row>
    <row r="57" spans="1:27" x14ac:dyDescent="0.2">
      <c r="A57" s="250" t="s">
        <v>256</v>
      </c>
      <c r="B57" s="244">
        <v>1063985.93</v>
      </c>
      <c r="C57" s="244">
        <v>21320</v>
      </c>
      <c r="D57" s="244">
        <v>24039.4</v>
      </c>
      <c r="E57" s="250">
        <v>530319.98</v>
      </c>
      <c r="F57" s="250">
        <v>442556.01</v>
      </c>
      <c r="K57" s="245">
        <v>618568.49</v>
      </c>
      <c r="L57" s="245">
        <v>4369</v>
      </c>
      <c r="O57" s="250">
        <v>-123854.51</v>
      </c>
      <c r="P57" s="250">
        <v>1946573.94</v>
      </c>
      <c r="Q57" s="40">
        <v>2055469.73</v>
      </c>
      <c r="S57" s="40">
        <v>1230.5999999999999</v>
      </c>
      <c r="T57" s="40">
        <v>214900</v>
      </c>
      <c r="U57" s="40">
        <v>84600</v>
      </c>
      <c r="V57" s="246">
        <v>1015906</v>
      </c>
      <c r="W57" s="246">
        <v>17028</v>
      </c>
      <c r="Y57" s="246">
        <v>1434300.35</v>
      </c>
      <c r="Z57" s="246">
        <v>251566.58</v>
      </c>
      <c r="AA57" s="246">
        <v>835</v>
      </c>
    </row>
    <row r="58" spans="1:27" x14ac:dyDescent="0.2">
      <c r="A58" s="250" t="s">
        <v>257</v>
      </c>
      <c r="B58" s="244">
        <v>333739.95</v>
      </c>
      <c r="C58" s="244">
        <v>0</v>
      </c>
      <c r="D58" s="244">
        <v>49989.95</v>
      </c>
      <c r="E58" s="250">
        <v>214960.17</v>
      </c>
      <c r="F58" s="250">
        <v>235855.88</v>
      </c>
      <c r="K58" s="245">
        <v>163735.51999999999</v>
      </c>
      <c r="L58" s="245">
        <v>6943</v>
      </c>
      <c r="O58" s="250">
        <v>-329480.03999999998</v>
      </c>
      <c r="P58" s="250">
        <v>980950.37</v>
      </c>
      <c r="Q58" s="40">
        <v>1528349.26</v>
      </c>
      <c r="S58" s="40">
        <v>633.99</v>
      </c>
      <c r="T58" s="40">
        <v>207570</v>
      </c>
      <c r="U58" s="40">
        <v>252862.47</v>
      </c>
      <c r="V58" s="246">
        <v>347194</v>
      </c>
      <c r="W58" s="246">
        <v>8633</v>
      </c>
      <c r="Y58" s="246">
        <v>1556937.12</v>
      </c>
      <c r="Z58" s="246">
        <v>64254.5</v>
      </c>
    </row>
    <row r="59" spans="1:27" x14ac:dyDescent="0.2">
      <c r="A59" s="250" t="s">
        <v>258</v>
      </c>
      <c r="B59" s="244">
        <v>403509.61</v>
      </c>
      <c r="C59" s="244">
        <v>0</v>
      </c>
      <c r="D59" s="244">
        <v>21659.51</v>
      </c>
      <c r="E59" s="250">
        <v>996304.43</v>
      </c>
      <c r="F59" s="250">
        <v>129853.97</v>
      </c>
      <c r="K59" s="245">
        <v>170945</v>
      </c>
      <c r="L59" s="245">
        <v>422</v>
      </c>
      <c r="O59" s="250">
        <v>-349889.96</v>
      </c>
      <c r="P59" s="250">
        <v>1692734.22</v>
      </c>
      <c r="Q59" s="40">
        <v>656901.53</v>
      </c>
      <c r="S59" s="40">
        <v>543.36</v>
      </c>
      <c r="T59" s="40">
        <v>146090</v>
      </c>
      <c r="U59" s="40">
        <v>12200</v>
      </c>
      <c r="V59" s="246">
        <v>278413</v>
      </c>
      <c r="W59" s="246">
        <v>1756</v>
      </c>
      <c r="Y59" s="246">
        <v>341758.17</v>
      </c>
      <c r="Z59" s="246">
        <v>130291.46</v>
      </c>
      <c r="AA59" s="246">
        <v>26400</v>
      </c>
    </row>
    <row r="60" spans="1:27" x14ac:dyDescent="0.2">
      <c r="A60" s="250" t="s">
        <v>262</v>
      </c>
      <c r="B60" s="244">
        <v>905634.85</v>
      </c>
      <c r="C60" s="244">
        <v>8604</v>
      </c>
      <c r="D60" s="244">
        <v>23405.5</v>
      </c>
      <c r="E60" s="250">
        <v>741110.3</v>
      </c>
      <c r="F60" s="250">
        <v>-417171.36</v>
      </c>
      <c r="H60" s="245">
        <v>48374</v>
      </c>
      <c r="I60" s="245">
        <v>0</v>
      </c>
      <c r="K60" s="245">
        <v>550319</v>
      </c>
      <c r="O60" s="250">
        <v>-2127372.7599999998</v>
      </c>
      <c r="P60" s="250">
        <v>2210713.7999999998</v>
      </c>
      <c r="Q60" s="40">
        <v>2123071.04</v>
      </c>
      <c r="S60" s="40">
        <v>978.16</v>
      </c>
      <c r="T60" s="40">
        <v>894522</v>
      </c>
      <c r="V60" s="246">
        <v>1224522</v>
      </c>
      <c r="X60" s="246">
        <v>5748</v>
      </c>
      <c r="Y60" s="246">
        <v>898106.11</v>
      </c>
      <c r="Z60" s="246">
        <v>166953.41</v>
      </c>
    </row>
    <row r="61" spans="1:27" x14ac:dyDescent="0.2">
      <c r="A61" s="250" t="s">
        <v>263</v>
      </c>
      <c r="B61" s="244">
        <v>868141.08</v>
      </c>
      <c r="C61" s="244">
        <v>35059</v>
      </c>
      <c r="D61" s="244">
        <v>323361.11</v>
      </c>
      <c r="E61" s="250">
        <v>818323.97</v>
      </c>
      <c r="F61" s="250">
        <v>-36951.129999999997</v>
      </c>
      <c r="H61" s="245">
        <v>22490</v>
      </c>
      <c r="I61" s="245">
        <v>13975</v>
      </c>
      <c r="K61" s="245">
        <v>248122</v>
      </c>
      <c r="O61" s="250">
        <v>210224.62</v>
      </c>
      <c r="P61" s="250">
        <v>1549075.07</v>
      </c>
      <c r="Q61" s="40">
        <v>2036327.74</v>
      </c>
      <c r="R61" s="40">
        <v>267341</v>
      </c>
      <c r="S61" s="40">
        <v>1410.48</v>
      </c>
      <c r="T61" s="40">
        <v>1134439</v>
      </c>
      <c r="U61" s="40">
        <v>74400</v>
      </c>
      <c r="V61" s="246">
        <v>1411239</v>
      </c>
      <c r="Y61" s="246">
        <v>1378857.55</v>
      </c>
      <c r="Z61" s="246">
        <v>140733.56</v>
      </c>
    </row>
    <row r="62" spans="1:27" x14ac:dyDescent="0.2">
      <c r="A62" s="250" t="s">
        <v>264</v>
      </c>
      <c r="B62" s="244">
        <v>360474.73</v>
      </c>
      <c r="C62" s="244">
        <v>147878</v>
      </c>
      <c r="D62" s="244">
        <v>112487.26</v>
      </c>
      <c r="E62" s="250">
        <v>47476.52</v>
      </c>
      <c r="F62" s="250">
        <v>164458.56</v>
      </c>
      <c r="I62" s="245">
        <v>67725</v>
      </c>
      <c r="K62" s="245">
        <v>355144</v>
      </c>
      <c r="L62" s="245">
        <v>895001.68</v>
      </c>
      <c r="O62" s="250">
        <v>-732513.36</v>
      </c>
      <c r="P62" s="250">
        <v>3406179.86</v>
      </c>
      <c r="Q62" s="40">
        <v>2191218.39</v>
      </c>
      <c r="S62" s="40">
        <v>862.48</v>
      </c>
      <c r="T62" s="40">
        <v>1125676.3999999999</v>
      </c>
      <c r="V62" s="246">
        <v>1665404.4</v>
      </c>
      <c r="Y62" s="246">
        <v>1236339.42</v>
      </c>
      <c r="Z62" s="246">
        <v>61352.1</v>
      </c>
    </row>
    <row r="63" spans="1:27" x14ac:dyDescent="0.2">
      <c r="A63" s="250" t="s">
        <v>265</v>
      </c>
      <c r="B63" s="244">
        <v>313368.61</v>
      </c>
      <c r="C63" s="244">
        <v>7335</v>
      </c>
      <c r="D63" s="244">
        <v>10585.37</v>
      </c>
      <c r="E63" s="250">
        <v>188895.44</v>
      </c>
      <c r="F63" s="250">
        <v>202868.81</v>
      </c>
      <c r="H63" s="245">
        <v>0</v>
      </c>
      <c r="I63" s="245">
        <v>47570</v>
      </c>
      <c r="K63" s="245">
        <v>454638</v>
      </c>
      <c r="O63" s="250">
        <v>1721.01</v>
      </c>
      <c r="P63" s="250">
        <v>1679166.57</v>
      </c>
      <c r="Q63" s="40">
        <v>1398947.04</v>
      </c>
      <c r="R63" s="40">
        <v>15000</v>
      </c>
      <c r="S63" s="40">
        <v>886.73</v>
      </c>
      <c r="T63" s="40">
        <v>91727.6</v>
      </c>
      <c r="U63" s="40">
        <v>175400</v>
      </c>
      <c r="V63" s="246">
        <v>461859.6</v>
      </c>
      <c r="X63" s="246">
        <v>440</v>
      </c>
      <c r="Y63" s="246">
        <v>1039590.85</v>
      </c>
      <c r="Z63" s="246">
        <v>57860.59</v>
      </c>
    </row>
    <row r="64" spans="1:27" x14ac:dyDescent="0.2">
      <c r="A64" s="250" t="s">
        <v>266</v>
      </c>
      <c r="B64" s="244">
        <v>461828.54</v>
      </c>
      <c r="C64" s="244">
        <v>0</v>
      </c>
      <c r="D64" s="244">
        <v>17976.32</v>
      </c>
      <c r="E64" s="250">
        <v>519505.88</v>
      </c>
      <c r="F64" s="250">
        <v>249543.19</v>
      </c>
      <c r="H64" s="245">
        <v>0</v>
      </c>
      <c r="I64" s="245">
        <v>54875</v>
      </c>
      <c r="K64" s="245">
        <v>274040</v>
      </c>
      <c r="L64" s="245">
        <v>43400</v>
      </c>
      <c r="P64" s="250">
        <v>1290095.46</v>
      </c>
      <c r="Q64" s="40">
        <v>1333104.3899999999</v>
      </c>
      <c r="S64" s="40">
        <v>572.5</v>
      </c>
      <c r="T64" s="40">
        <v>1014691.81</v>
      </c>
      <c r="U64" s="40">
        <v>46000</v>
      </c>
      <c r="V64" s="246">
        <v>1529691.81</v>
      </c>
      <c r="Y64" s="246">
        <v>582698.31000000006</v>
      </c>
      <c r="Z64" s="246">
        <v>119770.74</v>
      </c>
    </row>
    <row r="65" spans="1:27" x14ac:dyDescent="0.2">
      <c r="A65" s="250" t="s">
        <v>267</v>
      </c>
      <c r="B65" s="244">
        <v>829726.43</v>
      </c>
      <c r="C65" s="244">
        <v>23418</v>
      </c>
      <c r="D65" s="244">
        <v>15330.3</v>
      </c>
      <c r="E65" s="250">
        <v>-15720.13</v>
      </c>
      <c r="F65" s="250">
        <v>74910.97</v>
      </c>
      <c r="H65" s="245">
        <v>2993</v>
      </c>
      <c r="I65" s="245">
        <v>198895</v>
      </c>
      <c r="K65" s="245">
        <v>402574</v>
      </c>
      <c r="L65" s="245">
        <v>4975</v>
      </c>
      <c r="O65" s="250">
        <v>71303.600000000006</v>
      </c>
      <c r="P65" s="250">
        <v>2056145.55</v>
      </c>
      <c r="Q65" s="40">
        <v>1554516.78</v>
      </c>
      <c r="S65" s="40">
        <v>1349.25</v>
      </c>
      <c r="T65" s="40">
        <v>1181756</v>
      </c>
      <c r="V65" s="246">
        <v>1803736</v>
      </c>
      <c r="X65" s="246">
        <v>15632</v>
      </c>
      <c r="Y65" s="246">
        <v>792469.64</v>
      </c>
      <c r="Z65" s="246">
        <v>191058.52</v>
      </c>
    </row>
    <row r="66" spans="1:27" x14ac:dyDescent="0.2">
      <c r="A66" s="250" t="s">
        <v>271</v>
      </c>
      <c r="B66" s="244">
        <v>799281.08</v>
      </c>
      <c r="C66" s="244">
        <v>0</v>
      </c>
      <c r="D66" s="244">
        <v>98967.84</v>
      </c>
      <c r="E66" s="250">
        <v>669150.68999999994</v>
      </c>
      <c r="F66" s="250">
        <v>432107.74</v>
      </c>
      <c r="H66" s="245">
        <v>10489</v>
      </c>
      <c r="I66" s="245">
        <v>19163.849999999999</v>
      </c>
      <c r="K66" s="245">
        <v>236182</v>
      </c>
      <c r="L66" s="245">
        <v>12403</v>
      </c>
      <c r="O66" s="250">
        <v>-1350652.02</v>
      </c>
      <c r="P66" s="250">
        <v>2912713.08</v>
      </c>
      <c r="Q66" s="40">
        <v>1976949.22</v>
      </c>
      <c r="R66" s="40">
        <v>314971</v>
      </c>
      <c r="S66" s="40">
        <v>680.4</v>
      </c>
      <c r="V66" s="246">
        <v>673650</v>
      </c>
      <c r="Y66" s="246">
        <v>1134233.6200000001</v>
      </c>
      <c r="Z66" s="246">
        <v>287642.56</v>
      </c>
    </row>
    <row r="67" spans="1:27" x14ac:dyDescent="0.2">
      <c r="A67" s="250" t="s">
        <v>272</v>
      </c>
      <c r="B67" s="244">
        <v>701860.86</v>
      </c>
      <c r="C67" s="244">
        <v>0</v>
      </c>
      <c r="D67" s="244">
        <v>47459.42</v>
      </c>
      <c r="E67" s="250">
        <v>866749.4</v>
      </c>
      <c r="F67" s="250">
        <v>419161.53</v>
      </c>
      <c r="H67" s="245">
        <v>21400</v>
      </c>
      <c r="I67" s="245">
        <v>14870.56</v>
      </c>
      <c r="K67" s="245">
        <v>115000</v>
      </c>
      <c r="L67" s="245">
        <v>1750</v>
      </c>
      <c r="P67" s="250">
        <v>1364480.05</v>
      </c>
      <c r="Q67" s="40">
        <v>1431320.42</v>
      </c>
      <c r="S67" s="40">
        <v>770</v>
      </c>
      <c r="V67" s="246">
        <v>322600</v>
      </c>
      <c r="Y67" s="246">
        <v>680498.4</v>
      </c>
      <c r="Z67" s="246">
        <v>192306.18</v>
      </c>
    </row>
    <row r="68" spans="1:27" x14ac:dyDescent="0.2">
      <c r="A68" s="250" t="s">
        <v>273</v>
      </c>
      <c r="B68" s="244">
        <v>216565.26</v>
      </c>
      <c r="C68" s="244">
        <v>0</v>
      </c>
      <c r="D68" s="244">
        <v>17496.439999999999</v>
      </c>
      <c r="E68" s="250">
        <v>760121.13</v>
      </c>
      <c r="F68" s="250">
        <v>249880.95</v>
      </c>
      <c r="H68" s="245">
        <v>12399</v>
      </c>
      <c r="I68" s="245">
        <v>16371.86</v>
      </c>
      <c r="L68" s="245">
        <v>1780.84</v>
      </c>
      <c r="M68" s="250">
        <v>9000</v>
      </c>
      <c r="N68" s="250">
        <v>-901183.61</v>
      </c>
      <c r="P68" s="250">
        <v>2067672.51</v>
      </c>
      <c r="Q68" s="40">
        <v>1115118.45</v>
      </c>
      <c r="R68" s="40">
        <v>100450</v>
      </c>
      <c r="S68" s="40">
        <v>144.22999999999999</v>
      </c>
      <c r="V68" s="246">
        <v>239100</v>
      </c>
      <c r="Y68" s="246">
        <v>631880.82999999996</v>
      </c>
      <c r="Z68" s="246">
        <v>219167.67</v>
      </c>
    </row>
    <row r="69" spans="1:27" x14ac:dyDescent="0.2">
      <c r="A69" s="250" t="s">
        <v>274</v>
      </c>
      <c r="B69" s="244">
        <v>404763.7</v>
      </c>
      <c r="C69" s="244">
        <v>0</v>
      </c>
      <c r="D69" s="244">
        <v>1845.31</v>
      </c>
      <c r="E69" s="250">
        <v>692717.14</v>
      </c>
      <c r="F69" s="250">
        <v>767589.26</v>
      </c>
      <c r="H69" s="245">
        <v>0</v>
      </c>
      <c r="I69" s="245">
        <v>58994.3</v>
      </c>
      <c r="L69" s="245">
        <v>2803.74</v>
      </c>
      <c r="P69" s="250">
        <v>2226508.67</v>
      </c>
      <c r="Q69" s="40">
        <v>2296649.15</v>
      </c>
      <c r="R69" s="40">
        <v>49000</v>
      </c>
      <c r="S69" s="40">
        <v>368.15</v>
      </c>
      <c r="V69" s="246">
        <v>448894</v>
      </c>
      <c r="W69" s="246">
        <v>30000</v>
      </c>
      <c r="X69" s="246">
        <v>3800</v>
      </c>
      <c r="Y69" s="246">
        <v>1309287.83</v>
      </c>
      <c r="Z69" s="246">
        <v>248289.53</v>
      </c>
    </row>
    <row r="70" spans="1:27" x14ac:dyDescent="0.2">
      <c r="A70" s="250" t="s">
        <v>275</v>
      </c>
      <c r="B70" s="244">
        <v>342931.82</v>
      </c>
      <c r="C70" s="244">
        <v>0</v>
      </c>
      <c r="D70" s="244">
        <v>34224.01</v>
      </c>
      <c r="E70" s="250">
        <v>389378.4</v>
      </c>
      <c r="F70" s="250">
        <v>686799.19</v>
      </c>
      <c r="H70" s="245">
        <v>11500</v>
      </c>
      <c r="I70" s="245">
        <v>16334.77</v>
      </c>
      <c r="K70" s="245">
        <v>116640</v>
      </c>
      <c r="L70" s="245">
        <v>295.94</v>
      </c>
      <c r="P70" s="250">
        <v>2114406.96</v>
      </c>
      <c r="Q70" s="40">
        <v>2027642.62</v>
      </c>
      <c r="R70" s="40">
        <v>126365</v>
      </c>
      <c r="S70" s="40">
        <v>511.5</v>
      </c>
      <c r="V70" s="246">
        <v>491232.26</v>
      </c>
      <c r="X70" s="246">
        <v>9137</v>
      </c>
      <c r="Y70" s="246">
        <v>1554700.2</v>
      </c>
      <c r="Z70" s="246">
        <v>313460.53999999998</v>
      </c>
      <c r="AA70" s="246">
        <v>1580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L123"/>
  <sheetViews>
    <sheetView topLeftCell="AC1" zoomScale="70" zoomScaleNormal="70" workbookViewId="0">
      <selection activeCell="AK15" sqref="AK15"/>
    </sheetView>
  </sheetViews>
  <sheetFormatPr defaultColWidth="9" defaultRowHeight="14.25" x14ac:dyDescent="0.2"/>
  <cols>
    <col min="1" max="1" width="6.125" style="1" bestFit="1" customWidth="1"/>
    <col min="2" max="2" width="14.5" style="1" bestFit="1" customWidth="1"/>
    <col min="3" max="3" width="8.25" style="65" bestFit="1" customWidth="1"/>
    <col min="4" max="4" width="26.875" style="65" customWidth="1"/>
    <col min="5" max="5" width="42.375" style="251" bestFit="1" customWidth="1"/>
    <col min="6" max="6" width="34.875" style="89" bestFit="1" customWidth="1"/>
    <col min="7" max="7" width="33.875" style="89" bestFit="1" customWidth="1"/>
    <col min="8" max="8" width="25.5" style="89" bestFit="1" customWidth="1"/>
    <col min="9" max="9" width="24.875" style="89" bestFit="1" customWidth="1"/>
    <col min="10" max="11" width="17" style="251" bestFit="1" customWidth="1"/>
    <col min="12" max="12" width="19.125" style="232" bestFit="1" customWidth="1"/>
    <col min="13" max="13" width="21" style="232" bestFit="1" customWidth="1"/>
    <col min="14" max="14" width="20.5" style="232" bestFit="1" customWidth="1"/>
    <col min="15" max="15" width="22.875" style="232" bestFit="1" customWidth="1"/>
    <col min="16" max="16" width="24.875" style="251" bestFit="1" customWidth="1"/>
    <col min="17" max="18" width="28.625" style="251" bestFit="1" customWidth="1"/>
    <col min="19" max="19" width="17" style="251" bestFit="1" customWidth="1"/>
    <col min="20" max="20" width="28.875" style="73" bestFit="1" customWidth="1"/>
    <col min="21" max="21" width="46" style="73" bestFit="1" customWidth="1"/>
    <col min="22" max="22" width="46.625" style="73" bestFit="1" customWidth="1"/>
    <col min="23" max="23" width="30.125" style="73" bestFit="1" customWidth="1"/>
    <col min="24" max="24" width="57" style="73" bestFit="1" customWidth="1"/>
    <col min="25" max="25" width="17" style="73" bestFit="1" customWidth="1"/>
    <col min="26" max="26" width="21.625" style="90" bestFit="1" customWidth="1"/>
    <col min="27" max="27" width="28" style="90" bestFit="1" customWidth="1"/>
    <col min="28" max="28" width="26.375" style="90" bestFit="1" customWidth="1"/>
    <col min="29" max="29" width="44.875" style="90" bestFit="1" customWidth="1"/>
    <col min="30" max="30" width="32.375" style="90" bestFit="1" customWidth="1"/>
    <col min="31" max="31" width="32.875" style="90" bestFit="1" customWidth="1"/>
    <col min="32" max="32" width="34.25" style="90" bestFit="1" customWidth="1"/>
    <col min="33" max="33" width="17.25" style="41" bestFit="1" customWidth="1"/>
    <col min="34" max="34" width="14.5" style="28" bestFit="1" customWidth="1"/>
    <col min="35" max="35" width="15.125" style="25" bestFit="1" customWidth="1"/>
    <col min="36" max="36" width="16.125" style="37" bestFit="1" customWidth="1"/>
    <col min="37" max="37" width="16.125" style="35" bestFit="1" customWidth="1"/>
    <col min="38" max="38" width="15.75" style="26" bestFit="1" customWidth="1"/>
    <col min="39" max="16384" width="9" style="1"/>
  </cols>
  <sheetData>
    <row r="1" spans="1:38" x14ac:dyDescent="0.2">
      <c r="E1" s="251" t="s">
        <v>2456</v>
      </c>
      <c r="F1" s="89" t="s">
        <v>2457</v>
      </c>
      <c r="G1" s="89" t="s">
        <v>2458</v>
      </c>
      <c r="H1" s="89" t="s">
        <v>2459</v>
      </c>
      <c r="I1" s="89" t="s">
        <v>2595</v>
      </c>
      <c r="J1" s="251" t="s">
        <v>2460</v>
      </c>
      <c r="K1" s="251" t="s">
        <v>2461</v>
      </c>
      <c r="L1" s="232" t="s">
        <v>2463</v>
      </c>
      <c r="M1" s="232" t="s">
        <v>2464</v>
      </c>
      <c r="N1" s="232" t="s">
        <v>2465</v>
      </c>
      <c r="O1" s="232" t="s">
        <v>2466</v>
      </c>
      <c r="P1" s="251" t="s">
        <v>2467</v>
      </c>
      <c r="Q1" s="251" t="s">
        <v>2468</v>
      </c>
      <c r="R1" s="251" t="s">
        <v>2469</v>
      </c>
      <c r="S1" s="251" t="s">
        <v>2470</v>
      </c>
      <c r="T1" s="73" t="s">
        <v>2933</v>
      </c>
      <c r="U1" s="73" t="s">
        <v>2471</v>
      </c>
      <c r="V1" s="73" t="s">
        <v>2472</v>
      </c>
      <c r="W1" s="73" t="s">
        <v>2473</v>
      </c>
      <c r="X1" s="73" t="s">
        <v>2474</v>
      </c>
      <c r="Y1" s="73" t="s">
        <v>2475</v>
      </c>
      <c r="Z1" s="90" t="s">
        <v>2476</v>
      </c>
      <c r="AA1" s="90" t="s">
        <v>2477</v>
      </c>
      <c r="AB1" s="90" t="s">
        <v>2478</v>
      </c>
      <c r="AC1" s="90" t="s">
        <v>2479</v>
      </c>
      <c r="AD1" s="90" t="s">
        <v>2480</v>
      </c>
      <c r="AE1" s="90" t="s">
        <v>2600</v>
      </c>
      <c r="AF1" s="90" t="s">
        <v>2481</v>
      </c>
      <c r="AG1" s="40" t="s">
        <v>6</v>
      </c>
      <c r="AH1" s="27" t="s">
        <v>7</v>
      </c>
      <c r="AI1" s="14" t="s">
        <v>8</v>
      </c>
      <c r="AJ1" s="17" t="s">
        <v>9</v>
      </c>
      <c r="AK1" s="18" t="s">
        <v>10</v>
      </c>
      <c r="AL1" s="57" t="s">
        <v>11</v>
      </c>
    </row>
    <row r="2" spans="1:38" x14ac:dyDescent="0.2">
      <c r="E2" s="251" t="s">
        <v>2482</v>
      </c>
      <c r="F2" s="89" t="s">
        <v>2483</v>
      </c>
      <c r="G2" s="89" t="s">
        <v>2484</v>
      </c>
      <c r="H2" s="89" t="s">
        <v>2485</v>
      </c>
      <c r="I2" s="89" t="s">
        <v>2601</v>
      </c>
      <c r="J2" s="251" t="s">
        <v>2486</v>
      </c>
      <c r="K2" s="251" t="s">
        <v>2487</v>
      </c>
      <c r="L2" s="232" t="s">
        <v>2489</v>
      </c>
      <c r="M2" s="232" t="s">
        <v>2490</v>
      </c>
      <c r="N2" s="232" t="s">
        <v>2491</v>
      </c>
      <c r="O2" s="232" t="s">
        <v>2492</v>
      </c>
      <c r="P2" s="251" t="s">
        <v>2493</v>
      </c>
      <c r="Q2" s="251" t="s">
        <v>2494</v>
      </c>
      <c r="R2" s="251" t="s">
        <v>2495</v>
      </c>
      <c r="S2" s="251" t="s">
        <v>2496</v>
      </c>
      <c r="T2" s="73" t="s">
        <v>2934</v>
      </c>
      <c r="U2" s="73" t="s">
        <v>2497</v>
      </c>
      <c r="V2" s="73" t="s">
        <v>2498</v>
      </c>
      <c r="W2" s="73" t="s">
        <v>2499</v>
      </c>
      <c r="X2" s="73" t="s">
        <v>2500</v>
      </c>
      <c r="Y2" s="73" t="s">
        <v>2501</v>
      </c>
      <c r="Z2" s="90" t="s">
        <v>2502</v>
      </c>
      <c r="AA2" s="90" t="s">
        <v>2503</v>
      </c>
      <c r="AB2" s="90" t="s">
        <v>2504</v>
      </c>
      <c r="AC2" s="90" t="s">
        <v>2505</v>
      </c>
      <c r="AD2" s="90" t="s">
        <v>2506</v>
      </c>
      <c r="AE2" s="90" t="s">
        <v>2606</v>
      </c>
      <c r="AF2" s="90" t="s">
        <v>2507</v>
      </c>
      <c r="AG2" s="40"/>
      <c r="AH2" s="27"/>
      <c r="AI2" s="14"/>
      <c r="AJ2" s="19"/>
      <c r="AK2" s="20"/>
      <c r="AL2" s="14"/>
    </row>
    <row r="3" spans="1:38" x14ac:dyDescent="0.2">
      <c r="C3" s="65" t="s">
        <v>810</v>
      </c>
      <c r="E3" s="251" t="s">
        <v>2508</v>
      </c>
      <c r="F3" s="89">
        <v>50974589.409999996</v>
      </c>
      <c r="G3" s="89">
        <v>4816103.37</v>
      </c>
      <c r="H3" s="89">
        <v>3118388.56</v>
      </c>
      <c r="I3" s="89">
        <v>161.1</v>
      </c>
      <c r="J3" s="251">
        <v>81972207.870000005</v>
      </c>
      <c r="K3" s="251">
        <v>34044576.43</v>
      </c>
      <c r="L3" s="232">
        <v>1030489.62</v>
      </c>
      <c r="M3" s="232">
        <v>1389057.04</v>
      </c>
      <c r="N3" s="232">
        <v>102040</v>
      </c>
      <c r="O3" s="232">
        <v>1672519.84</v>
      </c>
      <c r="P3" s="251">
        <v>440629.35</v>
      </c>
      <c r="Q3" s="251">
        <v>-2499278.48</v>
      </c>
      <c r="R3" s="251">
        <v>23732124.170000002</v>
      </c>
      <c r="S3" s="251">
        <v>134764286.09</v>
      </c>
      <c r="T3" s="73">
        <v>28.17</v>
      </c>
      <c r="U3" s="73">
        <v>122447608.54000001</v>
      </c>
      <c r="V3" s="73">
        <v>14361887.710000001</v>
      </c>
      <c r="W3" s="73">
        <v>77757.58</v>
      </c>
      <c r="X3" s="73">
        <v>112092839.75</v>
      </c>
      <c r="Y3" s="73">
        <v>14208133.699999999</v>
      </c>
      <c r="Z3" s="90">
        <v>145865714.52000001</v>
      </c>
      <c r="AA3" s="90">
        <v>500</v>
      </c>
      <c r="AB3" s="90">
        <v>139429.81</v>
      </c>
      <c r="AC3" s="90">
        <v>54710585.759999998</v>
      </c>
      <c r="AD3" s="90">
        <v>27270933.059999999</v>
      </c>
      <c r="AE3" s="90">
        <v>6492.08</v>
      </c>
      <c r="AF3" s="90">
        <v>3029509.05</v>
      </c>
      <c r="AG3" s="73">
        <f t="shared" ref="AG3:AL3" si="0">SUM(AG4:AG123)</f>
        <v>58909242.440000013</v>
      </c>
      <c r="AH3" s="78">
        <f t="shared" si="0"/>
        <v>4194106.4999999986</v>
      </c>
      <c r="AI3" s="21">
        <f t="shared" si="0"/>
        <v>54715135.93999999</v>
      </c>
      <c r="AJ3" s="22">
        <f t="shared" si="0"/>
        <v>263188255.44999999</v>
      </c>
      <c r="AK3" s="16">
        <f t="shared" si="0"/>
        <v>231023164.28</v>
      </c>
      <c r="AL3" s="26">
        <f t="shared" si="0"/>
        <v>32165091.169999998</v>
      </c>
    </row>
    <row r="4" spans="1:38" x14ac:dyDescent="0.2">
      <c r="E4" s="251" t="s">
        <v>2935</v>
      </c>
      <c r="F4" s="89">
        <v>884564.52</v>
      </c>
      <c r="G4" s="89">
        <v>27450</v>
      </c>
      <c r="H4" s="89">
        <v>34119</v>
      </c>
      <c r="J4" s="251">
        <v>8</v>
      </c>
      <c r="K4" s="251">
        <v>420971.01</v>
      </c>
      <c r="N4" s="232">
        <v>8000</v>
      </c>
      <c r="O4" s="232">
        <v>200470.04</v>
      </c>
      <c r="R4" s="251">
        <v>-89895.12</v>
      </c>
      <c r="S4" s="251">
        <v>560321.12</v>
      </c>
      <c r="U4" s="73">
        <v>142800</v>
      </c>
      <c r="W4" s="73">
        <v>99.28</v>
      </c>
      <c r="X4" s="73">
        <v>2822219.74</v>
      </c>
      <c r="Y4" s="73">
        <v>1552081.37</v>
      </c>
      <c r="Z4" s="90">
        <v>2958579.74</v>
      </c>
      <c r="AB4" s="90">
        <v>10664</v>
      </c>
      <c r="AC4" s="90">
        <v>831661.34</v>
      </c>
      <c r="AD4" s="90">
        <v>28078.82</v>
      </c>
      <c r="AG4" s="73">
        <f>SUM(F4:I4)</f>
        <v>946133.52</v>
      </c>
      <c r="AH4" s="78">
        <f>SUM(L4:O4)</f>
        <v>208470.04</v>
      </c>
      <c r="AI4" s="21">
        <f>AG4-AH4</f>
        <v>737663.48</v>
      </c>
      <c r="AJ4" s="22">
        <f>SUM(T4:Y4)</f>
        <v>4517200.3900000006</v>
      </c>
      <c r="AK4" s="16">
        <f>SUM(Z4:AF4)</f>
        <v>3828983.9</v>
      </c>
      <c r="AL4" s="26">
        <f>AJ4-AK4</f>
        <v>688216.49000000069</v>
      </c>
    </row>
    <row r="5" spans="1:38" x14ac:dyDescent="0.2">
      <c r="E5" s="251" t="s">
        <v>2936</v>
      </c>
      <c r="F5" s="89">
        <v>43152</v>
      </c>
      <c r="H5" s="89">
        <v>9000</v>
      </c>
      <c r="J5" s="251">
        <v>390093.62</v>
      </c>
      <c r="K5" s="251">
        <v>363707.18</v>
      </c>
      <c r="O5" s="232">
        <v>43152</v>
      </c>
      <c r="R5" s="251">
        <v>-2080055.41</v>
      </c>
      <c r="S5" s="251">
        <v>2026803.02</v>
      </c>
      <c r="X5" s="73">
        <v>745972.56</v>
      </c>
      <c r="Y5" s="73">
        <v>1256147.77</v>
      </c>
      <c r="Z5" s="90">
        <v>798372.56</v>
      </c>
      <c r="AB5" s="90">
        <v>5245</v>
      </c>
      <c r="AC5" s="90">
        <v>237002.78</v>
      </c>
      <c r="AD5" s="90">
        <v>145446.79999999999</v>
      </c>
      <c r="AG5" s="73">
        <f>SUM(F5:I5)</f>
        <v>52152</v>
      </c>
      <c r="AH5" s="78">
        <f t="shared" ref="AH5:AH68" si="1">SUM(L5:O5)</f>
        <v>43152</v>
      </c>
      <c r="AI5" s="21">
        <f t="shared" ref="AI5:AI68" si="2">AG5-AH5</f>
        <v>9000</v>
      </c>
      <c r="AJ5" s="22">
        <f t="shared" ref="AJ5:AJ68" si="3">SUM(T5:Y5)</f>
        <v>2002120.33</v>
      </c>
      <c r="AK5" s="16">
        <f t="shared" ref="AK5:AK68" si="4">SUM(Z5:AF5)</f>
        <v>1186067.1400000001</v>
      </c>
      <c r="AL5" s="26">
        <f t="shared" ref="AL5:AL68" si="5">AJ5-AK5</f>
        <v>816053.19</v>
      </c>
    </row>
    <row r="6" spans="1:38" x14ac:dyDescent="0.2">
      <c r="E6" s="251" t="s">
        <v>2937</v>
      </c>
      <c r="F6" s="89">
        <v>178535.19</v>
      </c>
      <c r="H6" s="89">
        <v>73041</v>
      </c>
      <c r="I6" s="89">
        <v>68.98</v>
      </c>
      <c r="J6" s="251">
        <v>2624954.41</v>
      </c>
      <c r="K6" s="251">
        <v>2976.8</v>
      </c>
      <c r="L6" s="232">
        <v>85270</v>
      </c>
      <c r="M6" s="232">
        <v>16475.580000000002</v>
      </c>
      <c r="N6" s="232">
        <v>8000</v>
      </c>
      <c r="O6" s="232">
        <v>150807.35999999999</v>
      </c>
      <c r="R6" s="251">
        <v>2084624.55</v>
      </c>
      <c r="S6" s="251">
        <v>716949.66</v>
      </c>
      <c r="X6" s="73">
        <v>2049074.68</v>
      </c>
      <c r="Y6" s="73">
        <v>539095.54</v>
      </c>
      <c r="Z6" s="90">
        <v>2076174.68</v>
      </c>
      <c r="AB6" s="90">
        <v>5070</v>
      </c>
      <c r="AC6" s="90">
        <v>555265.31000000006</v>
      </c>
      <c r="AD6" s="90">
        <v>134211</v>
      </c>
      <c r="AG6" s="73">
        <f>SUM(F6:I6)</f>
        <v>251645.17</v>
      </c>
      <c r="AH6" s="78">
        <f t="shared" si="1"/>
        <v>260552.94</v>
      </c>
      <c r="AI6" s="21">
        <f t="shared" si="2"/>
        <v>-8907.7699999999895</v>
      </c>
      <c r="AJ6" s="22">
        <f t="shared" si="3"/>
        <v>2588170.2199999997</v>
      </c>
      <c r="AK6" s="16">
        <f t="shared" si="4"/>
        <v>2770720.99</v>
      </c>
      <c r="AL6" s="26">
        <f t="shared" si="5"/>
        <v>-182550.77000000048</v>
      </c>
    </row>
    <row r="7" spans="1:38" x14ac:dyDescent="0.2">
      <c r="A7" s="1" t="s">
        <v>588</v>
      </c>
      <c r="E7" s="251" t="s">
        <v>2938</v>
      </c>
      <c r="F7" s="89">
        <v>50043.78</v>
      </c>
      <c r="H7" s="89">
        <v>60603.83</v>
      </c>
      <c r="I7" s="89">
        <v>0</v>
      </c>
      <c r="J7" s="251">
        <v>3292408.9</v>
      </c>
      <c r="K7" s="251">
        <v>337855.52</v>
      </c>
      <c r="L7" s="232">
        <v>97255</v>
      </c>
      <c r="M7" s="232">
        <v>511.37</v>
      </c>
      <c r="O7" s="232">
        <v>9600</v>
      </c>
      <c r="R7" s="251">
        <v>2830912.36</v>
      </c>
      <c r="S7" s="251">
        <v>550717.67000000004</v>
      </c>
      <c r="T7" s="73">
        <v>28.17</v>
      </c>
      <c r="X7" s="73">
        <v>1190546</v>
      </c>
      <c r="Y7" s="73">
        <v>1378776.26</v>
      </c>
      <c r="Z7" s="90">
        <v>1265426</v>
      </c>
      <c r="AB7" s="90">
        <v>9639.81</v>
      </c>
      <c r="AC7" s="90">
        <v>766909.23</v>
      </c>
      <c r="AD7" s="90">
        <v>275459.76</v>
      </c>
      <c r="AG7" s="73">
        <f>SUM(F7:I7)</f>
        <v>110647.61</v>
      </c>
      <c r="AH7" s="78">
        <f t="shared" si="1"/>
        <v>107366.37</v>
      </c>
      <c r="AI7" s="21">
        <f t="shared" si="2"/>
        <v>3281.2400000000052</v>
      </c>
      <c r="AJ7" s="22">
        <f t="shared" si="3"/>
        <v>2569350.4299999997</v>
      </c>
      <c r="AK7" s="16">
        <f t="shared" si="4"/>
        <v>2317434.7999999998</v>
      </c>
      <c r="AL7" s="26">
        <f t="shared" si="5"/>
        <v>251915.62999999989</v>
      </c>
    </row>
    <row r="8" spans="1:38" x14ac:dyDescent="0.2">
      <c r="E8" s="251" t="s">
        <v>2939</v>
      </c>
      <c r="F8" s="89">
        <v>185029.22</v>
      </c>
      <c r="G8" s="89">
        <v>9900</v>
      </c>
      <c r="H8" s="89">
        <v>21487</v>
      </c>
      <c r="I8" s="89">
        <v>10.26</v>
      </c>
      <c r="J8" s="251">
        <v>326294.73</v>
      </c>
      <c r="K8" s="251">
        <v>80295.13</v>
      </c>
      <c r="L8" s="232">
        <v>26305</v>
      </c>
      <c r="M8" s="232">
        <v>1087.93</v>
      </c>
      <c r="N8" s="232">
        <v>8000</v>
      </c>
      <c r="O8" s="232">
        <v>0</v>
      </c>
      <c r="R8" s="251">
        <v>-1484159.97</v>
      </c>
      <c r="S8" s="251">
        <v>2257089.6800000002</v>
      </c>
      <c r="V8" s="73">
        <v>327618</v>
      </c>
      <c r="W8" s="73">
        <v>46.59</v>
      </c>
      <c r="X8" s="73">
        <v>1093770</v>
      </c>
      <c r="Y8" s="73">
        <v>364493.98</v>
      </c>
      <c r="Z8" s="90">
        <v>1167770</v>
      </c>
      <c r="AB8" s="90">
        <v>16960</v>
      </c>
      <c r="AC8" s="90">
        <v>580426.72</v>
      </c>
      <c r="AD8" s="90">
        <v>206078.15</v>
      </c>
      <c r="AG8" s="73">
        <f>SUM(F8:I8)</f>
        <v>216426.48</v>
      </c>
      <c r="AH8" s="78">
        <f t="shared" si="1"/>
        <v>35392.93</v>
      </c>
      <c r="AI8" s="21">
        <f t="shared" si="2"/>
        <v>181033.55000000002</v>
      </c>
      <c r="AJ8" s="22">
        <f t="shared" si="3"/>
        <v>1785928.57</v>
      </c>
      <c r="AK8" s="16">
        <f t="shared" si="4"/>
        <v>1971234.8699999999</v>
      </c>
      <c r="AL8" s="26">
        <f t="shared" si="5"/>
        <v>-185306.29999999981</v>
      </c>
    </row>
    <row r="9" spans="1:38" x14ac:dyDescent="0.2">
      <c r="E9" s="251" t="s">
        <v>2940</v>
      </c>
      <c r="F9" s="89">
        <v>29004.9</v>
      </c>
      <c r="H9" s="89">
        <v>0</v>
      </c>
      <c r="I9" s="89">
        <v>0</v>
      </c>
      <c r="J9" s="251">
        <v>3870448.2</v>
      </c>
      <c r="K9" s="251">
        <v>294729.48</v>
      </c>
      <c r="L9" s="232">
        <v>20133.47</v>
      </c>
      <c r="M9" s="232">
        <v>1220.19</v>
      </c>
      <c r="O9" s="232">
        <v>28350</v>
      </c>
      <c r="R9" s="251">
        <v>4125104.64</v>
      </c>
      <c r="S9" s="251">
        <v>253201</v>
      </c>
      <c r="X9" s="73">
        <v>836262.5</v>
      </c>
      <c r="Y9" s="73">
        <v>337735.76</v>
      </c>
      <c r="Z9" s="90">
        <v>925262.5</v>
      </c>
      <c r="AB9" s="90">
        <v>14753</v>
      </c>
      <c r="AC9" s="90">
        <v>175681.52</v>
      </c>
      <c r="AD9" s="90">
        <v>290897.96000000002</v>
      </c>
      <c r="AG9" s="73">
        <f>SUM(F9:I9)</f>
        <v>29004.9</v>
      </c>
      <c r="AH9" s="78">
        <f t="shared" si="1"/>
        <v>49703.66</v>
      </c>
      <c r="AI9" s="21">
        <f t="shared" si="2"/>
        <v>-20698.760000000002</v>
      </c>
      <c r="AJ9" s="22">
        <f t="shared" si="3"/>
        <v>1173998.26</v>
      </c>
      <c r="AK9" s="16">
        <f t="shared" si="4"/>
        <v>1406594.98</v>
      </c>
      <c r="AL9" s="26">
        <f t="shared" si="5"/>
        <v>-232596.71999999997</v>
      </c>
    </row>
    <row r="10" spans="1:38" x14ac:dyDescent="0.2">
      <c r="E10" s="251" t="s">
        <v>2941</v>
      </c>
      <c r="F10" s="89">
        <v>68200.81</v>
      </c>
      <c r="H10" s="89">
        <v>21000</v>
      </c>
      <c r="I10" s="89">
        <v>0</v>
      </c>
      <c r="J10" s="251">
        <v>3292049.76</v>
      </c>
      <c r="K10" s="251">
        <v>3</v>
      </c>
      <c r="L10" s="232">
        <v>9100</v>
      </c>
      <c r="M10" s="232">
        <v>2130.37</v>
      </c>
      <c r="N10" s="232">
        <v>40</v>
      </c>
      <c r="O10" s="232">
        <v>67400</v>
      </c>
      <c r="R10" s="251">
        <v>3421566.77</v>
      </c>
      <c r="U10" s="73">
        <v>7960</v>
      </c>
      <c r="V10" s="73">
        <v>50000</v>
      </c>
      <c r="W10" s="73">
        <v>2.7</v>
      </c>
      <c r="X10" s="73">
        <v>177145.5</v>
      </c>
      <c r="Y10" s="73">
        <v>184474.98</v>
      </c>
      <c r="Z10" s="90">
        <v>177145.5</v>
      </c>
      <c r="AB10" s="90">
        <v>6572</v>
      </c>
      <c r="AC10" s="90">
        <v>225370.65</v>
      </c>
      <c r="AD10" s="90">
        <v>129478.6</v>
      </c>
      <c r="AG10" s="73">
        <f>SUM(F10:I10)</f>
        <v>89200.81</v>
      </c>
      <c r="AH10" s="78">
        <f t="shared" si="1"/>
        <v>78670.37</v>
      </c>
      <c r="AI10" s="21">
        <f t="shared" si="2"/>
        <v>10530.440000000002</v>
      </c>
      <c r="AJ10" s="22">
        <f t="shared" si="3"/>
        <v>419583.18000000005</v>
      </c>
      <c r="AK10" s="16">
        <f t="shared" si="4"/>
        <v>538566.75</v>
      </c>
      <c r="AL10" s="26">
        <f t="shared" si="5"/>
        <v>-118983.56999999995</v>
      </c>
    </row>
    <row r="11" spans="1:38" x14ac:dyDescent="0.2">
      <c r="E11" s="251" t="s">
        <v>2942</v>
      </c>
      <c r="F11" s="89">
        <v>52657.21</v>
      </c>
      <c r="H11" s="89">
        <v>0</v>
      </c>
      <c r="I11" s="89">
        <v>42.98</v>
      </c>
      <c r="J11" s="251">
        <v>3687630.75</v>
      </c>
      <c r="K11" s="251">
        <v>-8512.2199999999993</v>
      </c>
      <c r="O11" s="232">
        <v>46000</v>
      </c>
      <c r="R11" s="251">
        <v>3608499.7</v>
      </c>
      <c r="S11" s="251">
        <v>99610.62</v>
      </c>
      <c r="X11" s="73">
        <v>403735.5</v>
      </c>
      <c r="Y11" s="73">
        <v>554445.82999999996</v>
      </c>
      <c r="Z11" s="90">
        <v>453935.5</v>
      </c>
      <c r="AB11" s="90">
        <v>5548</v>
      </c>
      <c r="AC11" s="90">
        <v>144872.64000000001</v>
      </c>
      <c r="AD11" s="90">
        <v>376116.79</v>
      </c>
      <c r="AG11" s="73">
        <f>SUM(F11:I11)</f>
        <v>52700.19</v>
      </c>
      <c r="AH11" s="78">
        <f t="shared" si="1"/>
        <v>46000</v>
      </c>
      <c r="AI11" s="21">
        <f t="shared" si="2"/>
        <v>6700.1900000000023</v>
      </c>
      <c r="AJ11" s="22">
        <f t="shared" si="3"/>
        <v>958181.33</v>
      </c>
      <c r="AK11" s="16">
        <f t="shared" si="4"/>
        <v>980472.92999999993</v>
      </c>
      <c r="AL11" s="26">
        <f t="shared" si="5"/>
        <v>-22291.599999999977</v>
      </c>
    </row>
    <row r="12" spans="1:38" x14ac:dyDescent="0.2">
      <c r="A12" s="1" t="s">
        <v>421</v>
      </c>
      <c r="B12" s="1" t="s">
        <v>423</v>
      </c>
      <c r="C12" s="65">
        <v>4017</v>
      </c>
      <c r="D12" s="65" t="s">
        <v>1022</v>
      </c>
      <c r="E12" s="251" t="s">
        <v>2943</v>
      </c>
      <c r="F12" s="89">
        <v>672133.44</v>
      </c>
      <c r="G12" s="89">
        <v>10000</v>
      </c>
      <c r="H12" s="89">
        <v>33473.4</v>
      </c>
      <c r="J12" s="251">
        <v>1266062.74</v>
      </c>
      <c r="K12" s="251">
        <v>500701.49</v>
      </c>
      <c r="L12" s="232">
        <v>0</v>
      </c>
      <c r="M12" s="232">
        <v>7280</v>
      </c>
      <c r="O12" s="232">
        <v>0</v>
      </c>
      <c r="R12" s="251">
        <v>156543.57999999999</v>
      </c>
      <c r="S12" s="251">
        <v>685585.33</v>
      </c>
      <c r="U12" s="73">
        <v>1221125.0900000001</v>
      </c>
      <c r="V12" s="73">
        <v>286114</v>
      </c>
      <c r="W12" s="73">
        <v>597.53</v>
      </c>
      <c r="X12" s="73">
        <v>2546003</v>
      </c>
      <c r="Y12" s="73">
        <v>59480</v>
      </c>
      <c r="Z12" s="90">
        <v>2704831</v>
      </c>
      <c r="AC12" s="90">
        <v>537905.49</v>
      </c>
      <c r="AD12" s="90">
        <v>314888.55</v>
      </c>
      <c r="AE12" s="90">
        <v>4</v>
      </c>
      <c r="AG12" s="73">
        <f>SUM(F12:I12)</f>
        <v>715606.84</v>
      </c>
      <c r="AH12" s="78">
        <f t="shared" si="1"/>
        <v>7280</v>
      </c>
      <c r="AI12" s="21">
        <f t="shared" si="2"/>
        <v>708326.84</v>
      </c>
      <c r="AJ12" s="22">
        <f t="shared" si="3"/>
        <v>4113319.62</v>
      </c>
      <c r="AK12" s="16">
        <f t="shared" si="4"/>
        <v>3557629.04</v>
      </c>
      <c r="AL12" s="26">
        <f t="shared" si="5"/>
        <v>555690.58000000007</v>
      </c>
    </row>
    <row r="13" spans="1:38" x14ac:dyDescent="0.2">
      <c r="A13" s="1" t="s">
        <v>421</v>
      </c>
      <c r="B13" s="1" t="s">
        <v>423</v>
      </c>
      <c r="C13" s="65">
        <v>4254</v>
      </c>
      <c r="D13" s="65" t="s">
        <v>1023</v>
      </c>
      <c r="E13" s="251" t="s">
        <v>2944</v>
      </c>
      <c r="F13" s="89">
        <v>352526.46</v>
      </c>
      <c r="G13" s="89">
        <v>35319.51</v>
      </c>
      <c r="H13" s="89">
        <v>219377.35</v>
      </c>
      <c r="J13" s="251">
        <v>354411</v>
      </c>
      <c r="K13" s="251">
        <v>367684.02</v>
      </c>
      <c r="L13" s="232">
        <v>34900</v>
      </c>
      <c r="M13" s="232">
        <v>8400</v>
      </c>
      <c r="R13" s="251">
        <v>-26281.64</v>
      </c>
      <c r="S13" s="251">
        <v>1517319.83</v>
      </c>
      <c r="U13" s="73">
        <v>1162041.17</v>
      </c>
      <c r="V13" s="73">
        <v>270780</v>
      </c>
      <c r="W13" s="73">
        <v>398.44</v>
      </c>
      <c r="X13" s="73">
        <v>1930838.17</v>
      </c>
      <c r="Y13" s="73">
        <v>53600</v>
      </c>
      <c r="Z13" s="90">
        <v>1993438.17</v>
      </c>
      <c r="AC13" s="90">
        <v>542372.79</v>
      </c>
      <c r="AD13" s="90">
        <v>199037.34</v>
      </c>
      <c r="AE13" s="90">
        <v>3</v>
      </c>
      <c r="AG13" s="73">
        <f>SUM(F13:I13)</f>
        <v>607223.32000000007</v>
      </c>
      <c r="AH13" s="78">
        <f t="shared" si="1"/>
        <v>43300</v>
      </c>
      <c r="AI13" s="21">
        <f t="shared" si="2"/>
        <v>563923.32000000007</v>
      </c>
      <c r="AJ13" s="22">
        <f t="shared" si="3"/>
        <v>3417657.78</v>
      </c>
      <c r="AK13" s="16">
        <f t="shared" si="4"/>
        <v>2734851.3</v>
      </c>
      <c r="AL13" s="26">
        <f t="shared" si="5"/>
        <v>682806.48</v>
      </c>
    </row>
    <row r="14" spans="1:38" x14ac:dyDescent="0.2">
      <c r="A14" s="1" t="s">
        <v>421</v>
      </c>
      <c r="B14" s="1" t="s">
        <v>423</v>
      </c>
      <c r="C14" s="65">
        <v>2828</v>
      </c>
      <c r="D14" s="65" t="s">
        <v>1024</v>
      </c>
      <c r="E14" s="251" t="s">
        <v>2945</v>
      </c>
      <c r="F14" s="89">
        <v>283489.13</v>
      </c>
      <c r="G14" s="89">
        <v>286645.15999999997</v>
      </c>
      <c r="H14" s="89">
        <v>22299.98</v>
      </c>
      <c r="J14" s="251">
        <v>980902.35</v>
      </c>
      <c r="K14" s="251">
        <v>500768.23</v>
      </c>
      <c r="L14" s="232">
        <v>0</v>
      </c>
      <c r="O14" s="232">
        <v>0</v>
      </c>
      <c r="R14" s="251">
        <v>28552</v>
      </c>
      <c r="S14" s="251">
        <v>1326846.8</v>
      </c>
      <c r="U14" s="73">
        <v>1025295.54</v>
      </c>
      <c r="V14" s="73">
        <v>379875</v>
      </c>
      <c r="W14" s="73">
        <v>67.39</v>
      </c>
      <c r="X14" s="73">
        <v>1126621</v>
      </c>
      <c r="Y14" s="73">
        <v>16900</v>
      </c>
      <c r="Z14" s="90">
        <v>1261621</v>
      </c>
      <c r="AC14" s="90">
        <v>466825.03</v>
      </c>
      <c r="AD14" s="90">
        <v>276242.05</v>
      </c>
      <c r="AG14" s="73">
        <f>SUM(F14:I14)</f>
        <v>592434.27</v>
      </c>
      <c r="AH14" s="78">
        <f t="shared" si="1"/>
        <v>0</v>
      </c>
      <c r="AI14" s="21">
        <f t="shared" si="2"/>
        <v>592434.27</v>
      </c>
      <c r="AJ14" s="22">
        <f t="shared" si="3"/>
        <v>2548758.9299999997</v>
      </c>
      <c r="AK14" s="16">
        <f t="shared" si="4"/>
        <v>2004688.08</v>
      </c>
      <c r="AL14" s="26">
        <f t="shared" si="5"/>
        <v>544070.84999999963</v>
      </c>
    </row>
    <row r="15" spans="1:38" x14ac:dyDescent="0.2">
      <c r="A15" s="1" t="s">
        <v>421</v>
      </c>
      <c r="B15" s="1" t="s">
        <v>423</v>
      </c>
      <c r="C15" s="65">
        <v>4184</v>
      </c>
      <c r="D15" s="65" t="s">
        <v>1025</v>
      </c>
      <c r="E15" s="251" t="s">
        <v>2946</v>
      </c>
      <c r="F15" s="89">
        <v>233471.08</v>
      </c>
      <c r="G15" s="89">
        <v>41017.660000000003</v>
      </c>
      <c r="H15" s="89">
        <v>78313.850000000006</v>
      </c>
      <c r="J15" s="251">
        <v>70384.210000000006</v>
      </c>
      <c r="K15" s="251">
        <v>311962.02</v>
      </c>
      <c r="L15" s="232">
        <v>12000</v>
      </c>
      <c r="M15" s="232">
        <v>21807</v>
      </c>
      <c r="O15" s="232">
        <v>0</v>
      </c>
      <c r="R15" s="251">
        <v>146198.47</v>
      </c>
      <c r="S15" s="251">
        <v>1336486.2</v>
      </c>
      <c r="U15" s="73">
        <v>834701.33</v>
      </c>
      <c r="W15" s="73">
        <v>355.15</v>
      </c>
      <c r="X15" s="73">
        <v>2443812.92</v>
      </c>
      <c r="Y15" s="73">
        <v>46200</v>
      </c>
      <c r="Z15" s="90">
        <v>2578614.7200000002</v>
      </c>
      <c r="AC15" s="90">
        <v>507570.13</v>
      </c>
      <c r="AD15" s="90">
        <v>207930.83</v>
      </c>
      <c r="AE15" s="90">
        <v>5</v>
      </c>
      <c r="AG15" s="73">
        <f>SUM(F15:I15)</f>
        <v>352802.58999999997</v>
      </c>
      <c r="AH15" s="78">
        <f t="shared" si="1"/>
        <v>33807</v>
      </c>
      <c r="AI15" s="21">
        <f t="shared" si="2"/>
        <v>318995.58999999997</v>
      </c>
      <c r="AJ15" s="22">
        <f t="shared" si="3"/>
        <v>3325069.4</v>
      </c>
      <c r="AK15" s="16">
        <f t="shared" si="4"/>
        <v>3294120.68</v>
      </c>
      <c r="AL15" s="26">
        <f t="shared" si="5"/>
        <v>30948.719999999739</v>
      </c>
    </row>
    <row r="16" spans="1:38" x14ac:dyDescent="0.2">
      <c r="A16" s="1" t="s">
        <v>421</v>
      </c>
      <c r="B16" s="1" t="s">
        <v>423</v>
      </c>
      <c r="C16" s="65">
        <v>7069</v>
      </c>
      <c r="D16" s="65" t="s">
        <v>1026</v>
      </c>
      <c r="E16" s="251" t="s">
        <v>2947</v>
      </c>
      <c r="F16" s="89">
        <v>740384.23</v>
      </c>
      <c r="G16" s="89">
        <v>81664.600000000006</v>
      </c>
      <c r="H16" s="89">
        <v>86990.95</v>
      </c>
      <c r="J16" s="251">
        <v>1043829.85</v>
      </c>
      <c r="K16" s="251">
        <v>516653.36</v>
      </c>
      <c r="L16" s="232">
        <v>12000</v>
      </c>
      <c r="M16" s="232">
        <v>8400</v>
      </c>
      <c r="O16" s="232">
        <v>0.1</v>
      </c>
      <c r="R16" s="251">
        <v>258182.7</v>
      </c>
      <c r="S16" s="251">
        <v>2146839.4900000002</v>
      </c>
      <c r="U16" s="73">
        <v>1764214.73</v>
      </c>
      <c r="V16" s="73">
        <v>240020</v>
      </c>
      <c r="W16" s="73">
        <v>520.36</v>
      </c>
      <c r="X16" s="73">
        <v>2337725.4500000002</v>
      </c>
      <c r="Y16" s="73">
        <v>31400</v>
      </c>
      <c r="Z16" s="90">
        <v>3009107.56</v>
      </c>
      <c r="AC16" s="90">
        <v>401633.9</v>
      </c>
      <c r="AD16" s="90">
        <v>356288.79</v>
      </c>
      <c r="AE16" s="90">
        <v>1953.17</v>
      </c>
      <c r="AG16" s="73">
        <f>SUM(F16:I16)</f>
        <v>909039.77999999991</v>
      </c>
      <c r="AH16" s="78">
        <f t="shared" si="1"/>
        <v>20400.099999999999</v>
      </c>
      <c r="AI16" s="21">
        <f t="shared" si="2"/>
        <v>888639.67999999993</v>
      </c>
      <c r="AJ16" s="22">
        <f t="shared" si="3"/>
        <v>4373880.54</v>
      </c>
      <c r="AK16" s="16">
        <f t="shared" si="4"/>
        <v>3768983.42</v>
      </c>
      <c r="AL16" s="26">
        <f t="shared" si="5"/>
        <v>604897.12000000011</v>
      </c>
    </row>
    <row r="17" spans="1:38" x14ac:dyDescent="0.2">
      <c r="A17" s="1" t="s">
        <v>421</v>
      </c>
      <c r="B17" s="1" t="s">
        <v>423</v>
      </c>
      <c r="C17" s="65">
        <v>6198</v>
      </c>
      <c r="D17" s="65" t="s">
        <v>1027</v>
      </c>
      <c r="E17" s="251" t="s">
        <v>2948</v>
      </c>
      <c r="F17" s="89">
        <v>1242717.54</v>
      </c>
      <c r="G17" s="89">
        <v>0</v>
      </c>
      <c r="H17" s="89">
        <v>70990.66</v>
      </c>
      <c r="J17" s="251">
        <v>159361.60999999999</v>
      </c>
      <c r="K17" s="251">
        <v>279161.49</v>
      </c>
      <c r="L17" s="232">
        <v>9700</v>
      </c>
      <c r="O17" s="232">
        <v>0</v>
      </c>
      <c r="R17" s="251">
        <v>3648</v>
      </c>
      <c r="S17" s="251">
        <v>1602780.76</v>
      </c>
      <c r="U17" s="73">
        <v>2080804.92</v>
      </c>
      <c r="V17" s="73">
        <v>187950</v>
      </c>
      <c r="W17" s="73">
        <v>1158.21</v>
      </c>
      <c r="X17" s="73">
        <v>1778338.3</v>
      </c>
      <c r="Y17" s="73">
        <v>84800</v>
      </c>
      <c r="Z17" s="90">
        <v>2444298.5</v>
      </c>
      <c r="AC17" s="90">
        <v>498467.5</v>
      </c>
      <c r="AD17" s="90">
        <v>181418.02</v>
      </c>
      <c r="AE17" s="90">
        <v>2</v>
      </c>
      <c r="AG17" s="73">
        <f>SUM(F17:I17)</f>
        <v>1313708.2</v>
      </c>
      <c r="AH17" s="78">
        <f t="shared" si="1"/>
        <v>9700</v>
      </c>
      <c r="AI17" s="21">
        <f t="shared" si="2"/>
        <v>1304008.2</v>
      </c>
      <c r="AJ17" s="22">
        <f t="shared" si="3"/>
        <v>4133051.4299999997</v>
      </c>
      <c r="AK17" s="16">
        <f t="shared" si="4"/>
        <v>3124186.02</v>
      </c>
      <c r="AL17" s="26">
        <f t="shared" si="5"/>
        <v>1008865.4099999997</v>
      </c>
    </row>
    <row r="18" spans="1:38" x14ac:dyDescent="0.2">
      <c r="A18" s="1" t="s">
        <v>421</v>
      </c>
      <c r="B18" s="1" t="s">
        <v>423</v>
      </c>
      <c r="C18" s="65">
        <v>2120</v>
      </c>
      <c r="D18" s="65" t="s">
        <v>1028</v>
      </c>
      <c r="E18" s="251" t="s">
        <v>2949</v>
      </c>
      <c r="F18" s="89">
        <v>463432.32</v>
      </c>
      <c r="G18" s="89">
        <v>7294.25</v>
      </c>
      <c r="H18" s="89">
        <v>7353.36</v>
      </c>
      <c r="J18" s="251">
        <v>458736.52</v>
      </c>
      <c r="K18" s="251">
        <v>2373052.44</v>
      </c>
      <c r="L18" s="232">
        <v>0</v>
      </c>
      <c r="M18" s="232">
        <v>9141.51</v>
      </c>
      <c r="O18" s="232">
        <v>0</v>
      </c>
      <c r="R18" s="251">
        <v>62671.06</v>
      </c>
      <c r="S18" s="251">
        <v>2036704.82</v>
      </c>
      <c r="U18" s="73">
        <v>870601.99</v>
      </c>
      <c r="V18" s="73">
        <v>170000</v>
      </c>
      <c r="W18" s="73">
        <v>606.20000000000005</v>
      </c>
      <c r="X18" s="73">
        <v>1714331</v>
      </c>
      <c r="Y18" s="73">
        <v>26200</v>
      </c>
      <c r="Z18" s="90">
        <v>1805011</v>
      </c>
      <c r="AC18" s="90">
        <v>584080.5</v>
      </c>
      <c r="AD18" s="90">
        <v>719703.44</v>
      </c>
      <c r="AE18" s="90">
        <v>17</v>
      </c>
      <c r="AG18" s="73">
        <f>SUM(F18:I18)</f>
        <v>478079.93</v>
      </c>
      <c r="AH18" s="78">
        <f t="shared" si="1"/>
        <v>9141.51</v>
      </c>
      <c r="AI18" s="21">
        <f t="shared" si="2"/>
        <v>468938.42</v>
      </c>
      <c r="AJ18" s="22">
        <f t="shared" si="3"/>
        <v>2781739.19</v>
      </c>
      <c r="AK18" s="16">
        <f t="shared" si="4"/>
        <v>3108811.94</v>
      </c>
      <c r="AL18" s="26">
        <f t="shared" si="5"/>
        <v>-327072.75</v>
      </c>
    </row>
    <row r="19" spans="1:38" x14ac:dyDescent="0.2">
      <c r="A19" s="1" t="s">
        <v>421</v>
      </c>
      <c r="B19" s="1" t="s">
        <v>423</v>
      </c>
      <c r="C19" s="65">
        <v>808</v>
      </c>
      <c r="D19" s="65" t="s">
        <v>1029</v>
      </c>
      <c r="E19" s="251" t="s">
        <v>2950</v>
      </c>
      <c r="F19" s="89">
        <v>605266.72</v>
      </c>
      <c r="G19" s="89">
        <v>7989.36</v>
      </c>
      <c r="H19" s="89">
        <v>69689.25</v>
      </c>
      <c r="J19" s="251">
        <v>1172640.18</v>
      </c>
      <c r="K19" s="251">
        <v>748573.73</v>
      </c>
      <c r="L19" s="232">
        <v>232120</v>
      </c>
      <c r="M19" s="232">
        <v>8400</v>
      </c>
      <c r="O19" s="232">
        <v>0</v>
      </c>
      <c r="R19" s="251">
        <v>36276.22</v>
      </c>
      <c r="S19" s="251">
        <v>118427.08</v>
      </c>
      <c r="U19" s="73">
        <v>1018330.29</v>
      </c>
      <c r="V19" s="73">
        <v>88230</v>
      </c>
      <c r="W19" s="73">
        <v>194.43</v>
      </c>
      <c r="X19" s="73">
        <v>757440</v>
      </c>
      <c r="Y19" s="73">
        <v>4000</v>
      </c>
      <c r="Z19" s="90">
        <v>761440</v>
      </c>
      <c r="AC19" s="90">
        <v>572656.35</v>
      </c>
      <c r="AD19" s="90">
        <v>368130.36</v>
      </c>
      <c r="AE19" s="90">
        <v>3573.9</v>
      </c>
      <c r="AG19" s="73">
        <f>SUM(F19:I19)</f>
        <v>682945.33</v>
      </c>
      <c r="AH19" s="78">
        <f t="shared" si="1"/>
        <v>240520</v>
      </c>
      <c r="AI19" s="21">
        <f t="shared" si="2"/>
        <v>442425.32999999996</v>
      </c>
      <c r="AJ19" s="22">
        <f t="shared" si="3"/>
        <v>1868194.72</v>
      </c>
      <c r="AK19" s="16">
        <f t="shared" si="4"/>
        <v>1705800.6099999999</v>
      </c>
      <c r="AL19" s="26">
        <f t="shared" si="5"/>
        <v>162394.1100000001</v>
      </c>
    </row>
    <row r="20" spans="1:38" x14ac:dyDescent="0.2">
      <c r="A20" s="1" t="s">
        <v>421</v>
      </c>
      <c r="B20" s="1" t="s">
        <v>423</v>
      </c>
      <c r="C20" s="65">
        <v>5257</v>
      </c>
      <c r="D20" s="65" t="s">
        <v>1030</v>
      </c>
      <c r="E20" s="251" t="s">
        <v>2951</v>
      </c>
      <c r="F20" s="89">
        <v>1058505.1299999999</v>
      </c>
      <c r="G20" s="89">
        <v>339062.2</v>
      </c>
      <c r="H20" s="89">
        <v>43544.28</v>
      </c>
      <c r="J20" s="251">
        <v>138305.14000000001</v>
      </c>
      <c r="K20" s="251">
        <v>315951.32</v>
      </c>
      <c r="L20" s="232">
        <v>0</v>
      </c>
      <c r="M20" s="232">
        <v>9100</v>
      </c>
      <c r="O20" s="232">
        <v>0</v>
      </c>
      <c r="R20" s="251">
        <v>425309.35</v>
      </c>
      <c r="S20" s="251">
        <v>1863971.92</v>
      </c>
      <c r="U20" s="73">
        <v>1800701.02</v>
      </c>
      <c r="V20" s="73">
        <v>380738</v>
      </c>
      <c r="W20" s="73">
        <v>533.95000000000005</v>
      </c>
      <c r="X20" s="73">
        <v>1007860</v>
      </c>
      <c r="Y20" s="73">
        <v>66450</v>
      </c>
      <c r="Z20" s="90">
        <v>1635097.2</v>
      </c>
      <c r="AC20" s="90">
        <v>430038.28</v>
      </c>
      <c r="AD20" s="90">
        <v>196610.41</v>
      </c>
      <c r="AE20" s="90">
        <v>5</v>
      </c>
      <c r="AG20" s="73">
        <f>SUM(F20:I20)</f>
        <v>1441111.6099999999</v>
      </c>
      <c r="AH20" s="78">
        <f t="shared" si="1"/>
        <v>9100</v>
      </c>
      <c r="AI20" s="21">
        <f t="shared" si="2"/>
        <v>1432011.6099999999</v>
      </c>
      <c r="AJ20" s="22">
        <f t="shared" si="3"/>
        <v>3256282.97</v>
      </c>
      <c r="AK20" s="16">
        <f t="shared" si="4"/>
        <v>2261750.89</v>
      </c>
      <c r="AL20" s="26">
        <f t="shared" si="5"/>
        <v>994532.08000000007</v>
      </c>
    </row>
    <row r="21" spans="1:38" x14ac:dyDescent="0.2">
      <c r="A21" s="1" t="s">
        <v>421</v>
      </c>
      <c r="B21" s="1" t="s">
        <v>423</v>
      </c>
      <c r="C21" s="65">
        <v>5547</v>
      </c>
      <c r="D21" s="65" t="s">
        <v>1031</v>
      </c>
      <c r="E21" s="251" t="s">
        <v>2952</v>
      </c>
      <c r="F21" s="89">
        <v>972920</v>
      </c>
      <c r="G21" s="89">
        <v>17531.8</v>
      </c>
      <c r="H21" s="89">
        <v>152201.76</v>
      </c>
      <c r="J21" s="251">
        <v>732611.72</v>
      </c>
      <c r="K21" s="251">
        <v>1980808.51</v>
      </c>
      <c r="L21" s="232">
        <v>0</v>
      </c>
      <c r="M21" s="232">
        <v>10800</v>
      </c>
      <c r="O21" s="232">
        <v>0</v>
      </c>
      <c r="R21" s="251">
        <v>521475.48</v>
      </c>
      <c r="S21" s="251">
        <v>2519990.75</v>
      </c>
      <c r="U21" s="73">
        <v>1602549.05</v>
      </c>
      <c r="V21" s="73">
        <v>521500</v>
      </c>
      <c r="W21" s="73">
        <v>773.63</v>
      </c>
      <c r="X21" s="73">
        <v>1786712</v>
      </c>
      <c r="Y21" s="73">
        <v>78600</v>
      </c>
      <c r="Z21" s="90">
        <v>2304128</v>
      </c>
      <c r="AC21" s="90">
        <v>996526.28</v>
      </c>
      <c r="AD21" s="90">
        <v>661119.69999999995</v>
      </c>
      <c r="AE21" s="90">
        <v>8</v>
      </c>
      <c r="AG21" s="73">
        <f>SUM(F21:I21)</f>
        <v>1142653.56</v>
      </c>
      <c r="AH21" s="78">
        <f t="shared" si="1"/>
        <v>10800</v>
      </c>
      <c r="AI21" s="21">
        <f t="shared" si="2"/>
        <v>1131853.56</v>
      </c>
      <c r="AJ21" s="22">
        <f t="shared" si="3"/>
        <v>3990134.6799999997</v>
      </c>
      <c r="AK21" s="16">
        <f t="shared" si="4"/>
        <v>3961781.9800000004</v>
      </c>
      <c r="AL21" s="26">
        <f t="shared" si="5"/>
        <v>28352.699999999255</v>
      </c>
    </row>
    <row r="22" spans="1:38" x14ac:dyDescent="0.2">
      <c r="A22" s="1" t="s">
        <v>421</v>
      </c>
      <c r="B22" s="1" t="s">
        <v>423</v>
      </c>
      <c r="C22" s="65">
        <v>4817</v>
      </c>
      <c r="D22" s="65" t="s">
        <v>1032</v>
      </c>
      <c r="E22" s="251" t="s">
        <v>2953</v>
      </c>
      <c r="F22" s="89">
        <v>623516.66</v>
      </c>
      <c r="G22" s="89">
        <v>63735.58</v>
      </c>
      <c r="H22" s="89">
        <v>6780</v>
      </c>
      <c r="J22" s="251">
        <v>674971.97</v>
      </c>
      <c r="K22" s="251">
        <v>633770.31000000006</v>
      </c>
      <c r="L22" s="232">
        <v>0</v>
      </c>
      <c r="O22" s="232">
        <v>0</v>
      </c>
      <c r="R22" s="251">
        <v>12325</v>
      </c>
      <c r="S22" s="251">
        <v>4994895.4800000004</v>
      </c>
      <c r="U22" s="73">
        <v>1258536.06</v>
      </c>
      <c r="V22" s="73">
        <v>252710</v>
      </c>
      <c r="W22" s="73">
        <v>1375.2</v>
      </c>
      <c r="X22" s="73">
        <v>2141867</v>
      </c>
      <c r="Y22" s="73">
        <v>31490</v>
      </c>
      <c r="Z22" s="90">
        <v>2273232</v>
      </c>
      <c r="AC22" s="90">
        <v>868683.07</v>
      </c>
      <c r="AD22" s="90">
        <v>464831.59</v>
      </c>
      <c r="AG22" s="73">
        <f>SUM(F22:I22)</f>
        <v>694032.24</v>
      </c>
      <c r="AH22" s="78">
        <f t="shared" si="1"/>
        <v>0</v>
      </c>
      <c r="AI22" s="21">
        <f t="shared" si="2"/>
        <v>694032.24</v>
      </c>
      <c r="AJ22" s="22">
        <f t="shared" si="3"/>
        <v>3685978.26</v>
      </c>
      <c r="AK22" s="16">
        <f t="shared" si="4"/>
        <v>3606746.6599999997</v>
      </c>
      <c r="AL22" s="26">
        <f t="shared" si="5"/>
        <v>79231.600000000093</v>
      </c>
    </row>
    <row r="23" spans="1:38" x14ac:dyDescent="0.2">
      <c r="A23" s="1" t="s">
        <v>421</v>
      </c>
      <c r="B23" s="1" t="s">
        <v>423</v>
      </c>
      <c r="C23" s="65">
        <v>4661</v>
      </c>
      <c r="D23" s="65" t="s">
        <v>1033</v>
      </c>
      <c r="E23" s="251" t="s">
        <v>2954</v>
      </c>
      <c r="F23" s="89">
        <v>266813.13</v>
      </c>
      <c r="G23" s="89">
        <v>176133.75</v>
      </c>
      <c r="H23" s="89">
        <v>71730.42</v>
      </c>
      <c r="J23" s="251">
        <v>924960.27</v>
      </c>
      <c r="K23" s="251">
        <v>472286.73</v>
      </c>
      <c r="L23" s="232">
        <v>0</v>
      </c>
      <c r="M23" s="232">
        <v>7840</v>
      </c>
      <c r="O23" s="232">
        <v>46.72</v>
      </c>
      <c r="R23" s="251">
        <v>535571.47</v>
      </c>
      <c r="S23" s="251">
        <v>1550129.81</v>
      </c>
      <c r="U23" s="73">
        <v>1205855.21</v>
      </c>
      <c r="V23" s="73">
        <v>346685</v>
      </c>
      <c r="W23" s="73">
        <v>302.64</v>
      </c>
      <c r="X23" s="73">
        <v>2306863.7000000002</v>
      </c>
      <c r="Y23" s="73">
        <v>57600</v>
      </c>
      <c r="Z23" s="90">
        <v>2472245.7000000002</v>
      </c>
      <c r="AC23" s="90">
        <v>534980.79</v>
      </c>
      <c r="AD23" s="90">
        <v>291414.46999999997</v>
      </c>
      <c r="AE23" s="90">
        <v>12</v>
      </c>
      <c r="AG23" s="73">
        <f>SUM(F23:I23)</f>
        <v>514677.3</v>
      </c>
      <c r="AH23" s="78">
        <f t="shared" si="1"/>
        <v>7886.72</v>
      </c>
      <c r="AI23" s="21">
        <f t="shared" si="2"/>
        <v>506790.58</v>
      </c>
      <c r="AJ23" s="22">
        <f t="shared" si="3"/>
        <v>3917306.55</v>
      </c>
      <c r="AK23" s="16">
        <f t="shared" si="4"/>
        <v>3298652.96</v>
      </c>
      <c r="AL23" s="26">
        <f t="shared" si="5"/>
        <v>618653.58999999985</v>
      </c>
    </row>
    <row r="24" spans="1:38" x14ac:dyDescent="0.2">
      <c r="A24" s="1" t="s">
        <v>421</v>
      </c>
      <c r="B24" s="1" t="s">
        <v>423</v>
      </c>
      <c r="C24" s="65">
        <v>7585</v>
      </c>
      <c r="D24" s="65" t="s">
        <v>1034</v>
      </c>
      <c r="E24" s="251" t="s">
        <v>2955</v>
      </c>
      <c r="F24" s="89">
        <v>2506350.58</v>
      </c>
      <c r="G24" s="89">
        <v>9743.41</v>
      </c>
      <c r="H24" s="89">
        <v>5524.78</v>
      </c>
      <c r="J24" s="251">
        <v>115805.58</v>
      </c>
      <c r="K24" s="251">
        <v>811157.29</v>
      </c>
      <c r="L24" s="232">
        <v>0</v>
      </c>
      <c r="M24" s="232">
        <v>16560</v>
      </c>
      <c r="O24" s="232">
        <v>0</v>
      </c>
      <c r="R24" s="251">
        <v>281564.49</v>
      </c>
      <c r="S24" s="251">
        <v>2878887.21</v>
      </c>
      <c r="U24" s="73">
        <v>1979869.35</v>
      </c>
      <c r="V24" s="73">
        <v>142850</v>
      </c>
      <c r="W24" s="73">
        <v>4014.68</v>
      </c>
      <c r="X24" s="73">
        <v>3078582</v>
      </c>
      <c r="Y24" s="73">
        <v>168400</v>
      </c>
      <c r="Z24" s="90">
        <v>3484482</v>
      </c>
      <c r="AC24" s="90">
        <v>1224280.99</v>
      </c>
      <c r="AD24" s="90">
        <v>382729.56</v>
      </c>
      <c r="AE24" s="90">
        <v>6</v>
      </c>
      <c r="AG24" s="73">
        <f>SUM(F24:I24)</f>
        <v>2521618.77</v>
      </c>
      <c r="AH24" s="78">
        <f t="shared" si="1"/>
        <v>16560</v>
      </c>
      <c r="AI24" s="21">
        <f t="shared" si="2"/>
        <v>2505058.77</v>
      </c>
      <c r="AJ24" s="22">
        <f t="shared" si="3"/>
        <v>5373716.0300000003</v>
      </c>
      <c r="AK24" s="16">
        <f t="shared" si="4"/>
        <v>5091498.55</v>
      </c>
      <c r="AL24" s="26">
        <f t="shared" si="5"/>
        <v>282217.48000000045</v>
      </c>
    </row>
    <row r="25" spans="1:38" x14ac:dyDescent="0.2">
      <c r="A25" s="1" t="s">
        <v>421</v>
      </c>
      <c r="B25" s="1" t="s">
        <v>423</v>
      </c>
      <c r="C25" s="65">
        <v>6519</v>
      </c>
      <c r="D25" s="65" t="s">
        <v>1035</v>
      </c>
      <c r="E25" s="251" t="s">
        <v>2956</v>
      </c>
      <c r="F25" s="89">
        <v>760799.34</v>
      </c>
      <c r="G25" s="89">
        <v>50226.55</v>
      </c>
      <c r="H25" s="89">
        <v>21915.25</v>
      </c>
      <c r="J25" s="251">
        <v>465082.73</v>
      </c>
      <c r="K25" s="251">
        <v>489795.57</v>
      </c>
      <c r="L25" s="232">
        <v>0</v>
      </c>
      <c r="O25" s="232">
        <v>1233.42</v>
      </c>
      <c r="R25" s="251">
        <v>-192786.2</v>
      </c>
      <c r="S25" s="251">
        <v>2079998.65</v>
      </c>
      <c r="U25" s="73">
        <v>1262518.76</v>
      </c>
      <c r="V25" s="73">
        <v>328796</v>
      </c>
      <c r="W25" s="73">
        <v>367.99</v>
      </c>
      <c r="X25" s="73">
        <v>2132147.7999999998</v>
      </c>
      <c r="Y25" s="73">
        <v>84241</v>
      </c>
      <c r="Z25" s="90">
        <v>2337488.7999999998</v>
      </c>
      <c r="AC25" s="90">
        <v>489679.43</v>
      </c>
      <c r="AD25" s="90">
        <v>289453.64</v>
      </c>
      <c r="AG25" s="73">
        <f>SUM(F25:I25)</f>
        <v>832941.14</v>
      </c>
      <c r="AH25" s="78">
        <f t="shared" si="1"/>
        <v>1233.42</v>
      </c>
      <c r="AI25" s="21">
        <f t="shared" si="2"/>
        <v>831707.72</v>
      </c>
      <c r="AJ25" s="22">
        <f t="shared" si="3"/>
        <v>3808071.55</v>
      </c>
      <c r="AK25" s="16">
        <f t="shared" si="4"/>
        <v>3116621.87</v>
      </c>
      <c r="AL25" s="26">
        <f t="shared" si="5"/>
        <v>691449.6799999997</v>
      </c>
    </row>
    <row r="26" spans="1:38" x14ac:dyDescent="0.2">
      <c r="A26" s="1" t="s">
        <v>421</v>
      </c>
      <c r="B26" s="1" t="s">
        <v>423</v>
      </c>
      <c r="C26" s="65">
        <v>4531</v>
      </c>
      <c r="D26" s="65" t="s">
        <v>1036</v>
      </c>
      <c r="E26" s="251" t="s">
        <v>2957</v>
      </c>
      <c r="F26" s="89">
        <v>667570.74</v>
      </c>
      <c r="G26" s="89">
        <v>94721.64</v>
      </c>
      <c r="H26" s="89">
        <v>20167.25</v>
      </c>
      <c r="J26" s="251">
        <v>1165793.1399999999</v>
      </c>
      <c r="K26" s="251">
        <v>243707.09</v>
      </c>
      <c r="L26" s="232">
        <v>10145</v>
      </c>
      <c r="M26" s="232">
        <v>11650</v>
      </c>
      <c r="O26" s="232">
        <v>0</v>
      </c>
      <c r="R26" s="251">
        <v>126601.39</v>
      </c>
      <c r="S26" s="251">
        <v>413083.29</v>
      </c>
      <c r="U26" s="73">
        <v>1261273.06</v>
      </c>
      <c r="V26" s="73">
        <v>202870</v>
      </c>
      <c r="W26" s="73">
        <v>918.68</v>
      </c>
      <c r="X26" s="73">
        <v>1778920.5</v>
      </c>
      <c r="Y26" s="73">
        <v>88800</v>
      </c>
      <c r="Z26" s="90">
        <v>2083150.5</v>
      </c>
      <c r="AC26" s="90">
        <v>672821.25</v>
      </c>
      <c r="AD26" s="90">
        <v>258248.87</v>
      </c>
      <c r="AF26" s="90">
        <v>1080</v>
      </c>
      <c r="AG26" s="73">
        <f>SUM(F26:I26)</f>
        <v>782459.63</v>
      </c>
      <c r="AH26" s="78">
        <f t="shared" si="1"/>
        <v>21795</v>
      </c>
      <c r="AI26" s="21">
        <f t="shared" si="2"/>
        <v>760664.63</v>
      </c>
      <c r="AJ26" s="22">
        <f t="shared" si="3"/>
        <v>3332782.24</v>
      </c>
      <c r="AK26" s="16">
        <f t="shared" si="4"/>
        <v>3015300.62</v>
      </c>
      <c r="AL26" s="26">
        <f t="shared" si="5"/>
        <v>317481.62000000011</v>
      </c>
    </row>
    <row r="27" spans="1:38" x14ac:dyDescent="0.2">
      <c r="A27" s="1" t="s">
        <v>421</v>
      </c>
      <c r="B27" s="1" t="s">
        <v>423</v>
      </c>
      <c r="C27" s="65">
        <v>2937</v>
      </c>
      <c r="D27" s="65" t="s">
        <v>1037</v>
      </c>
      <c r="E27" s="251" t="s">
        <v>2958</v>
      </c>
      <c r="F27" s="89">
        <v>477738.75</v>
      </c>
      <c r="G27" s="89">
        <v>0</v>
      </c>
      <c r="H27" s="89">
        <v>10373.26</v>
      </c>
      <c r="J27" s="251">
        <v>697750.2</v>
      </c>
      <c r="K27" s="251">
        <v>381868.36</v>
      </c>
      <c r="L27" s="232">
        <v>0</v>
      </c>
      <c r="R27" s="251">
        <v>285771.52000000002</v>
      </c>
      <c r="S27" s="251">
        <v>2337378.21</v>
      </c>
      <c r="U27" s="73">
        <v>1026189.16</v>
      </c>
      <c r="V27" s="73">
        <v>62000</v>
      </c>
      <c r="W27" s="73">
        <v>618.53</v>
      </c>
      <c r="X27" s="73">
        <v>1070338</v>
      </c>
      <c r="Y27" s="73">
        <v>35600</v>
      </c>
      <c r="Z27" s="90">
        <v>1273681.3999999999</v>
      </c>
      <c r="AC27" s="90">
        <v>517922.09</v>
      </c>
      <c r="AD27" s="90">
        <v>296684.82</v>
      </c>
      <c r="AE27" s="90">
        <v>901.01</v>
      </c>
      <c r="AG27" s="73">
        <f>SUM(F27:I27)</f>
        <v>488112.01</v>
      </c>
      <c r="AH27" s="78">
        <f t="shared" si="1"/>
        <v>0</v>
      </c>
      <c r="AI27" s="21">
        <f t="shared" si="2"/>
        <v>488112.01</v>
      </c>
      <c r="AJ27" s="22">
        <f t="shared" si="3"/>
        <v>2194745.6900000004</v>
      </c>
      <c r="AK27" s="16">
        <f t="shared" si="4"/>
        <v>2089189.32</v>
      </c>
      <c r="AL27" s="26">
        <f t="shared" si="5"/>
        <v>105556.37000000034</v>
      </c>
    </row>
    <row r="28" spans="1:38" x14ac:dyDescent="0.2">
      <c r="A28" s="1" t="s">
        <v>421</v>
      </c>
      <c r="B28" s="1" t="s">
        <v>423</v>
      </c>
      <c r="C28" s="65">
        <v>2576</v>
      </c>
      <c r="D28" s="65" t="s">
        <v>1038</v>
      </c>
      <c r="E28" s="251" t="s">
        <v>2959</v>
      </c>
      <c r="F28" s="89">
        <v>519569.76</v>
      </c>
      <c r="G28" s="89">
        <v>48400</v>
      </c>
      <c r="H28" s="89">
        <v>34688.58</v>
      </c>
      <c r="J28" s="251">
        <v>432570.19</v>
      </c>
      <c r="K28" s="251">
        <v>560958.44999999995</v>
      </c>
      <c r="L28" s="232">
        <v>39376.120000000003</v>
      </c>
      <c r="M28" s="232">
        <v>28020.33</v>
      </c>
      <c r="O28" s="232">
        <v>0</v>
      </c>
      <c r="R28" s="251">
        <v>228092.72</v>
      </c>
      <c r="S28" s="251">
        <v>2446216.73</v>
      </c>
      <c r="U28" s="73">
        <v>1036879.54</v>
      </c>
      <c r="V28" s="73">
        <v>262600</v>
      </c>
      <c r="W28" s="73">
        <v>383.05</v>
      </c>
      <c r="X28" s="73">
        <v>687254</v>
      </c>
      <c r="Y28" s="73">
        <v>9500</v>
      </c>
      <c r="Z28" s="90">
        <v>883954</v>
      </c>
      <c r="AC28" s="90">
        <v>319882.83</v>
      </c>
      <c r="AD28" s="90">
        <v>267702.87</v>
      </c>
      <c r="AE28" s="90">
        <v>2</v>
      </c>
      <c r="AF28" s="90">
        <v>100000</v>
      </c>
      <c r="AG28" s="73">
        <f>SUM(F28:I28)</f>
        <v>602658.34</v>
      </c>
      <c r="AH28" s="78">
        <f t="shared" si="1"/>
        <v>67396.450000000012</v>
      </c>
      <c r="AI28" s="21">
        <f t="shared" si="2"/>
        <v>535261.8899999999</v>
      </c>
      <c r="AJ28" s="22">
        <f t="shared" si="3"/>
        <v>1996616.59</v>
      </c>
      <c r="AK28" s="16">
        <f t="shared" si="4"/>
        <v>1571541.7000000002</v>
      </c>
      <c r="AL28" s="26">
        <f t="shared" si="5"/>
        <v>425074.8899999999</v>
      </c>
    </row>
    <row r="29" spans="1:38" x14ac:dyDescent="0.2">
      <c r="A29" s="1" t="s">
        <v>426</v>
      </c>
      <c r="B29" s="1" t="s">
        <v>427</v>
      </c>
      <c r="C29" s="65">
        <v>3880</v>
      </c>
      <c r="D29" s="65" t="s">
        <v>1039</v>
      </c>
      <c r="E29" s="251" t="s">
        <v>2960</v>
      </c>
      <c r="F29" s="89">
        <v>899292.57</v>
      </c>
      <c r="G29" s="89">
        <v>420894.75</v>
      </c>
      <c r="H29" s="89">
        <v>11586.55</v>
      </c>
      <c r="J29" s="251">
        <v>530948.53</v>
      </c>
      <c r="K29" s="251">
        <v>299129.49</v>
      </c>
      <c r="S29" s="251">
        <v>1940194.37</v>
      </c>
      <c r="U29" s="73">
        <v>1562701.02</v>
      </c>
      <c r="V29" s="73">
        <v>313500</v>
      </c>
      <c r="W29" s="73">
        <v>1870.54</v>
      </c>
      <c r="X29" s="73">
        <v>1793740.5</v>
      </c>
      <c r="Z29" s="90">
        <v>1972440.5</v>
      </c>
      <c r="AC29" s="90">
        <v>535097.53</v>
      </c>
      <c r="AD29" s="90">
        <v>260691.09</v>
      </c>
      <c r="AG29" s="73">
        <f>SUM(F29:I29)</f>
        <v>1331773.8699999999</v>
      </c>
      <c r="AH29" s="78">
        <f t="shared" si="1"/>
        <v>0</v>
      </c>
      <c r="AI29" s="21">
        <f t="shared" si="2"/>
        <v>1331773.8699999999</v>
      </c>
      <c r="AJ29" s="22">
        <f t="shared" si="3"/>
        <v>3671812.06</v>
      </c>
      <c r="AK29" s="16">
        <f t="shared" si="4"/>
        <v>2768229.12</v>
      </c>
      <c r="AL29" s="26">
        <f t="shared" si="5"/>
        <v>903582.94</v>
      </c>
    </row>
    <row r="30" spans="1:38" x14ac:dyDescent="0.2">
      <c r="A30" s="1" t="s">
        <v>426</v>
      </c>
      <c r="B30" s="1" t="s">
        <v>427</v>
      </c>
      <c r="C30" s="65">
        <v>3169</v>
      </c>
      <c r="D30" s="65" t="s">
        <v>1040</v>
      </c>
      <c r="E30" s="251" t="s">
        <v>2961</v>
      </c>
      <c r="F30" s="89">
        <v>1351510.77</v>
      </c>
      <c r="G30" s="89">
        <v>367876.89</v>
      </c>
      <c r="H30" s="89">
        <v>24808.57</v>
      </c>
      <c r="J30" s="251">
        <v>2443824.27</v>
      </c>
      <c r="K30" s="251">
        <v>271727.02</v>
      </c>
      <c r="S30" s="251">
        <v>225942.27</v>
      </c>
      <c r="U30" s="73">
        <v>2345882.21</v>
      </c>
      <c r="V30" s="73">
        <v>260000</v>
      </c>
      <c r="W30" s="73">
        <v>3530.1</v>
      </c>
      <c r="X30" s="73">
        <v>1040648.5</v>
      </c>
      <c r="Z30" s="90">
        <v>1481731.5</v>
      </c>
      <c r="AC30" s="90">
        <v>583305.01</v>
      </c>
      <c r="AD30" s="90">
        <v>238747.44</v>
      </c>
      <c r="AG30" s="73">
        <f>SUM(F30:I30)</f>
        <v>1744196.2300000002</v>
      </c>
      <c r="AH30" s="78">
        <f t="shared" si="1"/>
        <v>0</v>
      </c>
      <c r="AI30" s="21">
        <f t="shared" si="2"/>
        <v>1744196.2300000002</v>
      </c>
      <c r="AJ30" s="22">
        <f t="shared" si="3"/>
        <v>3650060.81</v>
      </c>
      <c r="AK30" s="16">
        <f t="shared" si="4"/>
        <v>2303783.9500000002</v>
      </c>
      <c r="AL30" s="26">
        <f t="shared" si="5"/>
        <v>1346276.8599999999</v>
      </c>
    </row>
    <row r="31" spans="1:38" x14ac:dyDescent="0.2">
      <c r="A31" s="1" t="s">
        <v>426</v>
      </c>
      <c r="B31" s="1" t="s">
        <v>427</v>
      </c>
      <c r="C31" s="65">
        <v>7059</v>
      </c>
      <c r="D31" s="65" t="s">
        <v>1041</v>
      </c>
      <c r="E31" s="251" t="s">
        <v>2962</v>
      </c>
      <c r="F31" s="89">
        <v>1423192.97</v>
      </c>
      <c r="G31" s="89">
        <v>343569.65</v>
      </c>
      <c r="H31" s="89">
        <v>28458.19</v>
      </c>
      <c r="J31" s="251">
        <v>877644.79</v>
      </c>
      <c r="K31" s="251">
        <v>534199.94999999995</v>
      </c>
      <c r="R31" s="251">
        <v>2619.96</v>
      </c>
      <c r="S31" s="251">
        <v>519805.36</v>
      </c>
      <c r="U31" s="73">
        <v>2543715.67</v>
      </c>
      <c r="W31" s="73">
        <v>2508.11</v>
      </c>
      <c r="X31" s="73">
        <v>890725.5</v>
      </c>
      <c r="Z31" s="90">
        <v>1484985.5</v>
      </c>
      <c r="AC31" s="90">
        <v>687517.04</v>
      </c>
      <c r="AD31" s="90">
        <v>128087.55</v>
      </c>
      <c r="AG31" s="73">
        <f>SUM(F31:I31)</f>
        <v>1795220.81</v>
      </c>
      <c r="AH31" s="78">
        <f t="shared" si="1"/>
        <v>0</v>
      </c>
      <c r="AI31" s="21">
        <f t="shared" si="2"/>
        <v>1795220.81</v>
      </c>
      <c r="AJ31" s="22">
        <f t="shared" si="3"/>
        <v>3436949.28</v>
      </c>
      <c r="AK31" s="16">
        <f t="shared" si="4"/>
        <v>2300590.09</v>
      </c>
      <c r="AL31" s="26">
        <f t="shared" si="5"/>
        <v>1136359.19</v>
      </c>
    </row>
    <row r="32" spans="1:38" x14ac:dyDescent="0.2">
      <c r="A32" s="1" t="s">
        <v>426</v>
      </c>
      <c r="B32" s="1" t="s">
        <v>427</v>
      </c>
      <c r="C32" s="65">
        <v>4668</v>
      </c>
      <c r="D32" s="65" t="s">
        <v>1042</v>
      </c>
      <c r="E32" s="251" t="s">
        <v>2963</v>
      </c>
      <c r="F32" s="89">
        <v>760062.74</v>
      </c>
      <c r="G32" s="89">
        <v>212863.45</v>
      </c>
      <c r="H32" s="89">
        <v>33277.17</v>
      </c>
      <c r="J32" s="251">
        <v>2285962.69</v>
      </c>
      <c r="K32" s="251">
        <v>1055167.05</v>
      </c>
      <c r="R32" s="251">
        <v>31616</v>
      </c>
      <c r="S32" s="251">
        <v>164243.42000000001</v>
      </c>
      <c r="U32" s="73">
        <v>1228241.0900000001</v>
      </c>
      <c r="V32" s="73">
        <v>185010</v>
      </c>
      <c r="W32" s="73">
        <v>1788.77</v>
      </c>
      <c r="X32" s="73">
        <v>1450361.4</v>
      </c>
      <c r="Z32" s="90">
        <v>1850022.4</v>
      </c>
      <c r="AC32" s="90">
        <v>514410.46</v>
      </c>
      <c r="AD32" s="90">
        <v>393632.94</v>
      </c>
      <c r="AG32" s="73">
        <f>SUM(F32:I32)</f>
        <v>1006203.36</v>
      </c>
      <c r="AH32" s="78">
        <f t="shared" si="1"/>
        <v>0</v>
      </c>
      <c r="AI32" s="21">
        <f t="shared" si="2"/>
        <v>1006203.36</v>
      </c>
      <c r="AJ32" s="22">
        <f t="shared" si="3"/>
        <v>2865401.26</v>
      </c>
      <c r="AK32" s="16">
        <f t="shared" si="4"/>
        <v>2758065.8</v>
      </c>
      <c r="AL32" s="26">
        <f t="shared" si="5"/>
        <v>107335.45999999996</v>
      </c>
    </row>
    <row r="33" spans="1:38" x14ac:dyDescent="0.2">
      <c r="A33" s="1" t="s">
        <v>426</v>
      </c>
      <c r="B33" s="1" t="s">
        <v>427</v>
      </c>
      <c r="C33" s="65">
        <v>5951</v>
      </c>
      <c r="D33" s="65" t="s">
        <v>1043</v>
      </c>
      <c r="E33" s="251" t="s">
        <v>2964</v>
      </c>
      <c r="F33" s="89">
        <v>352506.67</v>
      </c>
      <c r="G33" s="89">
        <v>142516</v>
      </c>
      <c r="H33" s="89">
        <v>939.28</v>
      </c>
      <c r="J33" s="251">
        <v>483288.39</v>
      </c>
      <c r="K33" s="251">
        <v>527245.42000000004</v>
      </c>
      <c r="O33" s="232">
        <v>441053</v>
      </c>
      <c r="S33" s="251">
        <v>3631737.05</v>
      </c>
      <c r="U33" s="73">
        <v>1623729.85</v>
      </c>
      <c r="V33" s="73">
        <v>482820</v>
      </c>
      <c r="W33" s="73">
        <v>969.98</v>
      </c>
      <c r="X33" s="73">
        <v>1864101.2</v>
      </c>
      <c r="Z33" s="90">
        <v>2431901.2000000002</v>
      </c>
      <c r="AC33" s="90">
        <v>1076511.8999999999</v>
      </c>
      <c r="AD33" s="90">
        <v>305980.86</v>
      </c>
      <c r="AG33" s="73">
        <f>SUM(F33:I33)</f>
        <v>495961.95</v>
      </c>
      <c r="AH33" s="78">
        <f t="shared" si="1"/>
        <v>441053</v>
      </c>
      <c r="AI33" s="21">
        <f t="shared" si="2"/>
        <v>54908.950000000012</v>
      </c>
      <c r="AJ33" s="22">
        <f t="shared" si="3"/>
        <v>3971621.0300000003</v>
      </c>
      <c r="AK33" s="16">
        <f t="shared" si="4"/>
        <v>3814393.96</v>
      </c>
      <c r="AL33" s="26">
        <f t="shared" si="5"/>
        <v>157227.0700000003</v>
      </c>
    </row>
    <row r="34" spans="1:38" x14ac:dyDescent="0.2">
      <c r="A34" s="1" t="s">
        <v>426</v>
      </c>
      <c r="B34" s="1" t="s">
        <v>427</v>
      </c>
      <c r="C34" s="65">
        <v>4528</v>
      </c>
      <c r="D34" s="65" t="s">
        <v>1044</v>
      </c>
      <c r="E34" s="251" t="s">
        <v>2965</v>
      </c>
      <c r="F34" s="89">
        <v>746903.82</v>
      </c>
      <c r="G34" s="89">
        <v>188833.5</v>
      </c>
      <c r="H34" s="89">
        <v>31183.13</v>
      </c>
      <c r="J34" s="251">
        <v>320553.37</v>
      </c>
      <c r="K34" s="251">
        <v>545228.21</v>
      </c>
      <c r="R34" s="251">
        <v>4882.87</v>
      </c>
      <c r="S34" s="251">
        <v>669957.9</v>
      </c>
      <c r="U34" s="73">
        <v>1748084.16</v>
      </c>
      <c r="V34" s="73">
        <v>200000</v>
      </c>
      <c r="W34" s="73">
        <v>2280.37</v>
      </c>
      <c r="X34" s="73">
        <v>1203710</v>
      </c>
      <c r="Z34" s="90">
        <v>1730920</v>
      </c>
      <c r="AC34" s="90">
        <v>840674.15</v>
      </c>
      <c r="AD34" s="90">
        <v>199881.58</v>
      </c>
      <c r="AG34" s="73">
        <f>SUM(F34:I34)</f>
        <v>966920.45</v>
      </c>
      <c r="AH34" s="78">
        <f t="shared" si="1"/>
        <v>0</v>
      </c>
      <c r="AI34" s="21">
        <f t="shared" si="2"/>
        <v>966920.45</v>
      </c>
      <c r="AJ34" s="22">
        <f t="shared" si="3"/>
        <v>3154074.5300000003</v>
      </c>
      <c r="AK34" s="16">
        <f t="shared" si="4"/>
        <v>2771475.73</v>
      </c>
      <c r="AL34" s="26">
        <f t="shared" si="5"/>
        <v>382598.80000000028</v>
      </c>
    </row>
    <row r="35" spans="1:38" x14ac:dyDescent="0.2">
      <c r="A35" s="1" t="s">
        <v>426</v>
      </c>
      <c r="B35" s="1" t="s">
        <v>427</v>
      </c>
      <c r="C35" s="65">
        <v>5805</v>
      </c>
      <c r="D35" s="65" t="s">
        <v>1045</v>
      </c>
      <c r="E35" s="251" t="s">
        <v>2966</v>
      </c>
      <c r="F35" s="89">
        <v>1385605.8</v>
      </c>
      <c r="G35" s="89">
        <v>287653.37</v>
      </c>
      <c r="H35" s="89">
        <v>28981.45</v>
      </c>
      <c r="I35" s="89">
        <v>0</v>
      </c>
      <c r="J35" s="251">
        <v>618897.73</v>
      </c>
      <c r="K35" s="251">
        <v>220093.41</v>
      </c>
      <c r="L35" s="232">
        <v>1000</v>
      </c>
      <c r="R35" s="251">
        <v>207509.53</v>
      </c>
      <c r="S35" s="251">
        <v>2501284.2200000002</v>
      </c>
      <c r="U35" s="73">
        <v>1309327.1399999999</v>
      </c>
      <c r="V35" s="73">
        <v>464315</v>
      </c>
      <c r="W35" s="73">
        <v>2569.2399999999998</v>
      </c>
      <c r="X35" s="73">
        <v>1150474</v>
      </c>
      <c r="Y35" s="73">
        <v>500</v>
      </c>
      <c r="Z35" s="90">
        <v>1541590</v>
      </c>
      <c r="AC35" s="90">
        <v>612058.21</v>
      </c>
      <c r="AD35" s="90">
        <v>235202.35</v>
      </c>
      <c r="AG35" s="73">
        <f>SUM(F35:I35)</f>
        <v>1702240.6199999999</v>
      </c>
      <c r="AH35" s="78">
        <f t="shared" si="1"/>
        <v>1000</v>
      </c>
      <c r="AI35" s="21">
        <f t="shared" si="2"/>
        <v>1701240.6199999999</v>
      </c>
      <c r="AJ35" s="22">
        <f t="shared" si="3"/>
        <v>2927185.38</v>
      </c>
      <c r="AK35" s="16">
        <f t="shared" si="4"/>
        <v>2388850.56</v>
      </c>
      <c r="AL35" s="26">
        <f t="shared" si="5"/>
        <v>538334.81999999983</v>
      </c>
    </row>
    <row r="36" spans="1:38" x14ac:dyDescent="0.2">
      <c r="A36" s="1" t="s">
        <v>426</v>
      </c>
      <c r="B36" s="1" t="s">
        <v>427</v>
      </c>
      <c r="C36" s="65">
        <v>3290</v>
      </c>
      <c r="D36" s="65" t="s">
        <v>1046</v>
      </c>
      <c r="E36" s="251" t="s">
        <v>2967</v>
      </c>
      <c r="F36" s="89">
        <v>599608.42000000004</v>
      </c>
      <c r="G36" s="89">
        <v>87345.1</v>
      </c>
      <c r="H36" s="89">
        <v>459</v>
      </c>
      <c r="J36" s="251">
        <v>416738.78</v>
      </c>
      <c r="K36" s="251">
        <v>1215005.8400000001</v>
      </c>
      <c r="O36" s="232">
        <v>442250</v>
      </c>
      <c r="R36" s="251">
        <v>-41804.43</v>
      </c>
      <c r="S36" s="251">
        <v>1692932.58</v>
      </c>
      <c r="U36" s="73">
        <v>1217873.3999999999</v>
      </c>
      <c r="V36" s="73">
        <v>343180</v>
      </c>
      <c r="W36" s="73">
        <v>1434.7</v>
      </c>
      <c r="X36" s="73">
        <v>1267415.5</v>
      </c>
      <c r="Z36" s="90">
        <v>1668696.5</v>
      </c>
      <c r="AC36" s="90">
        <v>591715.69999999995</v>
      </c>
      <c r="AD36" s="90">
        <v>181472.53</v>
      </c>
      <c r="AG36" s="73">
        <f>SUM(F36:I36)</f>
        <v>687412.52</v>
      </c>
      <c r="AH36" s="78">
        <f t="shared" si="1"/>
        <v>442250</v>
      </c>
      <c r="AI36" s="21">
        <f t="shared" si="2"/>
        <v>245162.52000000002</v>
      </c>
      <c r="AJ36" s="22">
        <f t="shared" si="3"/>
        <v>2829903.5999999996</v>
      </c>
      <c r="AK36" s="16">
        <f t="shared" si="4"/>
        <v>2441884.73</v>
      </c>
      <c r="AL36" s="26">
        <f t="shared" si="5"/>
        <v>388018.86999999965</v>
      </c>
    </row>
    <row r="37" spans="1:38" x14ac:dyDescent="0.2">
      <c r="A37" s="1" t="s">
        <v>426</v>
      </c>
      <c r="B37" s="1" t="s">
        <v>427</v>
      </c>
      <c r="C37" s="65">
        <v>5014</v>
      </c>
      <c r="D37" s="65" t="s">
        <v>1047</v>
      </c>
      <c r="E37" s="251" t="s">
        <v>2968</v>
      </c>
      <c r="F37" s="89">
        <v>284339.71000000002</v>
      </c>
      <c r="G37" s="89">
        <v>227403.17</v>
      </c>
      <c r="H37" s="89">
        <v>44.05</v>
      </c>
      <c r="J37" s="251">
        <v>1206324.49</v>
      </c>
      <c r="K37" s="251">
        <v>262622.71000000002</v>
      </c>
      <c r="O37" s="232">
        <v>6750</v>
      </c>
      <c r="R37" s="251">
        <v>93579.01</v>
      </c>
      <c r="U37" s="73">
        <v>1651656.81</v>
      </c>
      <c r="V37" s="73">
        <v>190800</v>
      </c>
      <c r="W37" s="73">
        <v>512.23</v>
      </c>
      <c r="X37" s="73">
        <v>1507566.2</v>
      </c>
      <c r="Z37" s="90">
        <v>1764155.2</v>
      </c>
      <c r="AC37" s="90">
        <v>1014376.15</v>
      </c>
      <c r="AD37" s="90">
        <v>319838.02</v>
      </c>
      <c r="AG37" s="73">
        <f>SUM(F37:I37)</f>
        <v>511786.93</v>
      </c>
      <c r="AH37" s="78">
        <f t="shared" si="1"/>
        <v>6750</v>
      </c>
      <c r="AI37" s="21">
        <f t="shared" si="2"/>
        <v>505036.93</v>
      </c>
      <c r="AJ37" s="22">
        <f t="shared" si="3"/>
        <v>3350535.24</v>
      </c>
      <c r="AK37" s="16">
        <f t="shared" si="4"/>
        <v>3098369.37</v>
      </c>
      <c r="AL37" s="26">
        <f t="shared" si="5"/>
        <v>252165.87000000011</v>
      </c>
    </row>
    <row r="38" spans="1:38" x14ac:dyDescent="0.2">
      <c r="A38" s="1" t="s">
        <v>426</v>
      </c>
      <c r="B38" s="1" t="s">
        <v>427</v>
      </c>
      <c r="C38" s="65">
        <v>4611</v>
      </c>
      <c r="D38" s="65" t="s">
        <v>1048</v>
      </c>
      <c r="E38" s="251" t="s">
        <v>2969</v>
      </c>
      <c r="F38" s="89">
        <v>708804.04</v>
      </c>
      <c r="G38" s="89">
        <v>234227.5</v>
      </c>
      <c r="H38" s="89">
        <v>15000</v>
      </c>
      <c r="J38" s="251">
        <v>1155053.25</v>
      </c>
      <c r="K38" s="251">
        <v>595448.43000000005</v>
      </c>
      <c r="M38" s="232">
        <v>8450</v>
      </c>
      <c r="U38" s="73">
        <v>1685950.33</v>
      </c>
      <c r="V38" s="73">
        <v>106100</v>
      </c>
      <c r="W38" s="73">
        <v>1569.88</v>
      </c>
      <c r="X38" s="73">
        <v>1537936</v>
      </c>
      <c r="Z38" s="90">
        <v>2094538</v>
      </c>
      <c r="AC38" s="90">
        <v>471899.94</v>
      </c>
      <c r="AD38" s="90">
        <v>158147.51999999999</v>
      </c>
      <c r="AG38" s="73">
        <f>SUM(F38:I38)</f>
        <v>958031.54</v>
      </c>
      <c r="AH38" s="78">
        <f t="shared" si="1"/>
        <v>8450</v>
      </c>
      <c r="AI38" s="21">
        <f t="shared" si="2"/>
        <v>949581.54</v>
      </c>
      <c r="AJ38" s="22">
        <f t="shared" si="3"/>
        <v>3331556.21</v>
      </c>
      <c r="AK38" s="16">
        <f t="shared" si="4"/>
        <v>2724585.46</v>
      </c>
      <c r="AL38" s="26">
        <f t="shared" si="5"/>
        <v>606970.75</v>
      </c>
    </row>
    <row r="39" spans="1:38" x14ac:dyDescent="0.2">
      <c r="A39" s="1" t="s">
        <v>430</v>
      </c>
      <c r="B39" s="1" t="s">
        <v>431</v>
      </c>
      <c r="C39" s="65">
        <v>2051</v>
      </c>
      <c r="D39" s="65" t="s">
        <v>1049</v>
      </c>
      <c r="E39" s="251" t="s">
        <v>2970</v>
      </c>
      <c r="F39" s="89">
        <v>987706.07</v>
      </c>
      <c r="G39" s="89">
        <v>0</v>
      </c>
      <c r="H39" s="89">
        <v>63404.53</v>
      </c>
      <c r="J39" s="251">
        <v>516896.68</v>
      </c>
      <c r="K39" s="251">
        <v>145014.42000000001</v>
      </c>
      <c r="L39" s="232">
        <v>20250</v>
      </c>
      <c r="M39" s="232">
        <v>23400</v>
      </c>
      <c r="O39" s="232">
        <v>58.4</v>
      </c>
      <c r="P39" s="251">
        <v>56293.63</v>
      </c>
      <c r="R39" s="251">
        <v>-1011977.09</v>
      </c>
      <c r="S39" s="251">
        <v>1814650.86</v>
      </c>
      <c r="U39" s="73">
        <v>1991258.43</v>
      </c>
      <c r="V39" s="73">
        <v>309083.5</v>
      </c>
      <c r="W39" s="73">
        <v>2963.8</v>
      </c>
      <c r="X39" s="73">
        <v>1777767</v>
      </c>
      <c r="Y39" s="73">
        <v>6000</v>
      </c>
      <c r="Z39" s="90">
        <v>2031895</v>
      </c>
      <c r="AC39" s="90">
        <v>923523.86</v>
      </c>
      <c r="AD39" s="90">
        <v>122672.97</v>
      </c>
      <c r="AG39" s="73">
        <f>SUM(F39:I39)</f>
        <v>1051110.5999999999</v>
      </c>
      <c r="AH39" s="78">
        <f t="shared" si="1"/>
        <v>43708.4</v>
      </c>
      <c r="AI39" s="21">
        <f t="shared" si="2"/>
        <v>1007402.1999999998</v>
      </c>
      <c r="AJ39" s="22">
        <f t="shared" si="3"/>
        <v>4087072.7299999995</v>
      </c>
      <c r="AK39" s="16">
        <f t="shared" si="4"/>
        <v>3078091.83</v>
      </c>
      <c r="AL39" s="26">
        <f t="shared" si="5"/>
        <v>1008980.8999999994</v>
      </c>
    </row>
    <row r="40" spans="1:38" x14ac:dyDescent="0.2">
      <c r="A40" s="1" t="s">
        <v>430</v>
      </c>
      <c r="B40" s="1" t="s">
        <v>431</v>
      </c>
      <c r="C40" s="65">
        <v>1787</v>
      </c>
      <c r="D40" s="65" t="s">
        <v>1050</v>
      </c>
      <c r="E40" s="251" t="s">
        <v>2971</v>
      </c>
      <c r="F40" s="89">
        <v>164020.03</v>
      </c>
      <c r="G40" s="89">
        <v>0</v>
      </c>
      <c r="H40" s="89">
        <v>47882</v>
      </c>
      <c r="J40" s="251">
        <v>1518784.62</v>
      </c>
      <c r="K40" s="251">
        <v>225790.65</v>
      </c>
      <c r="L40" s="232">
        <v>14251.63</v>
      </c>
      <c r="M40" s="232">
        <v>25150</v>
      </c>
      <c r="R40" s="251">
        <v>-37627</v>
      </c>
      <c r="S40" s="251">
        <v>1633793.05</v>
      </c>
      <c r="U40" s="73">
        <v>1650412.63</v>
      </c>
      <c r="V40" s="73">
        <v>205000</v>
      </c>
      <c r="W40" s="73">
        <v>506.78</v>
      </c>
      <c r="X40" s="73">
        <v>1937782.5</v>
      </c>
      <c r="Y40" s="73">
        <v>95000</v>
      </c>
      <c r="Z40" s="90">
        <v>2314204.5</v>
      </c>
      <c r="AC40" s="90">
        <v>1180066.9099999999</v>
      </c>
      <c r="AD40" s="90">
        <v>269057.78000000003</v>
      </c>
      <c r="AG40" s="73">
        <f>SUM(F40:I40)</f>
        <v>211902.03</v>
      </c>
      <c r="AH40" s="78">
        <f t="shared" si="1"/>
        <v>39401.629999999997</v>
      </c>
      <c r="AI40" s="21">
        <f t="shared" si="2"/>
        <v>172500.4</v>
      </c>
      <c r="AJ40" s="22">
        <f t="shared" si="3"/>
        <v>3888701.91</v>
      </c>
      <c r="AK40" s="16">
        <f t="shared" si="4"/>
        <v>3763329.1900000004</v>
      </c>
      <c r="AL40" s="26">
        <f t="shared" si="5"/>
        <v>125372.71999999974</v>
      </c>
    </row>
    <row r="41" spans="1:38" x14ac:dyDescent="0.2">
      <c r="A41" s="1" t="s">
        <v>430</v>
      </c>
      <c r="B41" s="1" t="s">
        <v>431</v>
      </c>
      <c r="C41" s="65">
        <v>2904</v>
      </c>
      <c r="D41" s="65" t="s">
        <v>1051</v>
      </c>
      <c r="E41" s="251" t="s">
        <v>2972</v>
      </c>
      <c r="F41" s="89">
        <v>947856.62</v>
      </c>
      <c r="G41" s="89">
        <v>16740</v>
      </c>
      <c r="H41" s="89">
        <v>72314.81</v>
      </c>
      <c r="J41" s="251">
        <v>1087780.74</v>
      </c>
      <c r="K41" s="251">
        <v>375229.47</v>
      </c>
      <c r="L41" s="232">
        <v>13548.6</v>
      </c>
      <c r="M41" s="232">
        <v>20600</v>
      </c>
      <c r="R41" s="251">
        <v>-166</v>
      </c>
      <c r="S41" s="251">
        <v>174893.33</v>
      </c>
      <c r="U41" s="73">
        <v>1666317.21</v>
      </c>
      <c r="W41" s="73">
        <v>1382.36</v>
      </c>
      <c r="X41" s="73">
        <v>1586773</v>
      </c>
      <c r="Y41" s="73">
        <v>17100</v>
      </c>
      <c r="Z41" s="90">
        <v>1838373</v>
      </c>
      <c r="AC41" s="90">
        <v>819651.33</v>
      </c>
      <c r="AD41" s="90">
        <v>313692.58</v>
      </c>
      <c r="AG41" s="73">
        <f>SUM(F41:I41)</f>
        <v>1036911.4299999999</v>
      </c>
      <c r="AH41" s="78">
        <f t="shared" si="1"/>
        <v>34148.6</v>
      </c>
      <c r="AI41" s="21">
        <f t="shared" si="2"/>
        <v>1002762.83</v>
      </c>
      <c r="AJ41" s="22">
        <f t="shared" si="3"/>
        <v>3271572.5700000003</v>
      </c>
      <c r="AK41" s="16">
        <f t="shared" si="4"/>
        <v>2971716.91</v>
      </c>
      <c r="AL41" s="26">
        <f t="shared" si="5"/>
        <v>299855.66000000015</v>
      </c>
    </row>
    <row r="42" spans="1:38" x14ac:dyDescent="0.2">
      <c r="A42" s="1" t="s">
        <v>430</v>
      </c>
      <c r="B42" s="1" t="s">
        <v>431</v>
      </c>
      <c r="C42" s="65">
        <v>3978</v>
      </c>
      <c r="D42" s="65" t="s">
        <v>1052</v>
      </c>
      <c r="E42" s="251" t="s">
        <v>2973</v>
      </c>
      <c r="F42" s="89">
        <v>2488841.46</v>
      </c>
      <c r="G42" s="89">
        <v>89618.93</v>
      </c>
      <c r="H42" s="89">
        <v>48775.01</v>
      </c>
      <c r="J42" s="251">
        <v>1353313.99</v>
      </c>
      <c r="K42" s="251">
        <v>268736.88</v>
      </c>
      <c r="L42" s="232">
        <v>54785.22</v>
      </c>
      <c r="M42" s="232">
        <v>87400</v>
      </c>
      <c r="O42" s="232">
        <v>0</v>
      </c>
      <c r="P42" s="251">
        <v>50313.22</v>
      </c>
      <c r="R42" s="251">
        <v>-118649.9</v>
      </c>
      <c r="S42" s="251">
        <v>1781475.04</v>
      </c>
      <c r="U42" s="73">
        <v>4490775.16</v>
      </c>
      <c r="V42" s="73">
        <v>417909.99</v>
      </c>
      <c r="W42" s="73">
        <v>3205.83</v>
      </c>
      <c r="X42" s="73">
        <v>2087300.5</v>
      </c>
      <c r="Y42" s="73">
        <v>32100</v>
      </c>
      <c r="Z42" s="90">
        <v>2449100.5</v>
      </c>
      <c r="AC42" s="90">
        <v>1876629.73</v>
      </c>
      <c r="AD42" s="90">
        <v>358208.47</v>
      </c>
      <c r="AG42" s="73">
        <f>SUM(F42:I42)</f>
        <v>2627235.4</v>
      </c>
      <c r="AH42" s="78">
        <f t="shared" si="1"/>
        <v>142185.22</v>
      </c>
      <c r="AI42" s="21">
        <f t="shared" si="2"/>
        <v>2485050.1799999997</v>
      </c>
      <c r="AJ42" s="22">
        <f t="shared" si="3"/>
        <v>7031291.4800000004</v>
      </c>
      <c r="AK42" s="16">
        <f t="shared" si="4"/>
        <v>4683938.7</v>
      </c>
      <c r="AL42" s="26">
        <f t="shared" si="5"/>
        <v>2347352.7800000003</v>
      </c>
    </row>
    <row r="43" spans="1:38" x14ac:dyDescent="0.2">
      <c r="A43" s="1" t="s">
        <v>430</v>
      </c>
      <c r="B43" s="1" t="s">
        <v>431</v>
      </c>
      <c r="C43" s="65">
        <v>3763</v>
      </c>
      <c r="D43" s="65" t="s">
        <v>1053</v>
      </c>
      <c r="E43" s="251" t="s">
        <v>2974</v>
      </c>
      <c r="F43" s="89">
        <v>1115746.46</v>
      </c>
      <c r="G43" s="89">
        <v>0</v>
      </c>
      <c r="H43" s="89">
        <v>36370.83</v>
      </c>
      <c r="J43" s="251">
        <v>377908.47</v>
      </c>
      <c r="K43" s="251">
        <v>205296.9</v>
      </c>
      <c r="L43" s="232">
        <v>19037.599999999999</v>
      </c>
      <c r="M43" s="232">
        <v>28682.99</v>
      </c>
      <c r="O43" s="232">
        <v>13</v>
      </c>
      <c r="R43" s="251">
        <v>-455580.38</v>
      </c>
      <c r="S43" s="251">
        <v>1769380.27</v>
      </c>
      <c r="U43" s="73">
        <v>2139504.17</v>
      </c>
      <c r="V43" s="73">
        <v>90100</v>
      </c>
      <c r="W43" s="73">
        <v>1397.28</v>
      </c>
      <c r="X43" s="73">
        <v>2356260.5</v>
      </c>
      <c r="Y43" s="73">
        <v>36000</v>
      </c>
      <c r="Z43" s="90">
        <v>2755960.5</v>
      </c>
      <c r="AC43" s="90">
        <v>1089932</v>
      </c>
      <c r="AD43" s="90">
        <v>200852.27</v>
      </c>
      <c r="AG43" s="73">
        <f>SUM(F43:I43)</f>
        <v>1152117.29</v>
      </c>
      <c r="AH43" s="78">
        <f t="shared" si="1"/>
        <v>47733.59</v>
      </c>
      <c r="AI43" s="21">
        <f t="shared" si="2"/>
        <v>1104383.7</v>
      </c>
      <c r="AJ43" s="22">
        <f t="shared" si="3"/>
        <v>4623261.9499999993</v>
      </c>
      <c r="AK43" s="16">
        <f t="shared" si="4"/>
        <v>4046744.77</v>
      </c>
      <c r="AL43" s="26">
        <f t="shared" si="5"/>
        <v>576517.17999999924</v>
      </c>
    </row>
    <row r="44" spans="1:38" x14ac:dyDescent="0.2">
      <c r="A44" s="1" t="s">
        <v>430</v>
      </c>
      <c r="B44" s="1" t="s">
        <v>431</v>
      </c>
      <c r="C44" s="65">
        <v>973</v>
      </c>
      <c r="D44" s="65" t="s">
        <v>1054</v>
      </c>
      <c r="E44" s="251" t="s">
        <v>2975</v>
      </c>
      <c r="F44" s="89">
        <v>331175</v>
      </c>
      <c r="G44" s="89">
        <v>3704.9</v>
      </c>
      <c r="H44" s="89">
        <v>10944.28</v>
      </c>
      <c r="J44" s="251">
        <v>1110923.28</v>
      </c>
      <c r="K44" s="251">
        <v>196743.12</v>
      </c>
      <c r="L44" s="232">
        <v>8956.2800000000007</v>
      </c>
      <c r="M44" s="232">
        <v>45200</v>
      </c>
      <c r="S44" s="251">
        <v>2854151.72</v>
      </c>
      <c r="U44" s="73">
        <v>1030564.31</v>
      </c>
      <c r="V44" s="73">
        <v>45700</v>
      </c>
      <c r="W44" s="73">
        <v>371.46</v>
      </c>
      <c r="X44" s="73">
        <v>1292766.5</v>
      </c>
      <c r="Y44" s="73">
        <v>18000</v>
      </c>
      <c r="Z44" s="90">
        <v>1613416.5</v>
      </c>
      <c r="AC44" s="90">
        <v>292092.56</v>
      </c>
      <c r="AD44" s="90">
        <v>271069.13</v>
      </c>
      <c r="AG44" s="73">
        <f>SUM(F44:I44)</f>
        <v>345824.18000000005</v>
      </c>
      <c r="AH44" s="78">
        <f t="shared" si="1"/>
        <v>54156.28</v>
      </c>
      <c r="AI44" s="21">
        <f t="shared" si="2"/>
        <v>291667.90000000002</v>
      </c>
      <c r="AJ44" s="22">
        <f t="shared" si="3"/>
        <v>2387402.27</v>
      </c>
      <c r="AK44" s="16">
        <f t="shared" si="4"/>
        <v>2176578.19</v>
      </c>
      <c r="AL44" s="26">
        <f t="shared" si="5"/>
        <v>210824.08000000007</v>
      </c>
    </row>
    <row r="45" spans="1:38" x14ac:dyDescent="0.2">
      <c r="A45" s="1" t="s">
        <v>430</v>
      </c>
      <c r="B45" s="1" t="s">
        <v>431</v>
      </c>
      <c r="C45" s="65">
        <v>4069</v>
      </c>
      <c r="D45" s="65" t="s">
        <v>1055</v>
      </c>
      <c r="E45" s="251" t="s">
        <v>2976</v>
      </c>
      <c r="F45" s="89">
        <v>423005.66</v>
      </c>
      <c r="G45" s="89">
        <v>28312.17</v>
      </c>
      <c r="H45" s="89">
        <v>21744.05</v>
      </c>
      <c r="J45" s="251">
        <v>563246.35</v>
      </c>
      <c r="K45" s="251">
        <v>77228.52</v>
      </c>
      <c r="L45" s="232">
        <v>17382.2</v>
      </c>
      <c r="M45" s="232">
        <v>19573.29</v>
      </c>
      <c r="R45" s="251">
        <v>-1655</v>
      </c>
      <c r="S45" s="251">
        <v>1653756.5</v>
      </c>
      <c r="U45" s="73">
        <v>1628481.11</v>
      </c>
      <c r="V45" s="73">
        <v>129620</v>
      </c>
      <c r="W45" s="73">
        <v>448.46</v>
      </c>
      <c r="X45" s="73">
        <v>650644</v>
      </c>
      <c r="Y45" s="73">
        <v>12700</v>
      </c>
      <c r="Z45" s="90">
        <v>1250522</v>
      </c>
      <c r="AC45" s="90">
        <v>639118.26</v>
      </c>
      <c r="AD45" s="90">
        <v>199710.19</v>
      </c>
      <c r="AG45" s="73">
        <f>SUM(F45:I45)</f>
        <v>473061.87999999995</v>
      </c>
      <c r="AH45" s="78">
        <f t="shared" si="1"/>
        <v>36955.490000000005</v>
      </c>
      <c r="AI45" s="21">
        <f t="shared" si="2"/>
        <v>436106.38999999996</v>
      </c>
      <c r="AJ45" s="22">
        <f t="shared" si="3"/>
        <v>2421893.5700000003</v>
      </c>
      <c r="AK45" s="16">
        <f t="shared" si="4"/>
        <v>2089350.45</v>
      </c>
      <c r="AL45" s="26">
        <f t="shared" si="5"/>
        <v>332543.12000000034</v>
      </c>
    </row>
    <row r="46" spans="1:38" x14ac:dyDescent="0.2">
      <c r="A46" s="1" t="s">
        <v>430</v>
      </c>
      <c r="B46" s="1" t="s">
        <v>431</v>
      </c>
      <c r="C46" s="65">
        <v>5012</v>
      </c>
      <c r="D46" s="65" t="s">
        <v>1056</v>
      </c>
      <c r="E46" s="251" t="s">
        <v>2977</v>
      </c>
      <c r="F46" s="89">
        <v>309506.2</v>
      </c>
      <c r="G46" s="89">
        <v>162508.37</v>
      </c>
      <c r="H46" s="89">
        <v>34696.480000000003</v>
      </c>
      <c r="J46" s="251">
        <v>757422.48</v>
      </c>
      <c r="K46" s="251">
        <v>258647.57</v>
      </c>
      <c r="L46" s="232">
        <v>11760</v>
      </c>
      <c r="M46" s="232">
        <v>12312.53</v>
      </c>
      <c r="O46" s="232">
        <v>1279.6400000000001</v>
      </c>
      <c r="R46" s="251">
        <v>70956</v>
      </c>
      <c r="S46" s="251">
        <v>1474437.8</v>
      </c>
      <c r="U46" s="73">
        <v>1047556.64</v>
      </c>
      <c r="V46" s="73">
        <v>122250</v>
      </c>
      <c r="W46" s="73">
        <v>417.09</v>
      </c>
      <c r="X46" s="73">
        <v>1086156.6000000001</v>
      </c>
      <c r="Y46" s="73">
        <v>43500</v>
      </c>
      <c r="Z46" s="90">
        <v>1489836.6</v>
      </c>
      <c r="AC46" s="90">
        <v>568657.65</v>
      </c>
      <c r="AD46" s="90">
        <v>213834.81</v>
      </c>
      <c r="AG46" s="73">
        <f>SUM(F46:I46)</f>
        <v>506711.05</v>
      </c>
      <c r="AH46" s="78">
        <f t="shared" si="1"/>
        <v>25352.17</v>
      </c>
      <c r="AI46" s="21">
        <f t="shared" si="2"/>
        <v>481358.88</v>
      </c>
      <c r="AJ46" s="22">
        <f t="shared" si="3"/>
        <v>2299880.33</v>
      </c>
      <c r="AK46" s="16">
        <f t="shared" si="4"/>
        <v>2272329.06</v>
      </c>
      <c r="AL46" s="26">
        <f t="shared" si="5"/>
        <v>27551.270000000019</v>
      </c>
    </row>
    <row r="47" spans="1:38" x14ac:dyDescent="0.2">
      <c r="A47" s="1" t="s">
        <v>430</v>
      </c>
      <c r="B47" s="1" t="s">
        <v>431</v>
      </c>
      <c r="C47" s="65">
        <v>5988</v>
      </c>
      <c r="D47" s="65" t="s">
        <v>1057</v>
      </c>
      <c r="E47" s="251" t="s">
        <v>2978</v>
      </c>
      <c r="F47" s="89">
        <v>350819.36</v>
      </c>
      <c r="G47" s="89">
        <v>38164.83</v>
      </c>
      <c r="H47" s="89">
        <v>45444.63</v>
      </c>
      <c r="J47" s="251">
        <v>1329271.73</v>
      </c>
      <c r="K47" s="251">
        <v>179277.67</v>
      </c>
      <c r="L47" s="232">
        <v>46009.69</v>
      </c>
      <c r="M47" s="232">
        <v>50100</v>
      </c>
      <c r="O47" s="232">
        <v>45.2</v>
      </c>
      <c r="R47" s="251">
        <v>2356</v>
      </c>
      <c r="S47" s="251">
        <v>2017007.85</v>
      </c>
      <c r="U47" s="73">
        <v>2399777.87</v>
      </c>
      <c r="V47" s="73">
        <v>526450</v>
      </c>
      <c r="W47" s="73">
        <v>2091.59</v>
      </c>
      <c r="X47" s="73">
        <v>1121896.5</v>
      </c>
      <c r="Y47" s="73">
        <v>25000</v>
      </c>
      <c r="Z47" s="90">
        <v>1886762.5</v>
      </c>
      <c r="AC47" s="90">
        <v>1787265.98</v>
      </c>
      <c r="AD47" s="90">
        <v>257923.72</v>
      </c>
      <c r="AG47" s="73">
        <f>SUM(F47:I47)</f>
        <v>434428.82</v>
      </c>
      <c r="AH47" s="78">
        <f t="shared" si="1"/>
        <v>96154.89</v>
      </c>
      <c r="AI47" s="21">
        <f t="shared" si="2"/>
        <v>338273.93</v>
      </c>
      <c r="AJ47" s="22">
        <f t="shared" si="3"/>
        <v>4075215.96</v>
      </c>
      <c r="AK47" s="16">
        <f t="shared" si="4"/>
        <v>3931952.2</v>
      </c>
      <c r="AL47" s="26">
        <f t="shared" si="5"/>
        <v>143263.75999999978</v>
      </c>
    </row>
    <row r="48" spans="1:38" x14ac:dyDescent="0.2">
      <c r="A48" s="1" t="s">
        <v>430</v>
      </c>
      <c r="B48" s="1" t="s">
        <v>431</v>
      </c>
      <c r="C48" s="65">
        <v>2518</v>
      </c>
      <c r="D48" s="65" t="s">
        <v>1058</v>
      </c>
      <c r="E48" s="251" t="s">
        <v>2979</v>
      </c>
      <c r="F48" s="89">
        <v>349084.29</v>
      </c>
      <c r="G48" s="89">
        <v>3.26</v>
      </c>
      <c r="H48" s="89">
        <v>19168.75</v>
      </c>
      <c r="J48" s="251">
        <v>1249425.25</v>
      </c>
      <c r="K48" s="251">
        <v>119934.38</v>
      </c>
      <c r="L48" s="232">
        <v>4660.4399999999996</v>
      </c>
      <c r="M48" s="232">
        <v>38400</v>
      </c>
      <c r="S48" s="251">
        <v>216270.07999999999</v>
      </c>
      <c r="U48" s="73">
        <v>1030956.38</v>
      </c>
      <c r="V48" s="73">
        <v>206150</v>
      </c>
      <c r="W48" s="73">
        <v>953.59</v>
      </c>
      <c r="X48" s="73">
        <v>1393007.2</v>
      </c>
      <c r="Y48" s="73">
        <v>38000</v>
      </c>
      <c r="Z48" s="90">
        <v>1731007.2</v>
      </c>
      <c r="AC48" s="90">
        <v>557504.29</v>
      </c>
      <c r="AD48" s="90">
        <v>218885.97</v>
      </c>
      <c r="AG48" s="73">
        <f>SUM(F48:I48)</f>
        <v>368256.3</v>
      </c>
      <c r="AH48" s="78">
        <f t="shared" si="1"/>
        <v>43060.44</v>
      </c>
      <c r="AI48" s="21">
        <f t="shared" si="2"/>
        <v>325195.86</v>
      </c>
      <c r="AJ48" s="22">
        <f t="shared" si="3"/>
        <v>2669067.17</v>
      </c>
      <c r="AK48" s="16">
        <f t="shared" si="4"/>
        <v>2507397.4600000004</v>
      </c>
      <c r="AL48" s="26">
        <f t="shared" si="5"/>
        <v>161669.7099999995</v>
      </c>
    </row>
    <row r="49" spans="1:38" x14ac:dyDescent="0.2">
      <c r="A49" s="1" t="s">
        <v>430</v>
      </c>
      <c r="B49" s="1" t="s">
        <v>431</v>
      </c>
      <c r="C49" s="65">
        <v>5747</v>
      </c>
      <c r="D49" s="65" t="s">
        <v>1059</v>
      </c>
      <c r="E49" s="251" t="s">
        <v>2980</v>
      </c>
      <c r="F49" s="89">
        <v>384564.5</v>
      </c>
      <c r="G49" s="89">
        <v>6168.39</v>
      </c>
      <c r="H49" s="89">
        <v>70148</v>
      </c>
      <c r="J49" s="251">
        <v>1359545.5</v>
      </c>
      <c r="K49" s="251">
        <v>231891.88</v>
      </c>
      <c r="L49" s="232">
        <v>11655.4</v>
      </c>
      <c r="M49" s="232">
        <v>28800</v>
      </c>
      <c r="O49" s="232">
        <v>423.17</v>
      </c>
      <c r="P49" s="251">
        <v>281833.43</v>
      </c>
      <c r="R49" s="251">
        <v>42209.52</v>
      </c>
      <c r="S49" s="251">
        <v>2076002.99</v>
      </c>
      <c r="U49" s="73">
        <v>2434586.02</v>
      </c>
      <c r="V49" s="73">
        <v>221943.3</v>
      </c>
      <c r="W49" s="73">
        <v>990.74</v>
      </c>
      <c r="X49" s="73">
        <v>1957951</v>
      </c>
      <c r="Y49" s="73">
        <v>126600</v>
      </c>
      <c r="Z49" s="90">
        <v>2895851</v>
      </c>
      <c r="AC49" s="90">
        <v>1358907.39</v>
      </c>
      <c r="AD49" s="90">
        <v>278109.82</v>
      </c>
      <c r="AG49" s="73">
        <f>SUM(F49:I49)</f>
        <v>460880.89</v>
      </c>
      <c r="AH49" s="78">
        <f t="shared" si="1"/>
        <v>40878.57</v>
      </c>
      <c r="AI49" s="21">
        <f t="shared" si="2"/>
        <v>420002.32</v>
      </c>
      <c r="AJ49" s="22">
        <f t="shared" si="3"/>
        <v>4742071.0600000005</v>
      </c>
      <c r="AK49" s="16">
        <f t="shared" si="4"/>
        <v>4532868.21</v>
      </c>
      <c r="AL49" s="26">
        <f t="shared" si="5"/>
        <v>209202.85000000056</v>
      </c>
    </row>
    <row r="50" spans="1:38" x14ac:dyDescent="0.2">
      <c r="A50" s="1" t="s">
        <v>430</v>
      </c>
      <c r="B50" s="1" t="s">
        <v>431</v>
      </c>
      <c r="C50" s="65">
        <v>3454</v>
      </c>
      <c r="D50" s="65" t="s">
        <v>1060</v>
      </c>
      <c r="E50" s="251" t="s">
        <v>2981</v>
      </c>
      <c r="F50" s="89">
        <v>371558.91</v>
      </c>
      <c r="G50" s="89">
        <v>8355.7199999999993</v>
      </c>
      <c r="H50" s="89">
        <v>62992.26</v>
      </c>
      <c r="J50" s="251">
        <v>918495.98</v>
      </c>
      <c r="K50" s="251">
        <v>141328.57999999999</v>
      </c>
      <c r="L50" s="232">
        <v>21333.8</v>
      </c>
      <c r="M50" s="232">
        <v>50538.83</v>
      </c>
      <c r="O50" s="232">
        <v>11.8</v>
      </c>
      <c r="R50" s="251">
        <v>2712.52</v>
      </c>
      <c r="S50" s="251">
        <v>2700044.99</v>
      </c>
      <c r="U50" s="73">
        <v>1642693.38</v>
      </c>
      <c r="V50" s="73">
        <v>148345</v>
      </c>
      <c r="X50" s="73">
        <v>887677</v>
      </c>
      <c r="Y50" s="73">
        <v>123500</v>
      </c>
      <c r="Z50" s="90">
        <v>1539427</v>
      </c>
      <c r="AC50" s="90">
        <v>694253.03</v>
      </c>
      <c r="AD50" s="90">
        <v>302469.09000000003</v>
      </c>
      <c r="AG50" s="73">
        <f>SUM(F50:I50)</f>
        <v>442906.88999999996</v>
      </c>
      <c r="AH50" s="78">
        <f t="shared" si="1"/>
        <v>71884.430000000008</v>
      </c>
      <c r="AI50" s="21">
        <f t="shared" si="2"/>
        <v>371022.45999999996</v>
      </c>
      <c r="AJ50" s="22">
        <f t="shared" si="3"/>
        <v>2802215.38</v>
      </c>
      <c r="AK50" s="16">
        <f t="shared" si="4"/>
        <v>2536149.12</v>
      </c>
      <c r="AL50" s="26">
        <f t="shared" si="5"/>
        <v>266066.25999999978</v>
      </c>
    </row>
    <row r="51" spans="1:38" x14ac:dyDescent="0.2">
      <c r="A51" s="1" t="s">
        <v>430</v>
      </c>
      <c r="B51" s="1" t="s">
        <v>431</v>
      </c>
      <c r="C51" s="65">
        <v>3787</v>
      </c>
      <c r="D51" s="65" t="s">
        <v>1061</v>
      </c>
      <c r="E51" s="251" t="s">
        <v>2982</v>
      </c>
      <c r="F51" s="89">
        <v>351035.19</v>
      </c>
      <c r="G51" s="89">
        <v>1185.21</v>
      </c>
      <c r="H51" s="89">
        <v>20123.04</v>
      </c>
      <c r="J51" s="251">
        <v>720128.07</v>
      </c>
      <c r="K51" s="251">
        <v>96243.04</v>
      </c>
      <c r="L51" s="232">
        <v>8666.4</v>
      </c>
      <c r="M51" s="232">
        <v>17400</v>
      </c>
      <c r="O51" s="232">
        <v>310.38</v>
      </c>
      <c r="P51" s="251">
        <v>52189.07</v>
      </c>
      <c r="R51" s="251">
        <v>-483058.41</v>
      </c>
      <c r="S51" s="251">
        <v>1671717.03</v>
      </c>
      <c r="U51" s="73">
        <v>1396146.13</v>
      </c>
      <c r="V51" s="73">
        <v>118909.92</v>
      </c>
      <c r="W51" s="73">
        <v>818.77</v>
      </c>
      <c r="X51" s="73">
        <v>604107</v>
      </c>
      <c r="Y51" s="73">
        <v>198050</v>
      </c>
      <c r="Z51" s="90">
        <v>1148957</v>
      </c>
      <c r="AC51" s="90">
        <v>879837.94</v>
      </c>
      <c r="AD51" s="90">
        <v>223268.8</v>
      </c>
      <c r="AG51" s="73">
        <f>SUM(F51:I51)</f>
        <v>372343.44</v>
      </c>
      <c r="AH51" s="78">
        <f t="shared" si="1"/>
        <v>26376.780000000002</v>
      </c>
      <c r="AI51" s="21">
        <f t="shared" si="2"/>
        <v>345966.66</v>
      </c>
      <c r="AJ51" s="22">
        <f t="shared" si="3"/>
        <v>2318031.8199999998</v>
      </c>
      <c r="AK51" s="16">
        <f t="shared" si="4"/>
        <v>2252063.7399999998</v>
      </c>
      <c r="AL51" s="26">
        <f t="shared" si="5"/>
        <v>65968.080000000075</v>
      </c>
    </row>
    <row r="52" spans="1:38" x14ac:dyDescent="0.2">
      <c r="A52" s="1" t="s">
        <v>430</v>
      </c>
      <c r="B52" s="1" t="s">
        <v>431</v>
      </c>
      <c r="C52" s="65">
        <v>4306</v>
      </c>
      <c r="D52" s="65" t="s">
        <v>1062</v>
      </c>
      <c r="E52" s="251" t="s">
        <v>2983</v>
      </c>
      <c r="F52" s="89">
        <v>660806.89</v>
      </c>
      <c r="G52" s="89">
        <v>51549.7</v>
      </c>
      <c r="H52" s="89">
        <v>28934</v>
      </c>
      <c r="J52" s="251">
        <v>934059.56</v>
      </c>
      <c r="K52" s="251">
        <v>152155.64000000001</v>
      </c>
      <c r="L52" s="232">
        <v>12147.4</v>
      </c>
      <c r="M52" s="232">
        <v>45100</v>
      </c>
      <c r="O52" s="232">
        <v>320</v>
      </c>
      <c r="S52" s="251">
        <v>579857.57999999996</v>
      </c>
      <c r="U52" s="73">
        <v>1579352.91</v>
      </c>
      <c r="V52" s="73">
        <v>526800</v>
      </c>
      <c r="W52" s="73">
        <v>1336.36</v>
      </c>
      <c r="X52" s="73">
        <v>610004.5</v>
      </c>
      <c r="Y52" s="73">
        <v>32900</v>
      </c>
      <c r="Z52" s="90">
        <v>1002519.06</v>
      </c>
      <c r="AC52" s="90">
        <v>971676.86</v>
      </c>
      <c r="AD52" s="90">
        <v>209276.92</v>
      </c>
      <c r="AG52" s="73">
        <f>SUM(F52:I52)</f>
        <v>741290.59</v>
      </c>
      <c r="AH52" s="78">
        <f t="shared" si="1"/>
        <v>57567.4</v>
      </c>
      <c r="AI52" s="21">
        <f t="shared" si="2"/>
        <v>683723.19</v>
      </c>
      <c r="AJ52" s="22">
        <f t="shared" si="3"/>
        <v>2750393.77</v>
      </c>
      <c r="AK52" s="16">
        <f t="shared" si="4"/>
        <v>2183472.84</v>
      </c>
      <c r="AL52" s="26">
        <f t="shared" si="5"/>
        <v>566920.93000000017</v>
      </c>
    </row>
    <row r="53" spans="1:38" x14ac:dyDescent="0.2">
      <c r="A53" s="1" t="s">
        <v>430</v>
      </c>
      <c r="B53" s="1" t="s">
        <v>431</v>
      </c>
      <c r="C53" s="65">
        <v>2587</v>
      </c>
      <c r="D53" s="65" t="s">
        <v>1063</v>
      </c>
      <c r="E53" s="251" t="s">
        <v>2984</v>
      </c>
      <c r="F53" s="89">
        <v>454139.05</v>
      </c>
      <c r="G53" s="89">
        <v>16566.57</v>
      </c>
      <c r="H53" s="89">
        <v>33579.72</v>
      </c>
      <c r="J53" s="251">
        <v>1281480.43</v>
      </c>
      <c r="K53" s="251">
        <v>163299.12</v>
      </c>
      <c r="L53" s="232">
        <v>10462.370000000001</v>
      </c>
      <c r="M53" s="232">
        <v>25020</v>
      </c>
      <c r="O53" s="232">
        <v>42.28</v>
      </c>
      <c r="R53" s="251">
        <v>-58850</v>
      </c>
      <c r="S53" s="251">
        <v>446722.69</v>
      </c>
      <c r="U53" s="73">
        <v>1371825.06</v>
      </c>
      <c r="W53" s="73">
        <v>1279.74</v>
      </c>
      <c r="X53" s="73">
        <v>1532447</v>
      </c>
      <c r="Y53" s="73">
        <v>2400</v>
      </c>
      <c r="Z53" s="90">
        <v>1858447</v>
      </c>
      <c r="AC53" s="90">
        <v>512380.15999999997</v>
      </c>
      <c r="AD53" s="90">
        <v>297453</v>
      </c>
      <c r="AG53" s="73">
        <f>SUM(F53:I53)</f>
        <v>504285.33999999997</v>
      </c>
      <c r="AH53" s="78">
        <f t="shared" si="1"/>
        <v>35524.65</v>
      </c>
      <c r="AI53" s="21">
        <f t="shared" si="2"/>
        <v>468760.68999999994</v>
      </c>
      <c r="AJ53" s="22">
        <f t="shared" si="3"/>
        <v>2907951.8</v>
      </c>
      <c r="AK53" s="16">
        <f t="shared" si="4"/>
        <v>2668280.16</v>
      </c>
      <c r="AL53" s="26">
        <f t="shared" si="5"/>
        <v>239671.63999999966</v>
      </c>
    </row>
    <row r="54" spans="1:38" x14ac:dyDescent="0.2">
      <c r="A54" s="1" t="s">
        <v>434</v>
      </c>
      <c r="B54" s="1" t="s">
        <v>435</v>
      </c>
      <c r="C54" s="65">
        <v>2455</v>
      </c>
      <c r="D54" s="65" t="s">
        <v>1064</v>
      </c>
      <c r="E54" s="251" t="s">
        <v>2987</v>
      </c>
      <c r="F54" s="89">
        <v>242215.38</v>
      </c>
      <c r="G54" s="89">
        <v>0</v>
      </c>
      <c r="H54" s="89">
        <v>59082.46</v>
      </c>
      <c r="J54" s="251">
        <v>4</v>
      </c>
      <c r="K54" s="251">
        <v>646615.87</v>
      </c>
      <c r="L54" s="232">
        <v>0</v>
      </c>
      <c r="M54" s="232">
        <v>23542.86</v>
      </c>
      <c r="O54" s="232">
        <v>822.42</v>
      </c>
      <c r="Q54" s="251">
        <v>8348.7199999999993</v>
      </c>
      <c r="R54" s="251">
        <v>1835737.75</v>
      </c>
      <c r="S54" s="251">
        <v>1557377.06</v>
      </c>
      <c r="U54" s="73">
        <v>826347.74</v>
      </c>
      <c r="V54" s="73">
        <v>77500</v>
      </c>
      <c r="W54" s="73">
        <v>218.47</v>
      </c>
      <c r="X54" s="73">
        <v>1114849</v>
      </c>
      <c r="Y54" s="73">
        <v>67592</v>
      </c>
      <c r="Z54" s="90">
        <v>1377549</v>
      </c>
      <c r="AB54" s="90">
        <v>0</v>
      </c>
      <c r="AC54" s="90">
        <v>321580.38</v>
      </c>
      <c r="AD54" s="90">
        <v>1183223.29</v>
      </c>
      <c r="AG54" s="73">
        <f>SUM(F54:I54)</f>
        <v>301297.84000000003</v>
      </c>
      <c r="AH54" s="78">
        <f t="shared" si="1"/>
        <v>24365.279999999999</v>
      </c>
      <c r="AI54" s="21">
        <f t="shared" si="2"/>
        <v>276932.56000000006</v>
      </c>
      <c r="AJ54" s="22">
        <f t="shared" si="3"/>
        <v>2086507.21</v>
      </c>
      <c r="AK54" s="16">
        <f t="shared" si="4"/>
        <v>2882352.67</v>
      </c>
      <c r="AL54" s="26">
        <f t="shared" si="5"/>
        <v>-795845.46</v>
      </c>
    </row>
    <row r="55" spans="1:38" x14ac:dyDescent="0.2">
      <c r="A55" s="1" t="s">
        <v>434</v>
      </c>
      <c r="B55" s="1" t="s">
        <v>435</v>
      </c>
      <c r="C55" s="65">
        <v>2020</v>
      </c>
      <c r="D55" s="65" t="s">
        <v>1065</v>
      </c>
      <c r="E55" s="251" t="s">
        <v>2988</v>
      </c>
      <c r="F55" s="89">
        <v>231263.64</v>
      </c>
      <c r="G55" s="89">
        <v>0</v>
      </c>
      <c r="H55" s="89">
        <v>69511.929999999993</v>
      </c>
      <c r="J55" s="251">
        <v>1004396.61</v>
      </c>
      <c r="K55" s="251">
        <v>514424.95</v>
      </c>
      <c r="L55" s="232">
        <v>0</v>
      </c>
      <c r="M55" s="232">
        <v>28541.439999999999</v>
      </c>
      <c r="O55" s="232">
        <v>37.380000000000003</v>
      </c>
      <c r="R55" s="251">
        <v>1722871.56</v>
      </c>
      <c r="S55" s="251">
        <v>1296912.72</v>
      </c>
      <c r="U55" s="73">
        <v>954913.24</v>
      </c>
      <c r="V55" s="73">
        <v>79900</v>
      </c>
      <c r="W55" s="73">
        <v>174.39</v>
      </c>
      <c r="X55" s="73">
        <v>1261733</v>
      </c>
      <c r="Y55" s="73">
        <v>943000</v>
      </c>
      <c r="Z55" s="90">
        <v>1515343</v>
      </c>
      <c r="AC55" s="90">
        <v>462886.76</v>
      </c>
      <c r="AD55" s="90">
        <v>981682.2</v>
      </c>
      <c r="AF55" s="90">
        <v>6970</v>
      </c>
      <c r="AG55" s="73">
        <f>SUM(F55:I55)</f>
        <v>300775.57</v>
      </c>
      <c r="AH55" s="78">
        <f t="shared" si="1"/>
        <v>28578.82</v>
      </c>
      <c r="AI55" s="21">
        <f t="shared" si="2"/>
        <v>272196.75</v>
      </c>
      <c r="AJ55" s="22">
        <f t="shared" si="3"/>
        <v>3239720.63</v>
      </c>
      <c r="AK55" s="16">
        <f t="shared" si="4"/>
        <v>2966881.96</v>
      </c>
      <c r="AL55" s="26">
        <f t="shared" si="5"/>
        <v>272838.66999999993</v>
      </c>
    </row>
    <row r="56" spans="1:38" x14ac:dyDescent="0.2">
      <c r="A56" s="1" t="s">
        <v>434</v>
      </c>
      <c r="B56" s="1" t="s">
        <v>435</v>
      </c>
      <c r="C56" s="65">
        <v>3422</v>
      </c>
      <c r="D56" s="65" t="s">
        <v>1066</v>
      </c>
      <c r="E56" s="251" t="s">
        <v>2989</v>
      </c>
      <c r="F56" s="89">
        <v>568914.61</v>
      </c>
      <c r="G56" s="89">
        <v>13000</v>
      </c>
      <c r="H56" s="89">
        <v>57417.55</v>
      </c>
      <c r="J56" s="251">
        <v>518539.19</v>
      </c>
      <c r="K56" s="251">
        <v>198442.48</v>
      </c>
      <c r="L56" s="232">
        <v>0</v>
      </c>
      <c r="M56" s="232">
        <v>31509.4</v>
      </c>
      <c r="O56" s="232">
        <v>168.23</v>
      </c>
      <c r="R56" s="251">
        <v>1413296.48</v>
      </c>
      <c r="S56" s="251">
        <v>1593000.06</v>
      </c>
      <c r="U56" s="73">
        <v>1522709.83</v>
      </c>
      <c r="V56" s="73">
        <v>139175</v>
      </c>
      <c r="W56" s="73">
        <v>745.17</v>
      </c>
      <c r="X56" s="73">
        <v>1430682.8</v>
      </c>
      <c r="Y56" s="73">
        <v>4800</v>
      </c>
      <c r="Z56" s="90">
        <v>1932092.8</v>
      </c>
      <c r="AC56" s="90">
        <v>546217.96</v>
      </c>
      <c r="AD56" s="90">
        <v>1066543.43</v>
      </c>
      <c r="AF56" s="90">
        <v>7255</v>
      </c>
      <c r="AG56" s="73">
        <f>SUM(F56:I56)</f>
        <v>639332.16</v>
      </c>
      <c r="AH56" s="78">
        <f t="shared" si="1"/>
        <v>31677.63</v>
      </c>
      <c r="AI56" s="21">
        <f t="shared" si="2"/>
        <v>607654.53</v>
      </c>
      <c r="AJ56" s="22">
        <f t="shared" si="3"/>
        <v>3098112.8</v>
      </c>
      <c r="AK56" s="16">
        <f t="shared" si="4"/>
        <v>3552109.1899999995</v>
      </c>
      <c r="AL56" s="26">
        <f t="shared" si="5"/>
        <v>-453996.38999999966</v>
      </c>
    </row>
    <row r="57" spans="1:38" x14ac:dyDescent="0.2">
      <c r="A57" s="1" t="s">
        <v>434</v>
      </c>
      <c r="B57" s="1" t="s">
        <v>435</v>
      </c>
      <c r="C57" s="65">
        <v>2553</v>
      </c>
      <c r="D57" s="65" t="s">
        <v>1067</v>
      </c>
      <c r="E57" s="251" t="s">
        <v>2990</v>
      </c>
      <c r="F57" s="89">
        <v>434350.57</v>
      </c>
      <c r="G57" s="89">
        <v>0</v>
      </c>
      <c r="H57" s="89">
        <v>63931.5</v>
      </c>
      <c r="J57" s="251">
        <v>2</v>
      </c>
      <c r="K57" s="251">
        <v>155742.19</v>
      </c>
      <c r="L57" s="232">
        <v>50000</v>
      </c>
      <c r="M57" s="232">
        <v>66322.77</v>
      </c>
      <c r="O57" s="232">
        <v>1965.38</v>
      </c>
      <c r="R57" s="251">
        <v>-230821.85</v>
      </c>
      <c r="S57" s="251">
        <v>1261656.71</v>
      </c>
      <c r="U57" s="73">
        <v>1298463.95</v>
      </c>
      <c r="V57" s="73">
        <v>105860</v>
      </c>
      <c r="W57" s="73">
        <v>493.99</v>
      </c>
      <c r="X57" s="73">
        <v>1286453</v>
      </c>
      <c r="Y57" s="73">
        <v>8600</v>
      </c>
      <c r="Z57" s="90">
        <v>1852585.5</v>
      </c>
      <c r="AB57" s="90">
        <v>0</v>
      </c>
      <c r="AC57" s="90">
        <v>459222.59</v>
      </c>
      <c r="AD57" s="90">
        <v>1315847</v>
      </c>
      <c r="AF57" s="90">
        <v>34520</v>
      </c>
      <c r="AG57" s="73">
        <f>SUM(F57:I57)</f>
        <v>498282.07</v>
      </c>
      <c r="AH57" s="78">
        <f t="shared" si="1"/>
        <v>118288.15000000001</v>
      </c>
      <c r="AI57" s="21">
        <f t="shared" si="2"/>
        <v>379993.92</v>
      </c>
      <c r="AJ57" s="22">
        <f t="shared" si="3"/>
        <v>2699870.94</v>
      </c>
      <c r="AK57" s="16">
        <f t="shared" si="4"/>
        <v>3662175.09</v>
      </c>
      <c r="AL57" s="26">
        <f t="shared" si="5"/>
        <v>-962304.14999999991</v>
      </c>
    </row>
    <row r="58" spans="1:38" x14ac:dyDescent="0.2">
      <c r="A58" s="1" t="s">
        <v>434</v>
      </c>
      <c r="B58" s="1" t="s">
        <v>435</v>
      </c>
      <c r="C58" s="65">
        <v>961</v>
      </c>
      <c r="D58" s="65" t="s">
        <v>1068</v>
      </c>
      <c r="E58" s="251" t="s">
        <v>3014</v>
      </c>
      <c r="F58" s="89">
        <v>229536.28</v>
      </c>
      <c r="G58" s="89">
        <v>6200</v>
      </c>
      <c r="H58" s="89">
        <v>36997.67</v>
      </c>
      <c r="J58" s="251">
        <v>3</v>
      </c>
      <c r="K58" s="251">
        <v>358664.79</v>
      </c>
      <c r="L58" s="232">
        <v>59200</v>
      </c>
      <c r="M58" s="232">
        <v>26821.25</v>
      </c>
      <c r="O58" s="232">
        <v>196.26</v>
      </c>
      <c r="R58" s="251">
        <v>1459651.09</v>
      </c>
      <c r="S58" s="251">
        <v>2075132.5</v>
      </c>
      <c r="U58" s="73">
        <v>635883.18999999994</v>
      </c>
      <c r="V58" s="73">
        <v>49545</v>
      </c>
      <c r="W58" s="73">
        <v>111.13</v>
      </c>
      <c r="X58" s="73">
        <v>775593</v>
      </c>
      <c r="Y58" s="73">
        <v>2400</v>
      </c>
      <c r="Z58" s="90">
        <v>939993</v>
      </c>
      <c r="AB58" s="90">
        <v>0</v>
      </c>
      <c r="AC58" s="90">
        <v>293644.56</v>
      </c>
      <c r="AD58" s="90">
        <v>953294.14</v>
      </c>
      <c r="AG58" s="73">
        <f>SUM(F58:I58)</f>
        <v>272733.95</v>
      </c>
      <c r="AH58" s="78">
        <f t="shared" si="1"/>
        <v>86217.51</v>
      </c>
      <c r="AI58" s="21">
        <f t="shared" si="2"/>
        <v>186516.44</v>
      </c>
      <c r="AJ58" s="22">
        <f t="shared" si="3"/>
        <v>1463532.3199999998</v>
      </c>
      <c r="AK58" s="16">
        <f t="shared" si="4"/>
        <v>2186931.7000000002</v>
      </c>
      <c r="AL58" s="26">
        <f t="shared" si="5"/>
        <v>-723399.38000000035</v>
      </c>
    </row>
    <row r="59" spans="1:38" x14ac:dyDescent="0.2">
      <c r="A59" s="1" t="s">
        <v>434</v>
      </c>
      <c r="B59" s="1" t="s">
        <v>435</v>
      </c>
      <c r="C59" s="65">
        <v>2039</v>
      </c>
      <c r="D59" s="65" t="s">
        <v>1069</v>
      </c>
      <c r="E59" s="251" t="s">
        <v>3015</v>
      </c>
      <c r="F59" s="89">
        <v>717641.01</v>
      </c>
      <c r="G59" s="89">
        <v>42600</v>
      </c>
      <c r="H59" s="89">
        <v>24982.05</v>
      </c>
      <c r="J59" s="251">
        <v>426245.52</v>
      </c>
      <c r="K59" s="251">
        <v>135136.88</v>
      </c>
      <c r="L59" s="232">
        <v>0</v>
      </c>
      <c r="M59" s="232">
        <v>22032.13</v>
      </c>
      <c r="O59" s="232">
        <v>65.33</v>
      </c>
      <c r="R59" s="251">
        <v>1932011.23</v>
      </c>
      <c r="S59" s="251">
        <v>3409443.43</v>
      </c>
      <c r="U59" s="73">
        <v>909934.18</v>
      </c>
      <c r="V59" s="73">
        <v>94050</v>
      </c>
      <c r="W59" s="73">
        <v>1117.56</v>
      </c>
      <c r="X59" s="73">
        <v>1346512.9</v>
      </c>
      <c r="Z59" s="90">
        <v>1729442.9</v>
      </c>
      <c r="AC59" s="90">
        <v>330248.40000000002</v>
      </c>
      <c r="AD59" s="90">
        <v>1048590.46</v>
      </c>
      <c r="AF59" s="90">
        <v>124000</v>
      </c>
      <c r="AG59" s="73">
        <f>SUM(F59:I59)</f>
        <v>785223.06</v>
      </c>
      <c r="AH59" s="78">
        <f t="shared" si="1"/>
        <v>22097.460000000003</v>
      </c>
      <c r="AI59" s="21">
        <f t="shared" si="2"/>
        <v>763125.60000000009</v>
      </c>
      <c r="AJ59" s="22">
        <f t="shared" si="3"/>
        <v>2351614.64</v>
      </c>
      <c r="AK59" s="16">
        <f t="shared" si="4"/>
        <v>3232281.76</v>
      </c>
      <c r="AL59" s="26">
        <f t="shared" si="5"/>
        <v>-880667.11999999965</v>
      </c>
    </row>
    <row r="60" spans="1:38" x14ac:dyDescent="0.2">
      <c r="A60" s="1" t="s">
        <v>438</v>
      </c>
      <c r="B60" s="1" t="s">
        <v>439</v>
      </c>
      <c r="C60" s="65">
        <v>3187</v>
      </c>
      <c r="D60" s="65" t="s">
        <v>1070</v>
      </c>
      <c r="E60" s="251" t="s">
        <v>2994</v>
      </c>
      <c r="F60" s="89">
        <v>244743.41</v>
      </c>
      <c r="G60" s="89">
        <v>0</v>
      </c>
      <c r="H60" s="89">
        <v>5689.72</v>
      </c>
      <c r="J60" s="251">
        <v>197763.96</v>
      </c>
      <c r="K60" s="251">
        <v>335686.89</v>
      </c>
      <c r="R60" s="251">
        <v>-606655.21</v>
      </c>
      <c r="S60" s="251">
        <v>280935.62</v>
      </c>
      <c r="U60" s="73">
        <v>902520.83</v>
      </c>
      <c r="V60" s="73">
        <v>335000</v>
      </c>
      <c r="W60" s="73">
        <v>514.66999999999996</v>
      </c>
      <c r="X60" s="73">
        <v>1222660</v>
      </c>
      <c r="Y60" s="73">
        <v>200</v>
      </c>
      <c r="Z60" s="90">
        <v>1536312</v>
      </c>
      <c r="AC60" s="90">
        <v>474916.86</v>
      </c>
      <c r="AD60" s="90">
        <v>14978.37</v>
      </c>
      <c r="AF60" s="90">
        <v>3900</v>
      </c>
      <c r="AG60" s="73">
        <f>SUM(F60:I60)</f>
        <v>250433.13</v>
      </c>
      <c r="AH60" s="78">
        <f t="shared" si="1"/>
        <v>0</v>
      </c>
      <c r="AI60" s="21">
        <f t="shared" si="2"/>
        <v>250433.13</v>
      </c>
      <c r="AJ60" s="22">
        <f t="shared" si="3"/>
        <v>2460895.5</v>
      </c>
      <c r="AK60" s="16">
        <f t="shared" si="4"/>
        <v>2030107.23</v>
      </c>
      <c r="AL60" s="26">
        <f t="shared" si="5"/>
        <v>430788.27</v>
      </c>
    </row>
    <row r="61" spans="1:38" x14ac:dyDescent="0.2">
      <c r="A61" s="1" t="s">
        <v>438</v>
      </c>
      <c r="B61" s="1" t="s">
        <v>439</v>
      </c>
      <c r="C61" s="65">
        <v>4931</v>
      </c>
      <c r="D61" s="65" t="s">
        <v>1071</v>
      </c>
      <c r="E61" s="251" t="s">
        <v>2995</v>
      </c>
      <c r="F61" s="89">
        <v>285069.11</v>
      </c>
      <c r="G61" s="89">
        <v>0</v>
      </c>
      <c r="H61" s="89">
        <v>10115.94</v>
      </c>
      <c r="J61" s="251">
        <v>301170.71999999997</v>
      </c>
      <c r="K61" s="251">
        <v>100035.3</v>
      </c>
      <c r="R61" s="251">
        <v>182005.11</v>
      </c>
      <c r="S61" s="251">
        <v>179132.84</v>
      </c>
      <c r="U61" s="73">
        <v>1222683.48</v>
      </c>
      <c r="V61" s="73">
        <v>2000</v>
      </c>
      <c r="W61" s="73">
        <v>27.48</v>
      </c>
      <c r="X61" s="73">
        <v>1691800</v>
      </c>
      <c r="Z61" s="90">
        <v>1940000</v>
      </c>
      <c r="AC61" s="90">
        <v>641579.32999999996</v>
      </c>
      <c r="AD61" s="90">
        <v>89594.01</v>
      </c>
      <c r="AF61" s="90">
        <v>12000</v>
      </c>
      <c r="AG61" s="73">
        <f>SUM(F61:I61)</f>
        <v>295185.05</v>
      </c>
      <c r="AH61" s="78">
        <f t="shared" si="1"/>
        <v>0</v>
      </c>
      <c r="AI61" s="21">
        <f t="shared" si="2"/>
        <v>295185.05</v>
      </c>
      <c r="AJ61" s="22">
        <f t="shared" si="3"/>
        <v>2916510.96</v>
      </c>
      <c r="AK61" s="16">
        <f t="shared" si="4"/>
        <v>2683173.34</v>
      </c>
      <c r="AL61" s="26">
        <f t="shared" si="5"/>
        <v>233337.62000000011</v>
      </c>
    </row>
    <row r="62" spans="1:38" x14ac:dyDescent="0.2">
      <c r="A62" s="1" t="s">
        <v>589</v>
      </c>
      <c r="B62" s="1" t="s">
        <v>439</v>
      </c>
      <c r="C62" s="65">
        <v>2673</v>
      </c>
      <c r="D62" s="65" t="s">
        <v>1072</v>
      </c>
      <c r="E62" s="251" t="s">
        <v>2996</v>
      </c>
      <c r="F62" s="89">
        <v>59601.66</v>
      </c>
      <c r="G62" s="89">
        <v>0</v>
      </c>
      <c r="H62" s="89">
        <v>2130.0100000000002</v>
      </c>
      <c r="J62" s="251">
        <v>387245.62</v>
      </c>
      <c r="K62" s="251">
        <v>125722</v>
      </c>
      <c r="R62" s="251">
        <v>104739.49</v>
      </c>
      <c r="S62" s="251">
        <v>2768470.84</v>
      </c>
      <c r="U62" s="73">
        <v>1049363.3999999999</v>
      </c>
      <c r="W62" s="73">
        <v>427.74</v>
      </c>
      <c r="X62" s="73">
        <v>863990</v>
      </c>
      <c r="Z62" s="90">
        <v>1420790</v>
      </c>
      <c r="AC62" s="90">
        <v>442400.24</v>
      </c>
      <c r="AD62" s="90">
        <v>104466.06</v>
      </c>
      <c r="AF62" s="90">
        <v>7500</v>
      </c>
      <c r="AG62" s="73">
        <f>SUM(F62:I62)</f>
        <v>61731.670000000006</v>
      </c>
      <c r="AH62" s="78">
        <f t="shared" si="1"/>
        <v>0</v>
      </c>
      <c r="AI62" s="21">
        <f t="shared" si="2"/>
        <v>61731.670000000006</v>
      </c>
      <c r="AJ62" s="22">
        <f t="shared" si="3"/>
        <v>1913781.14</v>
      </c>
      <c r="AK62" s="16">
        <f t="shared" si="4"/>
        <v>1975156.3</v>
      </c>
      <c r="AL62" s="26">
        <f t="shared" si="5"/>
        <v>-61375.160000000149</v>
      </c>
    </row>
    <row r="63" spans="1:38" x14ac:dyDescent="0.2">
      <c r="A63" s="1" t="s">
        <v>438</v>
      </c>
      <c r="B63" s="1" t="s">
        <v>439</v>
      </c>
      <c r="C63" s="65">
        <v>3204</v>
      </c>
      <c r="D63" s="65" t="s">
        <v>1073</v>
      </c>
      <c r="E63" s="251" t="s">
        <v>2997</v>
      </c>
      <c r="F63" s="89">
        <v>1018906.87</v>
      </c>
      <c r="G63" s="89">
        <v>0</v>
      </c>
      <c r="H63" s="89">
        <v>20038.62</v>
      </c>
      <c r="J63" s="251">
        <v>421932.9</v>
      </c>
      <c r="K63" s="251">
        <v>266420.96000000002</v>
      </c>
      <c r="R63" s="251">
        <v>305771.59000000003</v>
      </c>
      <c r="S63" s="251">
        <v>2027508.56</v>
      </c>
      <c r="U63" s="73">
        <v>2780706.25</v>
      </c>
      <c r="V63" s="73">
        <v>389087</v>
      </c>
      <c r="W63" s="73">
        <v>426.47</v>
      </c>
      <c r="X63" s="73">
        <v>1218600</v>
      </c>
      <c r="Z63" s="90">
        <v>2236765</v>
      </c>
      <c r="AC63" s="90">
        <v>654707</v>
      </c>
      <c r="AD63" s="90">
        <v>111570.03</v>
      </c>
      <c r="AF63" s="90">
        <v>40600</v>
      </c>
      <c r="AG63" s="73">
        <f>SUM(F63:I63)</f>
        <v>1038945.49</v>
      </c>
      <c r="AH63" s="78">
        <f t="shared" si="1"/>
        <v>0</v>
      </c>
      <c r="AI63" s="21">
        <f t="shared" si="2"/>
        <v>1038945.49</v>
      </c>
      <c r="AJ63" s="22">
        <f t="shared" si="3"/>
        <v>4388819.7200000007</v>
      </c>
      <c r="AK63" s="16">
        <f t="shared" si="4"/>
        <v>3043642.03</v>
      </c>
      <c r="AL63" s="26">
        <f t="shared" si="5"/>
        <v>1345177.6900000009</v>
      </c>
    </row>
    <row r="64" spans="1:38" x14ac:dyDescent="0.2">
      <c r="A64" s="1" t="s">
        <v>438</v>
      </c>
      <c r="B64" s="1" t="s">
        <v>439</v>
      </c>
      <c r="C64" s="65">
        <v>2244</v>
      </c>
      <c r="D64" s="65" t="s">
        <v>1074</v>
      </c>
      <c r="E64" s="251" t="s">
        <v>2998</v>
      </c>
      <c r="F64" s="89">
        <v>1373633.05</v>
      </c>
      <c r="G64" s="89">
        <v>0</v>
      </c>
      <c r="H64" s="89">
        <v>17613.419999999998</v>
      </c>
      <c r="J64" s="251">
        <v>697426.35</v>
      </c>
      <c r="K64" s="251">
        <v>112673.47</v>
      </c>
      <c r="R64" s="251">
        <v>15068.59</v>
      </c>
      <c r="S64" s="251">
        <v>179132.84</v>
      </c>
      <c r="U64" s="73">
        <v>2353446.2400000002</v>
      </c>
      <c r="V64" s="73">
        <v>174900</v>
      </c>
      <c r="W64" s="73">
        <v>491.2</v>
      </c>
      <c r="X64" s="73">
        <v>936820</v>
      </c>
      <c r="Z64" s="90">
        <v>1330254</v>
      </c>
      <c r="AC64" s="90">
        <v>704426.5</v>
      </c>
      <c r="AD64" s="90">
        <v>111971.78</v>
      </c>
      <c r="AF64" s="90">
        <v>6000</v>
      </c>
      <c r="AG64" s="73">
        <f>SUM(F64:I64)</f>
        <v>1391246.47</v>
      </c>
      <c r="AH64" s="78">
        <f t="shared" si="1"/>
        <v>0</v>
      </c>
      <c r="AI64" s="21">
        <f t="shared" si="2"/>
        <v>1391246.47</v>
      </c>
      <c r="AJ64" s="22">
        <f t="shared" si="3"/>
        <v>3465657.4400000004</v>
      </c>
      <c r="AK64" s="16">
        <f t="shared" si="4"/>
        <v>2152652.2799999998</v>
      </c>
      <c r="AL64" s="26">
        <f t="shared" si="5"/>
        <v>1313005.1600000006</v>
      </c>
    </row>
    <row r="65" spans="1:38" x14ac:dyDescent="0.2">
      <c r="A65" s="1" t="s">
        <v>442</v>
      </c>
      <c r="B65" s="1" t="s">
        <v>443</v>
      </c>
      <c r="C65" s="65">
        <v>5619</v>
      </c>
      <c r="D65" s="65" t="s">
        <v>1075</v>
      </c>
      <c r="E65" s="251" t="s">
        <v>2999</v>
      </c>
      <c r="F65" s="89">
        <v>413772.79</v>
      </c>
      <c r="G65" s="89">
        <v>198457.35</v>
      </c>
      <c r="H65" s="89">
        <v>81284.149999999994</v>
      </c>
      <c r="J65" s="251">
        <v>1784062.57</v>
      </c>
      <c r="K65" s="251">
        <v>333403.88</v>
      </c>
      <c r="L65" s="232">
        <v>0</v>
      </c>
      <c r="M65" s="232">
        <v>60808.66</v>
      </c>
      <c r="O65" s="232">
        <v>95500</v>
      </c>
      <c r="R65" s="251">
        <v>-197721.66</v>
      </c>
      <c r="S65" s="251">
        <v>2752937.45</v>
      </c>
      <c r="U65" s="73">
        <v>1188449.03</v>
      </c>
      <c r="V65" s="73">
        <v>173000</v>
      </c>
      <c r="W65" s="73">
        <v>1564.94</v>
      </c>
      <c r="X65" s="73">
        <v>1880771</v>
      </c>
      <c r="Y65" s="73">
        <v>171680</v>
      </c>
      <c r="Z65" s="90">
        <v>2246451</v>
      </c>
      <c r="AC65" s="90">
        <v>649790.4</v>
      </c>
      <c r="AD65" s="90">
        <v>305979.94</v>
      </c>
      <c r="AG65" s="73">
        <f>SUM(F65:I65)</f>
        <v>693514.29</v>
      </c>
      <c r="AH65" s="78">
        <f t="shared" si="1"/>
        <v>156308.66</v>
      </c>
      <c r="AI65" s="21">
        <f t="shared" si="2"/>
        <v>537205.63</v>
      </c>
      <c r="AJ65" s="22">
        <f t="shared" si="3"/>
        <v>3415464.9699999997</v>
      </c>
      <c r="AK65" s="16">
        <f t="shared" si="4"/>
        <v>3202221.34</v>
      </c>
      <c r="AL65" s="26">
        <f t="shared" si="5"/>
        <v>213243.62999999989</v>
      </c>
    </row>
    <row r="66" spans="1:38" x14ac:dyDescent="0.2">
      <c r="A66" s="1" t="s">
        <v>442</v>
      </c>
      <c r="B66" s="1" t="s">
        <v>443</v>
      </c>
      <c r="C66" s="65">
        <v>5086</v>
      </c>
      <c r="D66" s="65" t="s">
        <v>1076</v>
      </c>
      <c r="E66" s="251" t="s">
        <v>3000</v>
      </c>
      <c r="F66" s="89">
        <v>495918.78</v>
      </c>
      <c r="G66" s="89">
        <v>38650</v>
      </c>
      <c r="H66" s="89">
        <v>40180.47</v>
      </c>
      <c r="J66" s="251">
        <v>812954.68</v>
      </c>
      <c r="K66" s="251">
        <v>1614167.96</v>
      </c>
      <c r="L66" s="232">
        <v>0</v>
      </c>
      <c r="M66" s="232">
        <v>62400</v>
      </c>
      <c r="O66" s="232">
        <v>5300</v>
      </c>
      <c r="R66" s="251">
        <v>-203216.37</v>
      </c>
      <c r="S66" s="251">
        <v>3437556.74</v>
      </c>
      <c r="U66" s="73">
        <v>1086804.8899999999</v>
      </c>
      <c r="V66" s="73">
        <v>128020</v>
      </c>
      <c r="W66" s="73">
        <v>551.41</v>
      </c>
      <c r="X66" s="73">
        <v>1630179</v>
      </c>
      <c r="Y66" s="73">
        <v>224600</v>
      </c>
      <c r="Z66" s="90">
        <v>2070659</v>
      </c>
      <c r="AC66" s="90">
        <v>572826.4</v>
      </c>
      <c r="AD66" s="90">
        <v>647389.38</v>
      </c>
      <c r="AG66" s="73">
        <f>SUM(F66:I66)</f>
        <v>574749.25</v>
      </c>
      <c r="AH66" s="78">
        <f t="shared" si="1"/>
        <v>67700</v>
      </c>
      <c r="AI66" s="21">
        <f t="shared" si="2"/>
        <v>507049.25</v>
      </c>
      <c r="AJ66" s="22">
        <f t="shared" si="3"/>
        <v>3070155.3</v>
      </c>
      <c r="AK66" s="16">
        <f t="shared" si="4"/>
        <v>3290874.78</v>
      </c>
      <c r="AL66" s="26">
        <f t="shared" si="5"/>
        <v>-220719.47999999998</v>
      </c>
    </row>
    <row r="67" spans="1:38" x14ac:dyDescent="0.2">
      <c r="A67" s="1" t="s">
        <v>442</v>
      </c>
      <c r="B67" s="1" t="s">
        <v>443</v>
      </c>
      <c r="C67" s="65">
        <v>7208</v>
      </c>
      <c r="D67" s="65" t="s">
        <v>1077</v>
      </c>
      <c r="E67" s="251" t="s">
        <v>3001</v>
      </c>
      <c r="F67" s="89">
        <v>742070.41</v>
      </c>
      <c r="G67" s="89">
        <v>0</v>
      </c>
      <c r="H67" s="89">
        <v>47925.760000000002</v>
      </c>
      <c r="J67" s="251">
        <v>1408512.13</v>
      </c>
      <c r="K67" s="251">
        <v>330088.38</v>
      </c>
      <c r="L67" s="232">
        <v>0</v>
      </c>
      <c r="M67" s="232">
        <v>48800</v>
      </c>
      <c r="O67" s="232">
        <v>12530</v>
      </c>
      <c r="R67" s="251">
        <v>1529048.97</v>
      </c>
      <c r="S67" s="251">
        <v>785641.8</v>
      </c>
      <c r="U67" s="73">
        <v>1268003.46</v>
      </c>
      <c r="V67" s="73">
        <v>176570</v>
      </c>
      <c r="W67" s="73">
        <v>894.63</v>
      </c>
      <c r="X67" s="73">
        <v>1167462.29</v>
      </c>
      <c r="Y67" s="73">
        <v>172750</v>
      </c>
      <c r="Z67" s="90">
        <v>1641700.29</v>
      </c>
      <c r="AC67" s="90">
        <v>528051.93999999994</v>
      </c>
      <c r="AD67" s="90">
        <v>230565.83</v>
      </c>
      <c r="AG67" s="73">
        <f>SUM(F67:I67)</f>
        <v>789996.17</v>
      </c>
      <c r="AH67" s="78">
        <f t="shared" si="1"/>
        <v>61330</v>
      </c>
      <c r="AI67" s="21">
        <f t="shared" si="2"/>
        <v>728666.17</v>
      </c>
      <c r="AJ67" s="22">
        <f t="shared" si="3"/>
        <v>2785680.38</v>
      </c>
      <c r="AK67" s="16">
        <f t="shared" si="4"/>
        <v>2400318.06</v>
      </c>
      <c r="AL67" s="26">
        <f t="shared" si="5"/>
        <v>385362.31999999983</v>
      </c>
    </row>
    <row r="68" spans="1:38" x14ac:dyDescent="0.2">
      <c r="A68" s="1" t="s">
        <v>446</v>
      </c>
      <c r="B68" s="1" t="s">
        <v>447</v>
      </c>
      <c r="C68" s="65">
        <v>2983</v>
      </c>
      <c r="D68" s="65" t="s">
        <v>1078</v>
      </c>
      <c r="E68" s="251" t="s">
        <v>3002</v>
      </c>
      <c r="F68" s="89">
        <v>811815.89</v>
      </c>
      <c r="G68" s="89">
        <v>0</v>
      </c>
      <c r="H68" s="89">
        <v>31408.54</v>
      </c>
      <c r="J68" s="251">
        <v>402352.46</v>
      </c>
      <c r="K68" s="251">
        <v>213416.25</v>
      </c>
      <c r="L68" s="232">
        <v>486</v>
      </c>
      <c r="M68" s="232">
        <v>5812.73</v>
      </c>
      <c r="O68" s="232">
        <v>354.52</v>
      </c>
      <c r="R68" s="251">
        <v>-782581.67</v>
      </c>
      <c r="S68" s="251">
        <v>2929218.73</v>
      </c>
      <c r="U68" s="73">
        <v>3606979.76</v>
      </c>
      <c r="W68" s="73">
        <v>2194.6</v>
      </c>
      <c r="X68" s="73">
        <v>977508</v>
      </c>
      <c r="Z68" s="90">
        <v>2163264</v>
      </c>
      <c r="AC68" s="90">
        <v>630907.65</v>
      </c>
      <c r="AD68" s="90">
        <v>386673.9</v>
      </c>
      <c r="AF68" s="90">
        <v>1722</v>
      </c>
      <c r="AG68" s="73">
        <f>SUM(F68:I68)</f>
        <v>843224.43</v>
      </c>
      <c r="AH68" s="78">
        <f t="shared" si="1"/>
        <v>6653.25</v>
      </c>
      <c r="AI68" s="21">
        <f t="shared" si="2"/>
        <v>836571.18</v>
      </c>
      <c r="AJ68" s="22">
        <f t="shared" si="3"/>
        <v>4586682.3599999994</v>
      </c>
      <c r="AK68" s="16">
        <f t="shared" si="4"/>
        <v>3182567.55</v>
      </c>
      <c r="AL68" s="26">
        <f t="shared" si="5"/>
        <v>1404114.8099999996</v>
      </c>
    </row>
    <row r="69" spans="1:38" x14ac:dyDescent="0.2">
      <c r="A69" s="1" t="s">
        <v>446</v>
      </c>
      <c r="B69" s="1" t="s">
        <v>447</v>
      </c>
      <c r="C69" s="65">
        <v>3185</v>
      </c>
      <c r="D69" s="65" t="s">
        <v>1079</v>
      </c>
      <c r="E69" s="251" t="s">
        <v>3003</v>
      </c>
      <c r="F69" s="89">
        <v>547914.94999999995</v>
      </c>
      <c r="G69" s="89">
        <v>0</v>
      </c>
      <c r="H69" s="89">
        <v>45333.99</v>
      </c>
      <c r="J69" s="251">
        <v>1553789.34</v>
      </c>
      <c r="K69" s="251">
        <v>180259.55</v>
      </c>
      <c r="R69" s="251">
        <v>-83269.66</v>
      </c>
      <c r="S69" s="251">
        <v>574529.34</v>
      </c>
      <c r="U69" s="73">
        <v>1938365.24</v>
      </c>
      <c r="W69" s="73">
        <v>754.59</v>
      </c>
      <c r="X69" s="73">
        <v>743465.25</v>
      </c>
      <c r="Z69" s="90">
        <v>1179698.25</v>
      </c>
      <c r="AB69" s="90">
        <v>7272</v>
      </c>
      <c r="AC69" s="90">
        <v>547009.18000000005</v>
      </c>
      <c r="AD69" s="90">
        <v>171907.95</v>
      </c>
      <c r="AF69" s="90">
        <v>4902.25</v>
      </c>
      <c r="AG69" s="73">
        <f>SUM(F69:I69)</f>
        <v>593248.93999999994</v>
      </c>
      <c r="AH69" s="78">
        <f t="shared" ref="AH69:AH86" si="6">SUM(L69:O69)</f>
        <v>0</v>
      </c>
      <c r="AI69" s="21">
        <f t="shared" ref="AI69:AI86" si="7">AG69-AH69</f>
        <v>593248.93999999994</v>
      </c>
      <c r="AJ69" s="22">
        <f t="shared" ref="AJ69:AJ86" si="8">SUM(T69:Y69)</f>
        <v>2682585.08</v>
      </c>
      <c r="AK69" s="16">
        <f t="shared" ref="AK69:AK86" si="9">SUM(Z69:AF69)</f>
        <v>1910789.6300000001</v>
      </c>
      <c r="AL69" s="26">
        <f t="shared" ref="AL69:AL83" si="10">AJ69-AK69</f>
        <v>771795.45</v>
      </c>
    </row>
    <row r="70" spans="1:38" x14ac:dyDescent="0.2">
      <c r="A70" s="1" t="s">
        <v>446</v>
      </c>
      <c r="B70" s="1" t="s">
        <v>447</v>
      </c>
      <c r="C70" s="65">
        <v>5687</v>
      </c>
      <c r="D70" s="65" t="s">
        <v>1080</v>
      </c>
      <c r="E70" s="251" t="s">
        <v>3004</v>
      </c>
      <c r="F70" s="89">
        <v>491609.78</v>
      </c>
      <c r="G70" s="89">
        <v>0</v>
      </c>
      <c r="H70" s="89">
        <v>48576.73</v>
      </c>
      <c r="J70" s="251">
        <v>157099.19</v>
      </c>
      <c r="K70" s="251">
        <v>535311.17000000004</v>
      </c>
      <c r="O70" s="232">
        <v>322.23</v>
      </c>
      <c r="R70" s="251">
        <v>-137616.6</v>
      </c>
      <c r="S70" s="251">
        <v>2183187.2799999998</v>
      </c>
      <c r="U70" s="73">
        <v>2951060.79</v>
      </c>
      <c r="W70" s="73">
        <v>2815.15</v>
      </c>
      <c r="X70" s="73">
        <v>1978487</v>
      </c>
      <c r="Z70" s="90">
        <v>2679458</v>
      </c>
      <c r="AC70" s="90">
        <v>953423.21</v>
      </c>
      <c r="AD70" s="90">
        <v>224682.28</v>
      </c>
      <c r="AF70" s="90">
        <v>27144.55</v>
      </c>
      <c r="AG70" s="73">
        <f>SUM(F70:I70)</f>
        <v>540186.51</v>
      </c>
      <c r="AH70" s="78">
        <f t="shared" si="6"/>
        <v>322.23</v>
      </c>
      <c r="AI70" s="21">
        <f t="shared" si="7"/>
        <v>539864.28</v>
      </c>
      <c r="AJ70" s="22">
        <f t="shared" si="8"/>
        <v>4932362.9399999995</v>
      </c>
      <c r="AK70" s="16">
        <f t="shared" si="9"/>
        <v>3884708.0399999996</v>
      </c>
      <c r="AL70" s="26">
        <f t="shared" si="10"/>
        <v>1047654.8999999999</v>
      </c>
    </row>
    <row r="71" spans="1:38" x14ac:dyDescent="0.2">
      <c r="A71" s="1" t="s">
        <v>446</v>
      </c>
      <c r="B71" s="1" t="s">
        <v>447</v>
      </c>
      <c r="C71" s="65">
        <v>5400</v>
      </c>
      <c r="D71" s="65" t="s">
        <v>1081</v>
      </c>
      <c r="E71" s="251" t="s">
        <v>3005</v>
      </c>
      <c r="F71" s="89">
        <v>1871496.12</v>
      </c>
      <c r="G71" s="89">
        <v>0</v>
      </c>
      <c r="H71" s="89">
        <v>79046</v>
      </c>
      <c r="J71" s="251">
        <v>1584916.74</v>
      </c>
      <c r="K71" s="251">
        <v>195736.19</v>
      </c>
      <c r="M71" s="232">
        <v>15680</v>
      </c>
      <c r="R71" s="251">
        <v>-81085.240000000005</v>
      </c>
      <c r="S71" s="251">
        <v>1562778.07</v>
      </c>
      <c r="U71" s="73">
        <v>2534549.56</v>
      </c>
      <c r="W71" s="73">
        <v>3695.08</v>
      </c>
      <c r="X71" s="73">
        <v>843329.4</v>
      </c>
      <c r="Z71" s="90">
        <v>1618433.9</v>
      </c>
      <c r="AC71" s="90">
        <v>833228.87</v>
      </c>
      <c r="AD71" s="90">
        <v>301279.88</v>
      </c>
      <c r="AG71" s="73">
        <f>SUM(F71:I71)</f>
        <v>1950542.12</v>
      </c>
      <c r="AH71" s="78">
        <f t="shared" si="6"/>
        <v>15680</v>
      </c>
      <c r="AI71" s="21">
        <f t="shared" si="7"/>
        <v>1934862.12</v>
      </c>
      <c r="AJ71" s="22">
        <f t="shared" si="8"/>
        <v>3381574.04</v>
      </c>
      <c r="AK71" s="16">
        <f t="shared" si="9"/>
        <v>2752942.65</v>
      </c>
      <c r="AL71" s="26">
        <f t="shared" si="10"/>
        <v>628631.39000000013</v>
      </c>
    </row>
    <row r="72" spans="1:38" x14ac:dyDescent="0.2">
      <c r="A72" s="1" t="s">
        <v>446</v>
      </c>
      <c r="B72" s="1" t="s">
        <v>447</v>
      </c>
      <c r="C72" s="65">
        <v>9957</v>
      </c>
      <c r="D72" s="65" t="s">
        <v>1082</v>
      </c>
      <c r="E72" s="251" t="s">
        <v>3006</v>
      </c>
      <c r="F72" s="89">
        <v>1479088.18</v>
      </c>
      <c r="G72" s="89">
        <v>0</v>
      </c>
      <c r="H72" s="89">
        <v>47200</v>
      </c>
      <c r="J72" s="251">
        <v>1245681.72</v>
      </c>
      <c r="K72" s="251">
        <v>724109.75</v>
      </c>
      <c r="L72" s="232">
        <v>5100</v>
      </c>
      <c r="M72" s="232">
        <v>26333.18</v>
      </c>
      <c r="N72" s="232">
        <v>13000</v>
      </c>
      <c r="O72" s="232">
        <v>387.77</v>
      </c>
      <c r="R72" s="251">
        <v>-398977.53</v>
      </c>
      <c r="S72" s="251">
        <v>1881658.83</v>
      </c>
      <c r="U72" s="73">
        <v>4367888.3099999996</v>
      </c>
      <c r="W72" s="73">
        <v>3203.78</v>
      </c>
      <c r="X72" s="73">
        <v>2160382</v>
      </c>
      <c r="Z72" s="90">
        <v>3412621</v>
      </c>
      <c r="AB72" s="90">
        <v>3000</v>
      </c>
      <c r="AC72" s="90">
        <v>1304122.23</v>
      </c>
      <c r="AD72" s="90">
        <v>247305.47</v>
      </c>
      <c r="AF72" s="90">
        <v>7928</v>
      </c>
      <c r="AG72" s="73">
        <f>SUM(F72:I72)</f>
        <v>1526288.18</v>
      </c>
      <c r="AH72" s="78">
        <f t="shared" si="6"/>
        <v>44820.95</v>
      </c>
      <c r="AI72" s="21">
        <f t="shared" si="7"/>
        <v>1481467.23</v>
      </c>
      <c r="AJ72" s="22">
        <f t="shared" si="8"/>
        <v>6531474.0899999999</v>
      </c>
      <c r="AK72" s="16">
        <f t="shared" si="9"/>
        <v>4974976.7</v>
      </c>
      <c r="AL72" s="26">
        <f t="shared" si="10"/>
        <v>1556497.3899999997</v>
      </c>
    </row>
    <row r="73" spans="1:38" x14ac:dyDescent="0.2">
      <c r="A73" s="1" t="s">
        <v>446</v>
      </c>
      <c r="B73" s="1" t="s">
        <v>447</v>
      </c>
      <c r="C73" s="65">
        <v>2898</v>
      </c>
      <c r="D73" s="65" t="s">
        <v>1083</v>
      </c>
      <c r="E73" s="251" t="s">
        <v>3007</v>
      </c>
      <c r="F73" s="89">
        <v>251061.71</v>
      </c>
      <c r="G73" s="89">
        <v>0</v>
      </c>
      <c r="H73" s="89">
        <v>74943.16</v>
      </c>
      <c r="J73" s="251">
        <v>283916.02</v>
      </c>
      <c r="K73" s="251">
        <v>53421.96</v>
      </c>
      <c r="M73" s="232">
        <v>63097.75</v>
      </c>
      <c r="O73" s="232">
        <v>0</v>
      </c>
      <c r="R73" s="251">
        <v>401848.18</v>
      </c>
      <c r="S73" s="251">
        <v>1497958.46</v>
      </c>
      <c r="U73" s="73">
        <v>889144.14</v>
      </c>
      <c r="X73" s="73">
        <v>931892</v>
      </c>
      <c r="Z73" s="90">
        <v>1245274</v>
      </c>
      <c r="AC73" s="90">
        <v>721674.36</v>
      </c>
      <c r="AD73" s="90">
        <v>678785.72</v>
      </c>
      <c r="AG73" s="73">
        <f>SUM(F73:I73)</f>
        <v>326004.87</v>
      </c>
      <c r="AH73" s="78">
        <f t="shared" si="6"/>
        <v>63097.75</v>
      </c>
      <c r="AI73" s="21">
        <f t="shared" si="7"/>
        <v>262907.12</v>
      </c>
      <c r="AJ73" s="22">
        <f t="shared" si="8"/>
        <v>1821036.1400000001</v>
      </c>
      <c r="AK73" s="16">
        <f t="shared" si="9"/>
        <v>2645734.08</v>
      </c>
      <c r="AL73" s="26">
        <f t="shared" si="10"/>
        <v>-824697.94</v>
      </c>
    </row>
    <row r="74" spans="1:38" x14ac:dyDescent="0.2">
      <c r="A74" s="1" t="s">
        <v>446</v>
      </c>
      <c r="B74" s="1" t="s">
        <v>447</v>
      </c>
      <c r="C74" s="65">
        <v>3080</v>
      </c>
      <c r="D74" s="65" t="s">
        <v>1084</v>
      </c>
      <c r="E74" s="251" t="s">
        <v>3008</v>
      </c>
      <c r="F74" s="89">
        <v>283374.78000000003</v>
      </c>
      <c r="G74" s="89">
        <v>0</v>
      </c>
      <c r="H74" s="89">
        <v>50966.85</v>
      </c>
      <c r="J74" s="251">
        <v>1125215.78</v>
      </c>
      <c r="K74" s="251">
        <v>204779.05</v>
      </c>
      <c r="L74" s="232">
        <v>162</v>
      </c>
      <c r="M74" s="232">
        <v>13787.51</v>
      </c>
      <c r="O74" s="232">
        <v>23036.32</v>
      </c>
      <c r="R74" s="251">
        <v>-122582.06</v>
      </c>
      <c r="S74" s="251">
        <v>2412599.04</v>
      </c>
      <c r="U74" s="73">
        <v>2007815.02</v>
      </c>
      <c r="W74" s="73">
        <v>441.14</v>
      </c>
      <c r="X74" s="73">
        <v>627472.30000000005</v>
      </c>
      <c r="Z74" s="90">
        <v>1088888.3</v>
      </c>
      <c r="AB74" s="90">
        <v>13400</v>
      </c>
      <c r="AC74" s="90">
        <v>478017.97</v>
      </c>
      <c r="AD74" s="90">
        <v>252500.76</v>
      </c>
      <c r="AF74" s="90">
        <v>2989</v>
      </c>
      <c r="AG74" s="73">
        <f>SUM(F74:I74)</f>
        <v>334341.63</v>
      </c>
      <c r="AH74" s="78">
        <f t="shared" si="6"/>
        <v>36985.83</v>
      </c>
      <c r="AI74" s="21">
        <f t="shared" si="7"/>
        <v>297355.8</v>
      </c>
      <c r="AJ74" s="22">
        <f t="shared" si="8"/>
        <v>2635728.46</v>
      </c>
      <c r="AK74" s="16">
        <f t="shared" si="9"/>
        <v>1835796.03</v>
      </c>
      <c r="AL74" s="26">
        <f t="shared" si="10"/>
        <v>799932.42999999993</v>
      </c>
    </row>
    <row r="75" spans="1:38" x14ac:dyDescent="0.2">
      <c r="A75" s="1" t="s">
        <v>450</v>
      </c>
      <c r="B75" s="1" t="s">
        <v>451</v>
      </c>
      <c r="C75" s="65">
        <v>5394</v>
      </c>
      <c r="D75" s="65" t="s">
        <v>1085</v>
      </c>
      <c r="E75" s="251" t="s">
        <v>3009</v>
      </c>
      <c r="F75" s="89">
        <v>583493.25</v>
      </c>
      <c r="G75" s="89">
        <v>37122.93</v>
      </c>
      <c r="H75" s="89">
        <v>30850</v>
      </c>
      <c r="J75" s="251">
        <v>933329.01</v>
      </c>
      <c r="K75" s="251">
        <v>2001196.56</v>
      </c>
      <c r="M75" s="232">
        <v>33810.620000000003</v>
      </c>
      <c r="O75" s="232">
        <v>38.49</v>
      </c>
      <c r="R75" s="251">
        <v>579.61</v>
      </c>
      <c r="S75" s="251">
        <v>2174520.91</v>
      </c>
      <c r="U75" s="73">
        <v>2110122.63</v>
      </c>
      <c r="V75" s="73">
        <v>410000</v>
      </c>
      <c r="W75" s="73">
        <v>509.13</v>
      </c>
      <c r="X75" s="73">
        <v>1076412</v>
      </c>
      <c r="Y75" s="73">
        <v>88200</v>
      </c>
      <c r="Z75" s="90">
        <v>1931062</v>
      </c>
      <c r="AC75" s="90">
        <v>715448.98</v>
      </c>
      <c r="AD75" s="90">
        <v>502396.78</v>
      </c>
      <c r="AF75" s="90">
        <v>400</v>
      </c>
      <c r="AG75" s="73">
        <f>SUM(F75:I75)</f>
        <v>651466.18000000005</v>
      </c>
      <c r="AH75" s="78">
        <f t="shared" si="6"/>
        <v>33849.11</v>
      </c>
      <c r="AI75" s="21">
        <f t="shared" si="7"/>
        <v>617617.07000000007</v>
      </c>
      <c r="AJ75" s="22">
        <f t="shared" si="8"/>
        <v>3685243.76</v>
      </c>
      <c r="AK75" s="16">
        <f t="shared" si="9"/>
        <v>3149307.76</v>
      </c>
      <c r="AL75" s="26">
        <f t="shared" si="10"/>
        <v>535936</v>
      </c>
    </row>
    <row r="76" spans="1:38" x14ac:dyDescent="0.2">
      <c r="A76" s="1" t="s">
        <v>450</v>
      </c>
      <c r="B76" s="1" t="s">
        <v>451</v>
      </c>
      <c r="C76" s="65">
        <v>6493</v>
      </c>
      <c r="D76" s="65" t="s">
        <v>1086</v>
      </c>
      <c r="E76" s="251" t="s">
        <v>3010</v>
      </c>
      <c r="F76" s="89">
        <v>1203135.46</v>
      </c>
      <c r="G76" s="89">
        <v>19543.5</v>
      </c>
      <c r="H76" s="89">
        <v>47477.58</v>
      </c>
      <c r="J76" s="251">
        <v>1313104.03</v>
      </c>
      <c r="K76" s="251">
        <v>883300.3</v>
      </c>
      <c r="M76" s="232">
        <v>38001</v>
      </c>
      <c r="O76" s="232">
        <v>516.04999999999995</v>
      </c>
      <c r="R76" s="251">
        <v>-88000</v>
      </c>
      <c r="S76" s="251">
        <v>2426315.1</v>
      </c>
      <c r="U76" s="73">
        <v>1966553.8</v>
      </c>
      <c r="V76" s="73">
        <v>627300</v>
      </c>
      <c r="W76" s="73">
        <v>791.67</v>
      </c>
      <c r="X76" s="73">
        <v>1742341.33</v>
      </c>
      <c r="Y76" s="73">
        <v>73800</v>
      </c>
      <c r="Z76" s="90">
        <v>2221608.33</v>
      </c>
      <c r="AC76" s="90">
        <v>1036740.62</v>
      </c>
      <c r="AD76" s="90">
        <v>289228.12</v>
      </c>
      <c r="AG76" s="73">
        <f>SUM(F76:I76)</f>
        <v>1270156.54</v>
      </c>
      <c r="AH76" s="78">
        <f t="shared" si="6"/>
        <v>38517.050000000003</v>
      </c>
      <c r="AI76" s="21">
        <f t="shared" si="7"/>
        <v>1231639.49</v>
      </c>
      <c r="AJ76" s="22">
        <f t="shared" si="8"/>
        <v>4410786.8</v>
      </c>
      <c r="AK76" s="16">
        <f t="shared" si="9"/>
        <v>3547577.0700000003</v>
      </c>
      <c r="AL76" s="26">
        <f t="shared" si="10"/>
        <v>863209.72999999952</v>
      </c>
    </row>
    <row r="77" spans="1:38" x14ac:dyDescent="0.2">
      <c r="A77" s="1" t="s">
        <v>450</v>
      </c>
      <c r="B77" s="1" t="s">
        <v>451</v>
      </c>
      <c r="C77" s="65">
        <v>2652</v>
      </c>
      <c r="D77" s="65" t="s">
        <v>1087</v>
      </c>
      <c r="E77" s="251" t="s">
        <v>3011</v>
      </c>
      <c r="F77" s="89">
        <v>428974.56</v>
      </c>
      <c r="G77" s="89">
        <v>46440.71</v>
      </c>
      <c r="H77" s="89">
        <v>13856.61</v>
      </c>
      <c r="J77" s="251">
        <v>215473.47</v>
      </c>
      <c r="K77" s="251">
        <v>231223.36</v>
      </c>
      <c r="M77" s="232">
        <v>24761</v>
      </c>
      <c r="O77" s="232">
        <v>4228.34</v>
      </c>
      <c r="S77" s="251">
        <v>1120243.3</v>
      </c>
      <c r="U77" s="73">
        <v>1737021.18</v>
      </c>
      <c r="V77" s="73">
        <v>267400</v>
      </c>
      <c r="W77" s="73">
        <v>410.77</v>
      </c>
      <c r="X77" s="73">
        <v>412137.2</v>
      </c>
      <c r="Y77" s="73">
        <v>82200</v>
      </c>
      <c r="Z77" s="90">
        <v>1049787.2</v>
      </c>
      <c r="AC77" s="90">
        <v>805235.93</v>
      </c>
      <c r="AD77" s="90">
        <v>152895.41</v>
      </c>
      <c r="AG77" s="73">
        <f>SUM(F77:I77)</f>
        <v>489271.88</v>
      </c>
      <c r="AH77" s="78">
        <f t="shared" si="6"/>
        <v>28989.34</v>
      </c>
      <c r="AI77" s="21">
        <f t="shared" si="7"/>
        <v>460282.54</v>
      </c>
      <c r="AJ77" s="22">
        <f t="shared" si="8"/>
        <v>2499169.15</v>
      </c>
      <c r="AK77" s="16">
        <f t="shared" si="9"/>
        <v>2007918.5399999998</v>
      </c>
      <c r="AL77" s="26">
        <f t="shared" si="10"/>
        <v>491250.6100000001</v>
      </c>
    </row>
    <row r="78" spans="1:38" x14ac:dyDescent="0.2">
      <c r="A78" s="1" t="s">
        <v>450</v>
      </c>
      <c r="B78" s="1" t="s">
        <v>451</v>
      </c>
      <c r="C78" s="65">
        <v>5048</v>
      </c>
      <c r="D78" s="65" t="s">
        <v>1088</v>
      </c>
      <c r="E78" s="251" t="s">
        <v>3012</v>
      </c>
      <c r="F78" s="89">
        <v>782661.51</v>
      </c>
      <c r="G78" s="89">
        <v>85547.98</v>
      </c>
      <c r="H78" s="89">
        <v>49879.72</v>
      </c>
      <c r="J78" s="251">
        <v>1168584.29</v>
      </c>
      <c r="K78" s="251">
        <v>236470.16</v>
      </c>
      <c r="M78" s="232">
        <v>53474.68</v>
      </c>
      <c r="O78" s="232">
        <v>95.4</v>
      </c>
      <c r="R78" s="251">
        <v>14573.95</v>
      </c>
      <c r="S78" s="251">
        <v>2732486.08</v>
      </c>
      <c r="U78" s="73">
        <v>1846272.96</v>
      </c>
      <c r="V78" s="73">
        <v>323768</v>
      </c>
      <c r="W78" s="73">
        <v>785.13</v>
      </c>
      <c r="X78" s="73">
        <v>1878239</v>
      </c>
      <c r="Y78" s="73">
        <v>36484</v>
      </c>
      <c r="Z78" s="90">
        <v>2580351</v>
      </c>
      <c r="AC78" s="90">
        <v>904207.18</v>
      </c>
      <c r="AD78" s="90">
        <v>285734.40999999997</v>
      </c>
      <c r="AG78" s="73">
        <f>SUM(F78:I78)</f>
        <v>918089.21</v>
      </c>
      <c r="AH78" s="78">
        <f t="shared" si="6"/>
        <v>53570.080000000002</v>
      </c>
      <c r="AI78" s="21">
        <f t="shared" si="7"/>
        <v>864519.13</v>
      </c>
      <c r="AJ78" s="22">
        <f t="shared" si="8"/>
        <v>4085549.09</v>
      </c>
      <c r="AK78" s="16">
        <f t="shared" si="9"/>
        <v>3770292.5900000003</v>
      </c>
      <c r="AL78" s="26">
        <f t="shared" si="10"/>
        <v>315256.49999999953</v>
      </c>
    </row>
    <row r="79" spans="1:38" x14ac:dyDescent="0.2">
      <c r="A79" s="1" t="s">
        <v>450</v>
      </c>
      <c r="B79" s="1" t="s">
        <v>451</v>
      </c>
      <c r="C79" s="65">
        <v>4607</v>
      </c>
      <c r="D79" s="65" t="s">
        <v>1089</v>
      </c>
      <c r="E79" s="251" t="s">
        <v>3013</v>
      </c>
      <c r="F79" s="89">
        <v>1149601.2</v>
      </c>
      <c r="G79" s="89">
        <v>45393</v>
      </c>
      <c r="H79" s="89">
        <v>2513.9299999999998</v>
      </c>
      <c r="J79" s="251">
        <v>1972926.79</v>
      </c>
      <c r="K79" s="251">
        <v>233605.13</v>
      </c>
      <c r="M79" s="232">
        <v>6591.14</v>
      </c>
      <c r="O79" s="232">
        <v>1000</v>
      </c>
      <c r="R79" s="251">
        <v>1870</v>
      </c>
      <c r="S79" s="251">
        <v>3283107.89</v>
      </c>
      <c r="U79" s="73">
        <v>2946188.21</v>
      </c>
      <c r="V79" s="73">
        <v>365490</v>
      </c>
      <c r="W79" s="73">
        <v>1283.8800000000001</v>
      </c>
      <c r="X79" s="73">
        <v>735714</v>
      </c>
      <c r="Z79" s="90">
        <v>1324944</v>
      </c>
      <c r="AA79" s="90">
        <v>500</v>
      </c>
      <c r="AB79" s="90">
        <v>16144</v>
      </c>
      <c r="AC79" s="90">
        <v>1474207.07</v>
      </c>
      <c r="AD79" s="90">
        <v>344183.51</v>
      </c>
      <c r="AF79" s="90">
        <v>1363197</v>
      </c>
      <c r="AG79" s="73">
        <f>SUM(F79:I79)</f>
        <v>1197508.1299999999</v>
      </c>
      <c r="AH79" s="78">
        <f t="shared" si="6"/>
        <v>7591.14</v>
      </c>
      <c r="AI79" s="21">
        <f t="shared" si="7"/>
        <v>1189916.99</v>
      </c>
      <c r="AJ79" s="22">
        <f t="shared" si="8"/>
        <v>4048676.09</v>
      </c>
      <c r="AK79" s="16">
        <f t="shared" si="9"/>
        <v>4523175.58</v>
      </c>
      <c r="AL79" s="26">
        <f t="shared" si="10"/>
        <v>-474499.49000000022</v>
      </c>
    </row>
    <row r="80" spans="1:38" x14ac:dyDescent="0.2">
      <c r="A80" s="1" t="s">
        <v>450</v>
      </c>
      <c r="B80" s="1" t="s">
        <v>451</v>
      </c>
      <c r="C80" s="65">
        <v>3828</v>
      </c>
      <c r="D80" s="65" t="s">
        <v>1090</v>
      </c>
      <c r="E80" s="251" t="s">
        <v>3016</v>
      </c>
      <c r="F80" s="89">
        <v>703468.8</v>
      </c>
      <c r="G80" s="89">
        <v>8091</v>
      </c>
      <c r="H80" s="89">
        <v>17465</v>
      </c>
      <c r="J80" s="251">
        <v>565568.46</v>
      </c>
      <c r="K80" s="251">
        <v>358097.73</v>
      </c>
      <c r="M80" s="232">
        <v>13975</v>
      </c>
      <c r="O80" s="232">
        <v>1057.3</v>
      </c>
      <c r="R80" s="251">
        <v>-297667.68</v>
      </c>
      <c r="S80" s="251">
        <v>1600443.98</v>
      </c>
      <c r="U80" s="73">
        <v>1579677.33</v>
      </c>
      <c r="V80" s="73">
        <v>265450</v>
      </c>
      <c r="W80" s="73">
        <v>842.66</v>
      </c>
      <c r="X80" s="73">
        <v>705138.24</v>
      </c>
      <c r="Y80" s="73">
        <v>37200</v>
      </c>
      <c r="Z80" s="90">
        <v>1275646.74</v>
      </c>
      <c r="AC80" s="90">
        <v>651112.76</v>
      </c>
      <c r="AD80" s="90">
        <v>227492.92</v>
      </c>
      <c r="AF80" s="90">
        <v>0.42</v>
      </c>
      <c r="AG80" s="73">
        <f>SUM(F80:I80)</f>
        <v>729024.8</v>
      </c>
      <c r="AH80" s="78">
        <f t="shared" si="6"/>
        <v>15032.3</v>
      </c>
      <c r="AI80" s="21">
        <f t="shared" si="7"/>
        <v>713992.5</v>
      </c>
      <c r="AJ80" s="22">
        <f t="shared" si="8"/>
        <v>2588308.23</v>
      </c>
      <c r="AK80" s="16">
        <f t="shared" si="9"/>
        <v>2154252.84</v>
      </c>
      <c r="AL80" s="26">
        <f t="shared" si="10"/>
        <v>434055.39000000013</v>
      </c>
    </row>
    <row r="81" spans="1:38" x14ac:dyDescent="0.2">
      <c r="A81" s="1" t="s">
        <v>454</v>
      </c>
      <c r="B81" s="1" t="s">
        <v>455</v>
      </c>
      <c r="C81" s="65">
        <v>1142</v>
      </c>
      <c r="D81" s="65" t="s">
        <v>1091</v>
      </c>
      <c r="E81" s="251" t="s">
        <v>2985</v>
      </c>
      <c r="F81" s="89">
        <v>25825.279999999999</v>
      </c>
      <c r="G81" s="89">
        <v>0</v>
      </c>
      <c r="H81" s="89">
        <v>619.96</v>
      </c>
      <c r="J81" s="251">
        <v>339201.6</v>
      </c>
      <c r="K81" s="251">
        <v>108440.91</v>
      </c>
      <c r="L81" s="232">
        <v>51330</v>
      </c>
      <c r="M81" s="232">
        <v>5400</v>
      </c>
      <c r="Q81" s="251">
        <v>-1361879.87</v>
      </c>
      <c r="R81" s="251">
        <v>101985.37</v>
      </c>
      <c r="S81" s="251">
        <v>2663000</v>
      </c>
      <c r="U81" s="73">
        <v>756686.92</v>
      </c>
      <c r="V81" s="73">
        <v>24300</v>
      </c>
      <c r="W81" s="73">
        <v>106.3</v>
      </c>
      <c r="X81" s="73">
        <v>873300</v>
      </c>
      <c r="Z81" s="90">
        <v>1231639</v>
      </c>
      <c r="AC81" s="90">
        <v>240442.18</v>
      </c>
      <c r="AD81" s="90">
        <v>122255.75</v>
      </c>
      <c r="AF81" s="90">
        <v>68930</v>
      </c>
      <c r="AG81" s="73">
        <f>SUM(F81:I81)</f>
        <v>26445.239999999998</v>
      </c>
      <c r="AH81" s="78">
        <f t="shared" si="6"/>
        <v>56730</v>
      </c>
      <c r="AI81" s="21">
        <f t="shared" si="7"/>
        <v>-30284.760000000002</v>
      </c>
      <c r="AJ81" s="22">
        <f t="shared" si="8"/>
        <v>1654393.2200000002</v>
      </c>
      <c r="AK81" s="16">
        <f t="shared" si="9"/>
        <v>1663266.93</v>
      </c>
      <c r="AL81" s="26">
        <f t="shared" si="10"/>
        <v>-8873.7099999997299</v>
      </c>
    </row>
    <row r="82" spans="1:38" x14ac:dyDescent="0.2">
      <c r="A82" s="1" t="s">
        <v>454</v>
      </c>
      <c r="B82" s="1" t="s">
        <v>455</v>
      </c>
      <c r="C82" s="65">
        <v>1176</v>
      </c>
      <c r="D82" s="65" t="s">
        <v>1092</v>
      </c>
      <c r="E82" s="251" t="s">
        <v>2986</v>
      </c>
      <c r="F82" s="89">
        <v>381520.89</v>
      </c>
      <c r="G82" s="89">
        <v>12000</v>
      </c>
      <c r="H82" s="89">
        <v>7872.13</v>
      </c>
      <c r="J82" s="251">
        <v>422803.78</v>
      </c>
      <c r="K82" s="251">
        <v>127617.23</v>
      </c>
      <c r="M82" s="232">
        <v>2897</v>
      </c>
      <c r="O82" s="232">
        <v>85281.91</v>
      </c>
      <c r="R82" s="251">
        <v>194152.16</v>
      </c>
      <c r="S82" s="251">
        <v>1891796.64</v>
      </c>
      <c r="U82" s="73">
        <v>2103932.31</v>
      </c>
      <c r="V82" s="73">
        <v>38250</v>
      </c>
      <c r="W82" s="73">
        <v>926.87</v>
      </c>
      <c r="X82" s="73">
        <v>284258.3</v>
      </c>
      <c r="Y82" s="73">
        <v>158602</v>
      </c>
      <c r="Z82" s="90">
        <v>588602.30000000005</v>
      </c>
      <c r="AC82" s="90">
        <v>267499.71999999997</v>
      </c>
      <c r="AD82" s="90">
        <v>121556.21</v>
      </c>
      <c r="AF82" s="90">
        <v>892883</v>
      </c>
      <c r="AG82" s="73">
        <f>SUM(F82:I82)</f>
        <v>401393.02</v>
      </c>
      <c r="AH82" s="78">
        <f t="shared" si="6"/>
        <v>88178.91</v>
      </c>
      <c r="AI82" s="21">
        <f t="shared" si="7"/>
        <v>313214.11</v>
      </c>
      <c r="AJ82" s="22">
        <f t="shared" si="8"/>
        <v>2585969.48</v>
      </c>
      <c r="AK82" s="16">
        <f t="shared" si="9"/>
        <v>1870541.23</v>
      </c>
      <c r="AL82" s="26">
        <f t="shared" si="10"/>
        <v>715428.25</v>
      </c>
    </row>
    <row r="83" spans="1:38" x14ac:dyDescent="0.2">
      <c r="A83" s="1" t="s">
        <v>454</v>
      </c>
      <c r="B83" s="1" t="s">
        <v>455</v>
      </c>
      <c r="C83" s="65">
        <v>2332</v>
      </c>
      <c r="D83" s="65" t="s">
        <v>1093</v>
      </c>
      <c r="E83" s="251" t="s">
        <v>2991</v>
      </c>
      <c r="F83" s="89">
        <v>391282.84</v>
      </c>
      <c r="G83" s="89">
        <v>5000</v>
      </c>
      <c r="H83" s="89">
        <v>18581.45</v>
      </c>
      <c r="J83" s="251">
        <v>804933.98</v>
      </c>
      <c r="K83" s="251">
        <v>87923.72</v>
      </c>
      <c r="Q83" s="251">
        <v>-1145747.33</v>
      </c>
      <c r="R83" s="251">
        <v>795140.03</v>
      </c>
      <c r="S83" s="251">
        <v>1831896.95</v>
      </c>
      <c r="U83" s="73">
        <v>1579119.75</v>
      </c>
      <c r="W83" s="73">
        <v>442.9</v>
      </c>
      <c r="X83" s="73">
        <v>1170910.8</v>
      </c>
      <c r="Y83" s="73">
        <v>14250</v>
      </c>
      <c r="Z83" s="90">
        <v>1769801.8</v>
      </c>
      <c r="AC83" s="90">
        <v>414601.71</v>
      </c>
      <c r="AD83" s="90">
        <v>361145.77</v>
      </c>
      <c r="AF83" s="90">
        <v>126736.83</v>
      </c>
      <c r="AG83" s="73">
        <f>SUM(F83:I83)</f>
        <v>414864.29000000004</v>
      </c>
      <c r="AH83" s="78">
        <f t="shared" si="6"/>
        <v>0</v>
      </c>
      <c r="AI83" s="21">
        <f t="shared" si="7"/>
        <v>414864.29000000004</v>
      </c>
      <c r="AJ83" s="22">
        <f t="shared" si="8"/>
        <v>2764723.45</v>
      </c>
      <c r="AK83" s="16">
        <f t="shared" si="9"/>
        <v>2672286.1100000003</v>
      </c>
      <c r="AL83" s="26">
        <f t="shared" si="10"/>
        <v>92437.339999999851</v>
      </c>
    </row>
    <row r="84" spans="1:38" x14ac:dyDescent="0.2">
      <c r="A84" s="1" t="s">
        <v>454</v>
      </c>
      <c r="B84" s="1" t="s">
        <v>455</v>
      </c>
      <c r="C84" s="65">
        <v>2410</v>
      </c>
      <c r="D84" s="65" t="s">
        <v>1094</v>
      </c>
      <c r="E84" s="251" t="s">
        <v>2992</v>
      </c>
      <c r="F84" s="89">
        <v>112610.27</v>
      </c>
      <c r="G84" s="89">
        <v>0</v>
      </c>
      <c r="H84" s="89">
        <v>12727.98</v>
      </c>
      <c r="J84" s="251">
        <v>350002.04</v>
      </c>
      <c r="K84" s="251">
        <v>65080.160000000003</v>
      </c>
      <c r="M84" s="232">
        <v>19705</v>
      </c>
      <c r="R84" s="251">
        <v>1778590.69</v>
      </c>
      <c r="S84" s="251">
        <v>1831896</v>
      </c>
      <c r="U84" s="73">
        <v>1153772.04</v>
      </c>
      <c r="W84" s="73">
        <v>75.040000000000006</v>
      </c>
      <c r="X84" s="73">
        <v>1343200</v>
      </c>
      <c r="Y84" s="73">
        <v>10800</v>
      </c>
      <c r="Z84" s="90">
        <v>1904863</v>
      </c>
      <c r="AC84" s="90">
        <v>293914.95</v>
      </c>
      <c r="AD84" s="90">
        <v>110593.3</v>
      </c>
      <c r="AF84" s="90">
        <v>35000</v>
      </c>
      <c r="AG84" s="73">
        <f>SUM(F84:I84)</f>
        <v>125338.25</v>
      </c>
      <c r="AH84" s="78">
        <f t="shared" si="6"/>
        <v>19705</v>
      </c>
      <c r="AI84" s="21">
        <f t="shared" si="7"/>
        <v>105633.25</v>
      </c>
      <c r="AJ84" s="22">
        <f t="shared" si="8"/>
        <v>2507847.08</v>
      </c>
      <c r="AK84" s="16">
        <f t="shared" si="9"/>
        <v>2344371.25</v>
      </c>
      <c r="AL84" s="26">
        <f>AJ84-AK84</f>
        <v>163475.83000000007</v>
      </c>
    </row>
    <row r="85" spans="1:38" s="260" customFormat="1" x14ac:dyDescent="0.2">
      <c r="A85" s="260" t="s">
        <v>454</v>
      </c>
      <c r="B85" s="260" t="s">
        <v>455</v>
      </c>
      <c r="C85" s="261">
        <v>3521</v>
      </c>
      <c r="D85" s="261" t="s">
        <v>1095</v>
      </c>
      <c r="E85" s="251" t="s">
        <v>2993</v>
      </c>
      <c r="F85" s="89">
        <v>273809.40999999997</v>
      </c>
      <c r="G85" s="89">
        <v>15160</v>
      </c>
      <c r="H85" s="89">
        <v>25742.69</v>
      </c>
      <c r="I85" s="89"/>
      <c r="J85" s="251">
        <v>2524380.11</v>
      </c>
      <c r="K85" s="251">
        <v>48217.36</v>
      </c>
      <c r="L85" s="232"/>
      <c r="M85" s="232"/>
      <c r="N85" s="232">
        <v>65000</v>
      </c>
      <c r="O85" s="232"/>
      <c r="P85" s="251"/>
      <c r="Q85" s="251"/>
      <c r="R85" s="251">
        <v>-1403848.8</v>
      </c>
      <c r="S85" s="251">
        <v>4000000</v>
      </c>
      <c r="T85" s="73"/>
      <c r="U85" s="73">
        <v>1392613.52</v>
      </c>
      <c r="V85" s="73"/>
      <c r="W85" s="73">
        <v>187.24</v>
      </c>
      <c r="X85" s="73">
        <v>722476.5</v>
      </c>
      <c r="Y85" s="73">
        <v>58175</v>
      </c>
      <c r="Z85" s="90">
        <v>1301116.5</v>
      </c>
      <c r="AA85" s="90"/>
      <c r="AB85" s="90"/>
      <c r="AC85" s="90">
        <v>446809.73</v>
      </c>
      <c r="AD85" s="90">
        <v>173631.68</v>
      </c>
      <c r="AE85" s="90"/>
      <c r="AF85" s="90">
        <v>153851</v>
      </c>
      <c r="AG85" s="73">
        <f>SUM(F85:I85)</f>
        <v>314712.09999999998</v>
      </c>
      <c r="AH85" s="78">
        <f t="shared" si="6"/>
        <v>65000</v>
      </c>
      <c r="AI85" s="21">
        <f t="shared" si="7"/>
        <v>249712.09999999998</v>
      </c>
      <c r="AJ85" s="22">
        <f t="shared" si="8"/>
        <v>2173452.2599999998</v>
      </c>
      <c r="AK85" s="16">
        <f t="shared" si="9"/>
        <v>2075408.91</v>
      </c>
      <c r="AL85" s="26">
        <f t="shared" ref="AL85:AL86" si="11">AJ85-AK85</f>
        <v>98043.34999999986</v>
      </c>
    </row>
    <row r="86" spans="1:38" x14ac:dyDescent="0.2">
      <c r="E86" s="251" t="s">
        <v>3358</v>
      </c>
      <c r="F86" s="89">
        <v>4121.12</v>
      </c>
      <c r="H86" s="89">
        <v>10500</v>
      </c>
      <c r="I86" s="89">
        <v>38.880000000000003</v>
      </c>
      <c r="J86" s="251">
        <v>3292682.62</v>
      </c>
      <c r="K86" s="251">
        <v>985572.21</v>
      </c>
      <c r="O86" s="232">
        <v>0</v>
      </c>
      <c r="R86" s="251">
        <v>1021840.32</v>
      </c>
      <c r="S86" s="251">
        <v>31316.240000000002</v>
      </c>
      <c r="X86" s="73">
        <v>524469.52</v>
      </c>
      <c r="Y86" s="73">
        <v>4134938.21</v>
      </c>
      <c r="Z86" s="90">
        <v>572969.52</v>
      </c>
      <c r="AB86" s="90">
        <v>25162</v>
      </c>
      <c r="AC86" s="90">
        <v>146901.21</v>
      </c>
      <c r="AD86" s="90">
        <v>674616.73</v>
      </c>
      <c r="AG86" s="73">
        <f>SUM(F86:I86)</f>
        <v>14659.999999999998</v>
      </c>
      <c r="AH86" s="78">
        <f t="shared" si="6"/>
        <v>0</v>
      </c>
      <c r="AI86" s="21">
        <f t="shared" si="7"/>
        <v>14659.999999999998</v>
      </c>
      <c r="AJ86" s="22">
        <f t="shared" si="8"/>
        <v>4659407.7300000004</v>
      </c>
      <c r="AK86" s="16">
        <f t="shared" si="9"/>
        <v>1419649.46</v>
      </c>
      <c r="AL86" s="26">
        <f t="shared" si="11"/>
        <v>3239758.2700000005</v>
      </c>
    </row>
    <row r="87" spans="1:38" x14ac:dyDescent="0.2">
      <c r="AG87" s="42"/>
      <c r="AH87" s="29"/>
      <c r="AI87" s="26"/>
      <c r="AJ87" s="24"/>
      <c r="AK87" s="23"/>
    </row>
    <row r="88" spans="1:38" x14ac:dyDescent="0.2">
      <c r="AG88" s="42"/>
      <c r="AH88" s="29"/>
      <c r="AI88" s="26"/>
      <c r="AJ88" s="24"/>
      <c r="AK88" s="23"/>
    </row>
    <row r="89" spans="1:38" x14ac:dyDescent="0.2">
      <c r="AG89" s="42"/>
      <c r="AH89" s="29"/>
      <c r="AI89" s="26"/>
      <c r="AJ89" s="24"/>
      <c r="AK89" s="23"/>
    </row>
    <row r="90" spans="1:38" x14ac:dyDescent="0.2">
      <c r="AG90" s="42"/>
      <c r="AH90" s="29"/>
      <c r="AI90" s="26"/>
      <c r="AJ90" s="24"/>
      <c r="AK90" s="23"/>
    </row>
    <row r="91" spans="1:38" x14ac:dyDescent="0.2">
      <c r="AG91" s="42"/>
      <c r="AH91" s="29"/>
      <c r="AI91" s="26"/>
      <c r="AJ91" s="24"/>
      <c r="AK91" s="23"/>
    </row>
    <row r="92" spans="1:38" x14ac:dyDescent="0.2">
      <c r="AG92" s="42"/>
      <c r="AH92" s="29"/>
      <c r="AI92" s="26"/>
      <c r="AJ92" s="24"/>
      <c r="AK92" s="23"/>
    </row>
    <row r="93" spans="1:38" x14ac:dyDescent="0.2">
      <c r="AG93" s="42"/>
      <c r="AH93" s="29"/>
      <c r="AI93" s="26"/>
      <c r="AJ93" s="24"/>
      <c r="AK93" s="23"/>
    </row>
    <row r="94" spans="1:38" x14ac:dyDescent="0.2">
      <c r="AG94" s="42"/>
      <c r="AH94" s="29"/>
      <c r="AI94" s="26"/>
      <c r="AJ94" s="24"/>
      <c r="AK94" s="23"/>
    </row>
    <row r="95" spans="1:38" x14ac:dyDescent="0.2">
      <c r="AG95" s="42"/>
      <c r="AH95" s="29"/>
      <c r="AI95" s="26"/>
      <c r="AJ95" s="24"/>
      <c r="AK95" s="23"/>
    </row>
    <row r="96" spans="1:38" x14ac:dyDescent="0.2">
      <c r="AG96" s="42"/>
      <c r="AH96" s="29"/>
      <c r="AI96" s="26"/>
      <c r="AJ96" s="24"/>
      <c r="AK96" s="23"/>
    </row>
    <row r="97" spans="33:37" x14ac:dyDescent="0.2">
      <c r="AG97" s="42"/>
      <c r="AH97" s="29"/>
      <c r="AI97" s="26"/>
      <c r="AJ97" s="24"/>
      <c r="AK97" s="23"/>
    </row>
    <row r="98" spans="33:37" x14ac:dyDescent="0.2">
      <c r="AG98" s="42"/>
      <c r="AH98" s="29"/>
      <c r="AI98" s="26"/>
      <c r="AJ98" s="24"/>
      <c r="AK98" s="23"/>
    </row>
    <row r="99" spans="33:37" x14ac:dyDescent="0.2">
      <c r="AG99" s="42"/>
      <c r="AH99" s="29"/>
      <c r="AI99" s="26"/>
      <c r="AJ99" s="24"/>
      <c r="AK99" s="23"/>
    </row>
    <row r="100" spans="33:37" x14ac:dyDescent="0.2">
      <c r="AG100" s="42"/>
      <c r="AH100" s="29"/>
      <c r="AI100" s="26"/>
      <c r="AJ100" s="24"/>
      <c r="AK100" s="23"/>
    </row>
    <row r="101" spans="33:37" x14ac:dyDescent="0.2">
      <c r="AG101" s="42"/>
      <c r="AH101" s="29"/>
      <c r="AI101" s="26"/>
      <c r="AJ101" s="24"/>
      <c r="AK101" s="23"/>
    </row>
    <row r="102" spans="33:37" x14ac:dyDescent="0.2">
      <c r="AG102" s="42"/>
      <c r="AH102" s="29"/>
      <c r="AI102" s="26"/>
      <c r="AJ102" s="24"/>
      <c r="AK102" s="23"/>
    </row>
    <row r="103" spans="33:37" x14ac:dyDescent="0.2">
      <c r="AG103" s="42"/>
      <c r="AH103" s="29"/>
      <c r="AI103" s="26"/>
      <c r="AJ103" s="24"/>
      <c r="AK103" s="23"/>
    </row>
    <row r="104" spans="33:37" x14ac:dyDescent="0.2">
      <c r="AG104" s="42"/>
      <c r="AH104" s="29"/>
      <c r="AI104" s="26"/>
      <c r="AJ104" s="24"/>
      <c r="AK104" s="23"/>
    </row>
    <row r="105" spans="33:37" x14ac:dyDescent="0.2">
      <c r="AG105" s="42"/>
      <c r="AH105" s="29"/>
      <c r="AI105" s="26"/>
      <c r="AJ105" s="24"/>
      <c r="AK105" s="23"/>
    </row>
    <row r="106" spans="33:37" x14ac:dyDescent="0.2">
      <c r="AG106" s="42"/>
      <c r="AH106" s="29"/>
      <c r="AI106" s="26"/>
      <c r="AJ106" s="24"/>
      <c r="AK106" s="23"/>
    </row>
    <row r="107" spans="33:37" x14ac:dyDescent="0.2">
      <c r="AG107" s="42"/>
      <c r="AH107" s="29"/>
      <c r="AI107" s="26"/>
      <c r="AJ107" s="24"/>
      <c r="AK107" s="23"/>
    </row>
    <row r="108" spans="33:37" x14ac:dyDescent="0.2">
      <c r="AG108" s="42"/>
      <c r="AH108" s="29"/>
      <c r="AI108" s="26"/>
      <c r="AJ108" s="24"/>
      <c r="AK108" s="23"/>
    </row>
    <row r="109" spans="33:37" x14ac:dyDescent="0.2">
      <c r="AG109" s="42"/>
      <c r="AH109" s="29"/>
      <c r="AI109" s="26"/>
      <c r="AJ109" s="24"/>
      <c r="AK109" s="23"/>
    </row>
    <row r="110" spans="33:37" x14ac:dyDescent="0.2">
      <c r="AG110" s="42"/>
      <c r="AH110" s="29"/>
      <c r="AI110" s="26"/>
      <c r="AJ110" s="24"/>
      <c r="AK110" s="23"/>
    </row>
    <row r="111" spans="33:37" x14ac:dyDescent="0.2">
      <c r="AG111" s="42"/>
      <c r="AH111" s="29"/>
      <c r="AI111" s="26"/>
      <c r="AJ111" s="24"/>
      <c r="AK111" s="23"/>
    </row>
    <row r="112" spans="33:37" x14ac:dyDescent="0.2">
      <c r="AG112" s="42"/>
      <c r="AH112" s="29"/>
      <c r="AI112" s="26"/>
      <c r="AJ112" s="24"/>
      <c r="AK112" s="23"/>
    </row>
    <row r="113" spans="33:37" x14ac:dyDescent="0.2">
      <c r="AG113" s="42"/>
      <c r="AH113" s="29"/>
      <c r="AI113" s="26"/>
      <c r="AJ113" s="24"/>
      <c r="AK113" s="23"/>
    </row>
    <row r="114" spans="33:37" x14ac:dyDescent="0.2">
      <c r="AG114" s="42"/>
      <c r="AH114" s="29"/>
      <c r="AI114" s="26"/>
      <c r="AJ114" s="24"/>
      <c r="AK114" s="23"/>
    </row>
    <row r="115" spans="33:37" x14ac:dyDescent="0.2">
      <c r="AG115" s="42"/>
      <c r="AH115" s="29"/>
      <c r="AI115" s="26"/>
      <c r="AJ115" s="24"/>
      <c r="AK115" s="23"/>
    </row>
    <row r="116" spans="33:37" x14ac:dyDescent="0.2">
      <c r="AG116" s="42"/>
      <c r="AH116" s="29"/>
      <c r="AI116" s="26"/>
      <c r="AJ116" s="24"/>
      <c r="AK116" s="23"/>
    </row>
    <row r="117" spans="33:37" x14ac:dyDescent="0.2">
      <c r="AG117" s="42"/>
      <c r="AH117" s="29"/>
      <c r="AI117" s="26"/>
      <c r="AJ117" s="24"/>
      <c r="AK117" s="23"/>
    </row>
    <row r="118" spans="33:37" x14ac:dyDescent="0.2">
      <c r="AG118" s="42"/>
      <c r="AH118" s="29"/>
      <c r="AI118" s="26"/>
      <c r="AJ118" s="24"/>
      <c r="AK118" s="23"/>
    </row>
    <row r="119" spans="33:37" x14ac:dyDescent="0.2">
      <c r="AG119" s="42"/>
      <c r="AH119" s="29"/>
      <c r="AI119" s="26"/>
      <c r="AJ119" s="24"/>
      <c r="AK119" s="23"/>
    </row>
    <row r="120" spans="33:37" x14ac:dyDescent="0.2">
      <c r="AG120" s="42"/>
      <c r="AH120" s="29"/>
      <c r="AI120" s="26"/>
      <c r="AJ120" s="24"/>
      <c r="AK120" s="23"/>
    </row>
    <row r="121" spans="33:37" x14ac:dyDescent="0.2">
      <c r="AG121" s="42"/>
      <c r="AH121" s="29"/>
      <c r="AI121" s="26"/>
      <c r="AJ121" s="24"/>
      <c r="AK121" s="23"/>
    </row>
    <row r="122" spans="33:37" x14ac:dyDescent="0.2">
      <c r="AG122" s="42"/>
      <c r="AH122" s="29"/>
      <c r="AI122" s="26"/>
      <c r="AJ122" s="24"/>
      <c r="AK122" s="23"/>
    </row>
    <row r="123" spans="33:37" x14ac:dyDescent="0.2">
      <c r="AG123" s="42"/>
      <c r="AH123" s="29"/>
      <c r="AI123" s="26"/>
      <c r="AJ123" s="24"/>
      <c r="AK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2"/>
  <sheetViews>
    <sheetView topLeftCell="Y1" zoomScale="62" zoomScaleNormal="62" workbookViewId="0">
      <selection activeCell="AC1" sqref="A1:AC1048576"/>
    </sheetView>
  </sheetViews>
  <sheetFormatPr defaultColWidth="9" defaultRowHeight="14.25" x14ac:dyDescent="0.2"/>
  <cols>
    <col min="1" max="1" width="40.375" style="253" bestFit="1" customWidth="1"/>
    <col min="2" max="2" width="33.125" style="229" bestFit="1" customWidth="1"/>
    <col min="3" max="3" width="32.25" style="229" bestFit="1" customWidth="1"/>
    <col min="4" max="4" width="24" style="229" bestFit="1" customWidth="1"/>
    <col min="5" max="6" width="15.875" style="253" bestFit="1" customWidth="1"/>
    <col min="7" max="7" width="18" style="233" bestFit="1" customWidth="1"/>
    <col min="8" max="8" width="20.125" style="233" bestFit="1" customWidth="1"/>
    <col min="9" max="9" width="19.375" style="233" bestFit="1" customWidth="1"/>
    <col min="10" max="10" width="21.5" style="233" bestFit="1" customWidth="1"/>
    <col min="11" max="11" width="23.625" style="253" bestFit="1" customWidth="1"/>
    <col min="12" max="12" width="27.75" style="253" bestFit="1" customWidth="1"/>
    <col min="13" max="13" width="27.875" style="253" bestFit="1" customWidth="1"/>
    <col min="14" max="14" width="15.875" style="253" bestFit="1" customWidth="1"/>
    <col min="15" max="15" width="27.375" style="230" bestFit="1" customWidth="1"/>
    <col min="16" max="16" width="36.875" style="230" bestFit="1" customWidth="1"/>
    <col min="17" max="17" width="44.125" style="230" bestFit="1" customWidth="1"/>
    <col min="18" max="18" width="44.875" style="230" bestFit="1" customWidth="1"/>
    <col min="19" max="19" width="29" style="230" bestFit="1" customWidth="1"/>
    <col min="20" max="20" width="38.625" style="230" bestFit="1" customWidth="1"/>
    <col min="21" max="21" width="54.5" style="230" bestFit="1" customWidth="1"/>
    <col min="22" max="22" width="15.875" style="230" bestFit="1" customWidth="1"/>
    <col min="23" max="23" width="20.375" style="231" bestFit="1" customWidth="1"/>
    <col min="24" max="24" width="26.75" style="231" bestFit="1" customWidth="1"/>
    <col min="25" max="25" width="25.125" style="231" bestFit="1" customWidth="1"/>
    <col min="26" max="26" width="42.375" style="231" bestFit="1" customWidth="1"/>
    <col min="27" max="27" width="30.875" style="231" bestFit="1" customWidth="1"/>
    <col min="28" max="28" width="31.625" style="231" bestFit="1" customWidth="1"/>
    <col min="29" max="29" width="33.125" style="231" bestFit="1" customWidth="1"/>
    <col min="30" max="16384" width="9" style="253"/>
  </cols>
  <sheetData>
    <row r="1" spans="1:29" x14ac:dyDescent="0.2">
      <c r="A1" s="253" t="s">
        <v>2456</v>
      </c>
      <c r="B1" s="229" t="s">
        <v>2457</v>
      </c>
      <c r="C1" s="229" t="s">
        <v>2458</v>
      </c>
      <c r="D1" s="229" t="s">
        <v>2459</v>
      </c>
      <c r="E1" s="253" t="s">
        <v>2460</v>
      </c>
      <c r="F1" s="253" t="s">
        <v>2461</v>
      </c>
      <c r="G1" s="233" t="s">
        <v>2463</v>
      </c>
      <c r="H1" s="233" t="s">
        <v>2464</v>
      </c>
      <c r="I1" s="233" t="s">
        <v>2465</v>
      </c>
      <c r="J1" s="233" t="s">
        <v>2466</v>
      </c>
      <c r="K1" s="253" t="s">
        <v>2467</v>
      </c>
      <c r="L1" s="253" t="s">
        <v>2468</v>
      </c>
      <c r="M1" s="253" t="s">
        <v>2469</v>
      </c>
      <c r="N1" s="253" t="s">
        <v>2470</v>
      </c>
      <c r="O1" s="230" t="s">
        <v>2933</v>
      </c>
      <c r="P1" s="230" t="s">
        <v>3172</v>
      </c>
      <c r="Q1" s="230" t="s">
        <v>2471</v>
      </c>
      <c r="R1" s="230" t="s">
        <v>2472</v>
      </c>
      <c r="S1" s="230" t="s">
        <v>2473</v>
      </c>
      <c r="T1" s="230" t="s">
        <v>2598</v>
      </c>
      <c r="U1" s="230" t="s">
        <v>2474</v>
      </c>
      <c r="V1" s="230" t="s">
        <v>2475</v>
      </c>
      <c r="W1" s="231" t="s">
        <v>2476</v>
      </c>
      <c r="X1" s="231" t="s">
        <v>2477</v>
      </c>
      <c r="Y1" s="231" t="s">
        <v>2478</v>
      </c>
      <c r="Z1" s="231" t="s">
        <v>2479</v>
      </c>
      <c r="AA1" s="231" t="s">
        <v>2480</v>
      </c>
      <c r="AB1" s="231" t="s">
        <v>2600</v>
      </c>
      <c r="AC1" s="231" t="s">
        <v>2481</v>
      </c>
    </row>
    <row r="2" spans="1:29" x14ac:dyDescent="0.2">
      <c r="A2" s="253" t="s">
        <v>2482</v>
      </c>
      <c r="B2" s="229" t="s">
        <v>2483</v>
      </c>
      <c r="C2" s="229" t="s">
        <v>2484</v>
      </c>
      <c r="D2" s="229" t="s">
        <v>2485</v>
      </c>
      <c r="E2" s="253" t="s">
        <v>2486</v>
      </c>
      <c r="F2" s="253" t="s">
        <v>2487</v>
      </c>
      <c r="G2" s="233" t="s">
        <v>2489</v>
      </c>
      <c r="H2" s="233" t="s">
        <v>2490</v>
      </c>
      <c r="I2" s="233" t="s">
        <v>2491</v>
      </c>
      <c r="J2" s="233" t="s">
        <v>2492</v>
      </c>
      <c r="K2" s="253" t="s">
        <v>2493</v>
      </c>
      <c r="L2" s="253" t="s">
        <v>2494</v>
      </c>
      <c r="M2" s="253" t="s">
        <v>2495</v>
      </c>
      <c r="N2" s="253" t="s">
        <v>2496</v>
      </c>
      <c r="O2" s="230" t="s">
        <v>2934</v>
      </c>
      <c r="P2" s="230" t="s">
        <v>3173</v>
      </c>
      <c r="Q2" s="230" t="s">
        <v>2497</v>
      </c>
      <c r="R2" s="230" t="s">
        <v>2498</v>
      </c>
      <c r="S2" s="230" t="s">
        <v>2499</v>
      </c>
      <c r="T2" s="230" t="s">
        <v>2604</v>
      </c>
      <c r="U2" s="230" t="s">
        <v>2500</v>
      </c>
      <c r="V2" s="230" t="s">
        <v>2501</v>
      </c>
      <c r="W2" s="231" t="s">
        <v>2502</v>
      </c>
      <c r="X2" s="231" t="s">
        <v>2503</v>
      </c>
      <c r="Y2" s="231" t="s">
        <v>2504</v>
      </c>
      <c r="Z2" s="231" t="s">
        <v>2505</v>
      </c>
      <c r="AA2" s="231" t="s">
        <v>2506</v>
      </c>
      <c r="AB2" s="231" t="s">
        <v>2606</v>
      </c>
      <c r="AC2" s="231" t="s">
        <v>2507</v>
      </c>
    </row>
    <row r="3" spans="1:29" x14ac:dyDescent="0.2">
      <c r="A3" s="253" t="s">
        <v>2508</v>
      </c>
      <c r="B3" s="229">
        <v>88918907.269999996</v>
      </c>
      <c r="C3" s="229">
        <v>1822936.03</v>
      </c>
      <c r="D3" s="229">
        <v>14665778.51</v>
      </c>
      <c r="E3" s="253">
        <v>103845109.53</v>
      </c>
      <c r="F3" s="253">
        <v>31063772.420000002</v>
      </c>
      <c r="G3" s="233">
        <v>589347.86</v>
      </c>
      <c r="H3" s="233">
        <v>1118657.55</v>
      </c>
      <c r="I3" s="233">
        <v>506757</v>
      </c>
      <c r="J3" s="233">
        <v>1064863.81</v>
      </c>
      <c r="K3" s="253">
        <v>506762.49</v>
      </c>
      <c r="L3" s="253">
        <v>-3982433.39</v>
      </c>
      <c r="M3" s="253">
        <v>-35587852.619999997</v>
      </c>
      <c r="N3" s="253">
        <v>332475595.81999999</v>
      </c>
      <c r="O3" s="230">
        <v>16610.28</v>
      </c>
      <c r="P3" s="230">
        <v>760</v>
      </c>
      <c r="Q3" s="230">
        <v>262123896.77000001</v>
      </c>
      <c r="R3" s="230">
        <v>17768753.739999998</v>
      </c>
      <c r="S3" s="230">
        <v>756781.63</v>
      </c>
      <c r="T3" s="230">
        <v>3250</v>
      </c>
      <c r="U3" s="230">
        <v>225411099.38999999</v>
      </c>
      <c r="V3" s="230">
        <v>23033899.73</v>
      </c>
      <c r="W3" s="231">
        <v>340401371.20999998</v>
      </c>
      <c r="X3" s="231">
        <v>61387</v>
      </c>
      <c r="Y3" s="231">
        <v>213908.6</v>
      </c>
      <c r="Z3" s="231">
        <v>122638158.36</v>
      </c>
      <c r="AA3" s="231">
        <v>29300191.030000001</v>
      </c>
      <c r="AB3" s="231">
        <v>5678.2</v>
      </c>
      <c r="AC3" s="231">
        <v>183720.38</v>
      </c>
    </row>
    <row r="4" spans="1:29" x14ac:dyDescent="0.2">
      <c r="A4" s="253" t="s">
        <v>3174</v>
      </c>
      <c r="B4" s="229">
        <v>30007.38</v>
      </c>
      <c r="D4" s="229">
        <v>4075</v>
      </c>
      <c r="E4" s="253">
        <v>2410724.31</v>
      </c>
      <c r="F4" s="253">
        <v>7811.69</v>
      </c>
      <c r="G4" s="233">
        <v>0</v>
      </c>
      <c r="L4" s="253">
        <v>-226997.82</v>
      </c>
      <c r="M4" s="253">
        <v>1342154.94</v>
      </c>
      <c r="N4" s="253">
        <v>1382089.34</v>
      </c>
      <c r="Q4" s="230">
        <v>8000</v>
      </c>
      <c r="S4" s="230">
        <v>7.97</v>
      </c>
      <c r="U4" s="230">
        <v>1643121.8</v>
      </c>
      <c r="V4" s="230">
        <v>452299.8</v>
      </c>
      <c r="W4" s="231">
        <v>1761411.8</v>
      </c>
      <c r="Z4" s="231">
        <v>274835.63</v>
      </c>
      <c r="AA4" s="231">
        <v>83373.22</v>
      </c>
    </row>
    <row r="5" spans="1:29" x14ac:dyDescent="0.2">
      <c r="A5" s="253" t="s">
        <v>3175</v>
      </c>
      <c r="B5" s="229">
        <v>54191.09</v>
      </c>
      <c r="D5" s="229">
        <v>2200</v>
      </c>
      <c r="E5" s="253">
        <v>3</v>
      </c>
      <c r="F5" s="253">
        <v>202376.71</v>
      </c>
      <c r="J5" s="233">
        <v>318</v>
      </c>
      <c r="M5" s="253">
        <v>-1230882.75</v>
      </c>
      <c r="N5" s="253">
        <v>1532600</v>
      </c>
      <c r="S5" s="230">
        <v>52.41</v>
      </c>
      <c r="U5" s="230">
        <v>1082941</v>
      </c>
      <c r="V5" s="230">
        <v>1241592.07</v>
      </c>
      <c r="W5" s="231">
        <v>1883643</v>
      </c>
      <c r="Z5" s="231">
        <v>419868.81</v>
      </c>
      <c r="AA5" s="231">
        <v>64338.12</v>
      </c>
    </row>
    <row r="6" spans="1:29" x14ac:dyDescent="0.2">
      <c r="A6" s="253" t="s">
        <v>3176</v>
      </c>
      <c r="B6" s="229">
        <v>21733.43</v>
      </c>
      <c r="D6" s="229">
        <v>92370.95</v>
      </c>
      <c r="E6" s="253">
        <v>1843002</v>
      </c>
      <c r="F6" s="253">
        <v>12739.15</v>
      </c>
      <c r="G6" s="233">
        <v>58905</v>
      </c>
      <c r="M6" s="253">
        <v>-271935.01</v>
      </c>
      <c r="N6" s="253">
        <v>2300000</v>
      </c>
      <c r="O6" s="230">
        <v>43.44</v>
      </c>
      <c r="Q6" s="230">
        <v>8000</v>
      </c>
      <c r="U6" s="230">
        <v>1006762.3</v>
      </c>
      <c r="V6" s="230">
        <v>699696.85</v>
      </c>
      <c r="W6" s="231">
        <v>1338262.3</v>
      </c>
      <c r="Y6" s="231">
        <v>50210</v>
      </c>
      <c r="Z6" s="231">
        <v>313365.90000000002</v>
      </c>
      <c r="AA6" s="231">
        <v>129788.85</v>
      </c>
    </row>
    <row r="7" spans="1:29" x14ac:dyDescent="0.2">
      <c r="A7" s="253" t="s">
        <v>3177</v>
      </c>
      <c r="B7" s="229">
        <v>29961.919999999998</v>
      </c>
      <c r="D7" s="229">
        <v>10945</v>
      </c>
      <c r="E7" s="253">
        <v>3095669.97</v>
      </c>
      <c r="F7" s="253">
        <v>34</v>
      </c>
      <c r="G7" s="233">
        <v>0</v>
      </c>
      <c r="M7" s="253">
        <v>1998031.28</v>
      </c>
      <c r="N7" s="253">
        <v>1250300</v>
      </c>
      <c r="O7" s="230">
        <v>36.97</v>
      </c>
      <c r="Q7" s="230">
        <v>8000</v>
      </c>
      <c r="U7" s="230">
        <v>1135951</v>
      </c>
      <c r="V7" s="230">
        <v>302946.49</v>
      </c>
      <c r="W7" s="231">
        <v>1205767</v>
      </c>
      <c r="Y7" s="231">
        <v>2070</v>
      </c>
      <c r="Z7" s="231">
        <v>247804.49</v>
      </c>
      <c r="AA7" s="231">
        <v>103013.36</v>
      </c>
    </row>
    <row r="8" spans="1:29" x14ac:dyDescent="0.2">
      <c r="A8" s="253" t="s">
        <v>3178</v>
      </c>
      <c r="B8" s="229">
        <v>118537.82</v>
      </c>
      <c r="D8" s="229">
        <v>11850</v>
      </c>
      <c r="E8" s="253">
        <v>144130</v>
      </c>
      <c r="F8" s="253">
        <v>21</v>
      </c>
      <c r="G8" s="233">
        <v>11750</v>
      </c>
      <c r="M8" s="253">
        <v>-1248805.6100000001</v>
      </c>
      <c r="N8" s="253">
        <v>1542339.31</v>
      </c>
      <c r="O8" s="230">
        <v>48.1</v>
      </c>
      <c r="Q8" s="230">
        <v>8000</v>
      </c>
      <c r="S8" s="230">
        <v>32.43</v>
      </c>
      <c r="U8" s="230">
        <v>939915</v>
      </c>
      <c r="V8" s="230">
        <v>3195996.98</v>
      </c>
      <c r="W8" s="231">
        <v>3392844</v>
      </c>
      <c r="Y8" s="231">
        <v>7920</v>
      </c>
      <c r="Z8" s="231">
        <v>645159.28</v>
      </c>
      <c r="AA8" s="231">
        <v>97786.11</v>
      </c>
    </row>
    <row r="9" spans="1:29" x14ac:dyDescent="0.2">
      <c r="A9" s="253" t="s">
        <v>3179</v>
      </c>
      <c r="B9" s="229">
        <v>52137.75</v>
      </c>
      <c r="D9" s="229">
        <v>22545</v>
      </c>
      <c r="E9" s="253">
        <v>1141670.21</v>
      </c>
      <c r="F9" s="253">
        <v>1014.03</v>
      </c>
      <c r="M9" s="253">
        <v>-555086.13</v>
      </c>
      <c r="N9" s="253">
        <v>1850000</v>
      </c>
      <c r="O9" s="230">
        <v>28.06</v>
      </c>
      <c r="Q9" s="230">
        <v>8000</v>
      </c>
      <c r="U9" s="230">
        <v>2905559.4</v>
      </c>
      <c r="V9" s="230">
        <v>680228.77</v>
      </c>
      <c r="W9" s="231">
        <v>3228166.15</v>
      </c>
      <c r="Y9" s="231">
        <v>43200</v>
      </c>
      <c r="Z9" s="231">
        <v>317197.02</v>
      </c>
      <c r="AA9" s="231">
        <v>77999.94</v>
      </c>
    </row>
    <row r="10" spans="1:29" x14ac:dyDescent="0.2">
      <c r="A10" s="253" t="s">
        <v>3180</v>
      </c>
      <c r="B10" s="229">
        <v>150090.32</v>
      </c>
      <c r="D10" s="229">
        <v>64310</v>
      </c>
      <c r="E10" s="253">
        <v>309879.86</v>
      </c>
      <c r="F10" s="253">
        <v>21.1</v>
      </c>
      <c r="G10" s="233">
        <v>64420</v>
      </c>
      <c r="M10" s="253">
        <v>-656294.77</v>
      </c>
      <c r="N10" s="253">
        <v>1236758.5</v>
      </c>
      <c r="O10" s="230">
        <v>266.07</v>
      </c>
      <c r="P10" s="230">
        <v>760</v>
      </c>
      <c r="Q10" s="230">
        <v>63200</v>
      </c>
      <c r="U10" s="230">
        <v>2102173.6</v>
      </c>
      <c r="V10" s="230">
        <v>807528.54</v>
      </c>
      <c r="W10" s="231">
        <v>2518473.6</v>
      </c>
      <c r="Z10" s="231">
        <v>463986.71</v>
      </c>
      <c r="AA10" s="231">
        <v>112050.35</v>
      </c>
    </row>
    <row r="11" spans="1:29" x14ac:dyDescent="0.2">
      <c r="A11" s="253" t="s">
        <v>3181</v>
      </c>
      <c r="B11" s="229">
        <v>13342.53</v>
      </c>
      <c r="D11" s="229">
        <v>20510</v>
      </c>
      <c r="E11" s="253">
        <v>1763902.38</v>
      </c>
      <c r="F11" s="253">
        <v>10</v>
      </c>
      <c r="G11" s="233">
        <v>47650</v>
      </c>
      <c r="M11" s="253">
        <v>659540.23</v>
      </c>
      <c r="N11" s="253">
        <v>1223648</v>
      </c>
      <c r="O11" s="230">
        <v>16.64</v>
      </c>
      <c r="U11" s="230">
        <v>1047303.95</v>
      </c>
      <c r="V11" s="230">
        <v>2297312.9500000002</v>
      </c>
      <c r="W11" s="231">
        <v>2409549.9500000002</v>
      </c>
      <c r="Y11" s="231">
        <v>20160</v>
      </c>
      <c r="Z11" s="231">
        <v>418696.95</v>
      </c>
      <c r="AA11" s="231">
        <v>113799.96</v>
      </c>
    </row>
    <row r="12" spans="1:29" x14ac:dyDescent="0.2">
      <c r="A12" s="253" t="s">
        <v>3182</v>
      </c>
      <c r="B12" s="229">
        <v>320157.89</v>
      </c>
      <c r="D12" s="229">
        <v>320</v>
      </c>
      <c r="E12" s="253">
        <v>530225.87</v>
      </c>
      <c r="F12" s="253">
        <v>45890.64</v>
      </c>
      <c r="G12" s="233">
        <v>6040</v>
      </c>
      <c r="M12" s="253">
        <v>-1021593.16</v>
      </c>
      <c r="N12" s="253">
        <v>1790913.12</v>
      </c>
      <c r="O12" s="230">
        <v>6.64</v>
      </c>
      <c r="Q12" s="230">
        <v>8000</v>
      </c>
      <c r="U12" s="230">
        <v>5673310.7999999998</v>
      </c>
      <c r="V12" s="230">
        <v>3729973.82</v>
      </c>
      <c r="W12" s="231">
        <v>6459914.5499999998</v>
      </c>
      <c r="Z12" s="231">
        <v>681570.07</v>
      </c>
      <c r="AA12" s="231">
        <v>189772.2</v>
      </c>
    </row>
    <row r="13" spans="1:29" x14ac:dyDescent="0.2">
      <c r="A13" s="253" t="s">
        <v>3183</v>
      </c>
      <c r="B13" s="229">
        <v>52062.79</v>
      </c>
      <c r="D13" s="229">
        <v>17195</v>
      </c>
      <c r="E13" s="253">
        <v>1783129.59</v>
      </c>
      <c r="F13" s="253">
        <v>5145.62</v>
      </c>
      <c r="G13" s="233">
        <v>7600</v>
      </c>
      <c r="M13" s="253">
        <v>507687.67</v>
      </c>
      <c r="N13" s="253">
        <v>1385124.66</v>
      </c>
      <c r="O13" s="230">
        <v>7.44</v>
      </c>
      <c r="Q13" s="230">
        <v>8000</v>
      </c>
      <c r="U13" s="230">
        <v>2663728.4</v>
      </c>
      <c r="V13" s="230">
        <v>393132.64</v>
      </c>
      <c r="W13" s="231">
        <v>2793594.4</v>
      </c>
      <c r="Z13" s="231">
        <v>223951.64</v>
      </c>
      <c r="AA13" s="231">
        <v>90201.77</v>
      </c>
    </row>
    <row r="14" spans="1:29" x14ac:dyDescent="0.2">
      <c r="A14" s="253" t="s">
        <v>3184</v>
      </c>
      <c r="B14" s="229">
        <v>27049.19</v>
      </c>
      <c r="D14" s="229">
        <v>42274</v>
      </c>
      <c r="E14" s="253">
        <v>904151.72</v>
      </c>
      <c r="F14" s="253">
        <v>28</v>
      </c>
      <c r="G14" s="233">
        <v>3626.39</v>
      </c>
      <c r="M14" s="253">
        <v>-192545.27</v>
      </c>
      <c r="N14" s="253">
        <v>1199644.94</v>
      </c>
      <c r="Q14" s="230">
        <v>8000</v>
      </c>
      <c r="S14" s="230">
        <v>8.24</v>
      </c>
      <c r="U14" s="230">
        <v>1579052.6</v>
      </c>
      <c r="V14" s="230">
        <v>534309.74</v>
      </c>
      <c r="W14" s="231">
        <v>1740435.12</v>
      </c>
      <c r="Z14" s="231">
        <v>358608.61</v>
      </c>
      <c r="AA14" s="231">
        <v>59550</v>
      </c>
    </row>
    <row r="15" spans="1:29" x14ac:dyDescent="0.2">
      <c r="A15" s="253" t="s">
        <v>3185</v>
      </c>
      <c r="B15" s="229">
        <v>112770.95</v>
      </c>
      <c r="D15" s="229">
        <v>-17114</v>
      </c>
      <c r="E15" s="253">
        <v>1277193.26</v>
      </c>
      <c r="F15" s="253">
        <v>111</v>
      </c>
      <c r="M15" s="253">
        <v>-96350.86</v>
      </c>
      <c r="N15" s="253">
        <v>1642759</v>
      </c>
      <c r="O15" s="230">
        <v>8.15</v>
      </c>
      <c r="Q15" s="230">
        <v>8000</v>
      </c>
      <c r="U15" s="230">
        <v>1226179.5</v>
      </c>
      <c r="V15" s="230">
        <v>724640.38</v>
      </c>
      <c r="W15" s="231">
        <v>1420745.5</v>
      </c>
      <c r="Z15" s="231">
        <v>353547.38</v>
      </c>
      <c r="AA15" s="231">
        <v>120949.08</v>
      </c>
    </row>
    <row r="16" spans="1:29" x14ac:dyDescent="0.2">
      <c r="A16" s="253" t="s">
        <v>3186</v>
      </c>
      <c r="B16" s="229">
        <v>27752.81</v>
      </c>
      <c r="D16" s="229">
        <v>120884.82</v>
      </c>
      <c r="F16" s="253">
        <v>3123.75</v>
      </c>
      <c r="G16" s="233">
        <v>43626</v>
      </c>
      <c r="J16" s="233">
        <v>178</v>
      </c>
      <c r="M16" s="253">
        <v>-946778.8</v>
      </c>
      <c r="N16" s="253">
        <v>1067330</v>
      </c>
      <c r="O16" s="230">
        <v>15.93</v>
      </c>
      <c r="Q16" s="230">
        <v>8000</v>
      </c>
      <c r="T16" s="230">
        <v>1100</v>
      </c>
      <c r="U16" s="230">
        <v>1601438.35</v>
      </c>
      <c r="V16" s="230">
        <v>921825.63</v>
      </c>
      <c r="W16" s="231">
        <v>1803266.35</v>
      </c>
      <c r="Y16" s="231">
        <v>16254</v>
      </c>
      <c r="Z16" s="231">
        <v>356944.68</v>
      </c>
      <c r="AA16" s="231">
        <v>3596.7</v>
      </c>
      <c r="AB16" s="231">
        <v>1100</v>
      </c>
    </row>
    <row r="22" spans="1:29" x14ac:dyDescent="0.2">
      <c r="A22" s="253" t="s">
        <v>3187</v>
      </c>
      <c r="B22" s="229">
        <v>706294.5</v>
      </c>
      <c r="C22" s="229">
        <v>84012.23</v>
      </c>
      <c r="D22" s="229">
        <v>263350.89</v>
      </c>
      <c r="E22" s="253">
        <v>226664.3</v>
      </c>
      <c r="F22" s="253">
        <v>246458.58</v>
      </c>
      <c r="J22" s="233">
        <v>100.58</v>
      </c>
      <c r="Q22" s="230">
        <v>1206923.8700000001</v>
      </c>
      <c r="R22" s="230">
        <v>39750</v>
      </c>
      <c r="S22" s="230">
        <v>1094.31</v>
      </c>
      <c r="U22" s="230">
        <v>1932700</v>
      </c>
      <c r="W22" s="231">
        <v>2192242</v>
      </c>
      <c r="Z22" s="231">
        <v>699609.19</v>
      </c>
      <c r="AA22" s="231">
        <v>130894.88</v>
      </c>
    </row>
    <row r="23" spans="1:29" x14ac:dyDescent="0.2">
      <c r="A23" s="253" t="s">
        <v>3188</v>
      </c>
      <c r="B23" s="229">
        <v>335425.93</v>
      </c>
      <c r="D23" s="229">
        <v>112442.24000000001</v>
      </c>
      <c r="E23" s="253">
        <v>174827.98</v>
      </c>
      <c r="F23" s="253">
        <v>126208.68</v>
      </c>
      <c r="N23" s="253">
        <v>2340148.79</v>
      </c>
      <c r="Q23" s="230">
        <v>1278102.54</v>
      </c>
      <c r="R23" s="230">
        <v>35000</v>
      </c>
      <c r="S23" s="230">
        <v>392.53</v>
      </c>
      <c r="U23" s="230">
        <v>1194920</v>
      </c>
      <c r="W23" s="231">
        <v>1559520</v>
      </c>
      <c r="Z23" s="231">
        <v>616742.43000000005</v>
      </c>
      <c r="AA23" s="231">
        <v>79342.7</v>
      </c>
    </row>
    <row r="24" spans="1:29" x14ac:dyDescent="0.2">
      <c r="A24" s="253" t="s">
        <v>3189</v>
      </c>
      <c r="B24" s="229">
        <v>980464.4</v>
      </c>
      <c r="C24" s="229">
        <v>109091.6</v>
      </c>
      <c r="D24" s="229">
        <v>276559.83</v>
      </c>
      <c r="E24" s="253">
        <v>195132.76</v>
      </c>
      <c r="F24" s="253">
        <v>103330.48</v>
      </c>
      <c r="G24" s="233">
        <v>9000</v>
      </c>
      <c r="N24" s="253">
        <v>2461151.44</v>
      </c>
      <c r="Q24" s="230">
        <v>2233161.63</v>
      </c>
      <c r="R24" s="230">
        <v>455100</v>
      </c>
      <c r="S24" s="230">
        <v>1129.21</v>
      </c>
      <c r="U24" s="230">
        <v>2174000</v>
      </c>
      <c r="W24" s="231">
        <v>2727511</v>
      </c>
      <c r="Z24" s="231">
        <v>1301021.1200000001</v>
      </c>
      <c r="AA24" s="231">
        <v>67639.490000000005</v>
      </c>
    </row>
    <row r="25" spans="1:29" x14ac:dyDescent="0.2">
      <c r="A25" s="253" t="s">
        <v>3190</v>
      </c>
      <c r="B25" s="229">
        <v>623323.35</v>
      </c>
      <c r="C25" s="229">
        <v>18860.939999999999</v>
      </c>
      <c r="D25" s="229">
        <v>124148.3</v>
      </c>
      <c r="E25" s="253">
        <v>231736.25</v>
      </c>
      <c r="F25" s="253">
        <v>642249.46</v>
      </c>
      <c r="N25" s="253">
        <v>1609968.11</v>
      </c>
      <c r="Q25" s="230">
        <v>1798606.12</v>
      </c>
      <c r="R25" s="230">
        <v>275000</v>
      </c>
      <c r="S25" s="230">
        <v>755.3</v>
      </c>
      <c r="U25" s="230">
        <v>1526600</v>
      </c>
      <c r="W25" s="231">
        <v>1747839</v>
      </c>
      <c r="Z25" s="231">
        <v>651828.78</v>
      </c>
      <c r="AA25" s="231">
        <v>230200.82</v>
      </c>
    </row>
    <row r="26" spans="1:29" x14ac:dyDescent="0.2">
      <c r="A26" s="253" t="s">
        <v>3191</v>
      </c>
      <c r="B26" s="229">
        <v>374065.68</v>
      </c>
      <c r="C26" s="229">
        <v>5521.36</v>
      </c>
      <c r="D26" s="229">
        <v>145882.78</v>
      </c>
      <c r="E26" s="253">
        <v>217411.52</v>
      </c>
      <c r="F26" s="253">
        <v>88184</v>
      </c>
      <c r="N26" s="253">
        <v>1693812.25</v>
      </c>
      <c r="Q26" s="230">
        <v>871986.07</v>
      </c>
      <c r="R26" s="230">
        <v>130000</v>
      </c>
      <c r="S26" s="230">
        <v>375.94</v>
      </c>
      <c r="U26" s="230">
        <v>672550</v>
      </c>
      <c r="W26" s="231">
        <v>844860</v>
      </c>
      <c r="Z26" s="231">
        <v>469139.06</v>
      </c>
      <c r="AA26" s="231">
        <v>54544.04</v>
      </c>
    </row>
    <row r="27" spans="1:29" x14ac:dyDescent="0.2">
      <c r="A27" s="253" t="s">
        <v>3192</v>
      </c>
      <c r="B27" s="229">
        <v>1261066.1100000001</v>
      </c>
      <c r="C27" s="229">
        <v>112227.14</v>
      </c>
      <c r="D27" s="229">
        <v>118416.15</v>
      </c>
      <c r="E27" s="253">
        <v>246020.98</v>
      </c>
      <c r="F27" s="253">
        <v>268235.01</v>
      </c>
      <c r="G27" s="233">
        <v>10000</v>
      </c>
      <c r="J27" s="233">
        <v>418.72</v>
      </c>
      <c r="M27" s="253">
        <v>300</v>
      </c>
      <c r="N27" s="253">
        <v>1247745.83</v>
      </c>
      <c r="Q27" s="230">
        <v>1864902.13</v>
      </c>
      <c r="R27" s="230">
        <v>733550</v>
      </c>
      <c r="S27" s="230">
        <v>3094.1</v>
      </c>
      <c r="U27" s="230">
        <v>1495800</v>
      </c>
      <c r="W27" s="231">
        <v>1854847</v>
      </c>
      <c r="Z27" s="231">
        <v>1244113.3999999999</v>
      </c>
      <c r="AA27" s="231">
        <v>119722.89</v>
      </c>
    </row>
    <row r="28" spans="1:29" x14ac:dyDescent="0.2">
      <c r="A28" s="253" t="s">
        <v>3193</v>
      </c>
      <c r="B28" s="229">
        <v>797092.54</v>
      </c>
      <c r="C28" s="229">
        <v>12527.3</v>
      </c>
      <c r="D28" s="229">
        <v>177052.32</v>
      </c>
      <c r="E28" s="253">
        <v>275766.48</v>
      </c>
      <c r="F28" s="253">
        <v>679274.86</v>
      </c>
      <c r="J28" s="233">
        <v>53</v>
      </c>
      <c r="N28" s="253">
        <v>1804121.26</v>
      </c>
      <c r="Q28" s="230">
        <v>1893863.5</v>
      </c>
      <c r="S28" s="230">
        <v>1373.57</v>
      </c>
      <c r="U28" s="230">
        <v>915380</v>
      </c>
      <c r="W28" s="231">
        <v>1240499</v>
      </c>
      <c r="Z28" s="231">
        <v>657969.49</v>
      </c>
      <c r="AA28" s="231">
        <v>255192.33</v>
      </c>
    </row>
    <row r="29" spans="1:29" x14ac:dyDescent="0.2">
      <c r="A29" s="253" t="s">
        <v>3194</v>
      </c>
      <c r="B29" s="229">
        <v>692299.92</v>
      </c>
      <c r="C29" s="229">
        <v>10187.459999999999</v>
      </c>
      <c r="D29" s="229">
        <v>155319.54</v>
      </c>
      <c r="E29" s="253">
        <v>307513.89</v>
      </c>
      <c r="F29" s="253">
        <v>188657.46</v>
      </c>
      <c r="G29" s="233">
        <v>13000</v>
      </c>
      <c r="J29" s="233">
        <v>176.37</v>
      </c>
      <c r="M29" s="253">
        <v>539.76</v>
      </c>
      <c r="N29" s="253">
        <v>1414760.08</v>
      </c>
      <c r="Q29" s="230">
        <v>1974212.12</v>
      </c>
      <c r="R29" s="230">
        <v>28793.1</v>
      </c>
      <c r="S29" s="230">
        <v>1091.4000000000001</v>
      </c>
      <c r="U29" s="230">
        <v>1468460</v>
      </c>
      <c r="W29" s="231">
        <v>1849956</v>
      </c>
      <c r="Z29" s="231">
        <v>1275035.8400000001</v>
      </c>
      <c r="AA29" s="231">
        <v>177604.19</v>
      </c>
    </row>
    <row r="30" spans="1:29" x14ac:dyDescent="0.2">
      <c r="A30" s="253" t="s">
        <v>3195</v>
      </c>
      <c r="B30" s="229">
        <v>1073868.1499999999</v>
      </c>
      <c r="C30" s="229">
        <v>37590.480000000003</v>
      </c>
      <c r="D30" s="229">
        <v>660051.84</v>
      </c>
      <c r="E30" s="253">
        <v>173368.62</v>
      </c>
      <c r="F30" s="253">
        <v>136570.4</v>
      </c>
      <c r="G30" s="233">
        <v>22500</v>
      </c>
      <c r="J30" s="233">
        <v>79.44</v>
      </c>
      <c r="N30" s="253">
        <v>1595887.05</v>
      </c>
      <c r="Q30" s="230">
        <v>3396992.77</v>
      </c>
      <c r="R30" s="230">
        <v>492818.42</v>
      </c>
      <c r="S30" s="230">
        <v>1625.5</v>
      </c>
      <c r="U30" s="230">
        <v>2151440</v>
      </c>
      <c r="W30" s="231">
        <v>2652570</v>
      </c>
      <c r="Z30" s="231">
        <v>2771139.11</v>
      </c>
      <c r="AA30" s="231">
        <v>78337.47</v>
      </c>
    </row>
    <row r="31" spans="1:29" x14ac:dyDescent="0.2">
      <c r="A31" s="253" t="s">
        <v>3196</v>
      </c>
      <c r="B31" s="229">
        <v>572654.75</v>
      </c>
      <c r="D31" s="229">
        <v>294223.77</v>
      </c>
      <c r="E31" s="253">
        <v>103444.63</v>
      </c>
      <c r="F31" s="253">
        <v>245724.81</v>
      </c>
      <c r="J31" s="233">
        <v>6.9</v>
      </c>
      <c r="N31" s="253">
        <v>1789492.25</v>
      </c>
      <c r="Q31" s="230">
        <v>1237579.73</v>
      </c>
      <c r="R31" s="230">
        <v>17482.21</v>
      </c>
      <c r="S31" s="230">
        <v>1003.1</v>
      </c>
      <c r="U31" s="230">
        <v>769860</v>
      </c>
      <c r="W31" s="231">
        <v>1013750</v>
      </c>
      <c r="Z31" s="231">
        <v>736442.27</v>
      </c>
      <c r="AA31" s="231">
        <v>76988.91</v>
      </c>
      <c r="AC31" s="231">
        <v>3600</v>
      </c>
    </row>
    <row r="32" spans="1:29" x14ac:dyDescent="0.2">
      <c r="A32" s="253" t="s">
        <v>3197</v>
      </c>
      <c r="B32" s="229">
        <v>745125.55</v>
      </c>
      <c r="C32" s="229">
        <v>3760</v>
      </c>
      <c r="D32" s="229">
        <v>81270.429999999993</v>
      </c>
      <c r="E32" s="253">
        <v>151891.76999999999</v>
      </c>
      <c r="F32" s="253">
        <v>342807.17</v>
      </c>
      <c r="J32" s="233">
        <v>219.23</v>
      </c>
      <c r="N32" s="253">
        <v>3102228.3</v>
      </c>
      <c r="Q32" s="230">
        <v>1487337.86</v>
      </c>
      <c r="R32" s="230">
        <v>181201.61</v>
      </c>
      <c r="S32" s="230">
        <v>1197.6500000000001</v>
      </c>
      <c r="U32" s="230">
        <v>1545320</v>
      </c>
      <c r="W32" s="231">
        <v>1773739</v>
      </c>
      <c r="Z32" s="231">
        <v>989384.65</v>
      </c>
      <c r="AA32" s="231">
        <v>253746.41</v>
      </c>
    </row>
    <row r="33" spans="1:29" x14ac:dyDescent="0.2">
      <c r="A33" s="253" t="s">
        <v>3198</v>
      </c>
      <c r="B33" s="229">
        <v>755289.98</v>
      </c>
      <c r="C33" s="229">
        <v>92011.93</v>
      </c>
      <c r="D33" s="229">
        <v>167944.53</v>
      </c>
      <c r="E33" s="253">
        <v>393329.89</v>
      </c>
      <c r="F33" s="253">
        <v>233456.55</v>
      </c>
      <c r="J33" s="233">
        <v>141</v>
      </c>
      <c r="N33" s="253">
        <v>1484748</v>
      </c>
      <c r="Q33" s="230">
        <v>1722222.3</v>
      </c>
      <c r="R33" s="230">
        <v>184744.33</v>
      </c>
      <c r="S33" s="230">
        <v>1748.14</v>
      </c>
      <c r="U33" s="230">
        <v>952500</v>
      </c>
      <c r="W33" s="231">
        <v>1274104</v>
      </c>
      <c r="Z33" s="231">
        <v>795809.29</v>
      </c>
      <c r="AA33" s="231">
        <v>145995.64000000001</v>
      </c>
    </row>
    <row r="34" spans="1:29" x14ac:dyDescent="0.2">
      <c r="A34" s="253" t="s">
        <v>3199</v>
      </c>
      <c r="B34" s="229">
        <v>825643.07</v>
      </c>
      <c r="C34" s="229">
        <v>99131.34</v>
      </c>
      <c r="D34" s="229">
        <v>224240.73</v>
      </c>
      <c r="E34" s="253">
        <v>87225.78</v>
      </c>
      <c r="F34" s="253">
        <v>335934.61</v>
      </c>
      <c r="J34" s="233">
        <v>224.99</v>
      </c>
      <c r="N34" s="253">
        <v>1924840.79</v>
      </c>
      <c r="Q34" s="230">
        <v>1743811.85</v>
      </c>
      <c r="R34" s="230">
        <v>104500</v>
      </c>
      <c r="S34" s="230">
        <v>1731.57</v>
      </c>
      <c r="U34" s="230">
        <v>1125510</v>
      </c>
      <c r="W34" s="231">
        <v>1411653</v>
      </c>
      <c r="Z34" s="231">
        <v>853573.21</v>
      </c>
      <c r="AA34" s="231">
        <v>115795.56</v>
      </c>
    </row>
    <row r="35" spans="1:29" x14ac:dyDescent="0.2">
      <c r="A35" s="253" t="s">
        <v>3200</v>
      </c>
      <c r="B35" s="229">
        <v>1328521.51</v>
      </c>
      <c r="C35" s="229">
        <v>75430.66</v>
      </c>
      <c r="D35" s="229">
        <v>211421.21</v>
      </c>
      <c r="E35" s="253">
        <v>208633.42</v>
      </c>
      <c r="F35" s="253">
        <v>204694.11</v>
      </c>
      <c r="J35" s="233">
        <v>260.11</v>
      </c>
      <c r="N35" s="253">
        <v>1101601.1100000001</v>
      </c>
      <c r="Q35" s="230">
        <v>1679957.22</v>
      </c>
      <c r="R35" s="230">
        <v>138786.45000000001</v>
      </c>
      <c r="S35" s="230">
        <v>3036.7</v>
      </c>
      <c r="U35" s="230">
        <v>1736480</v>
      </c>
      <c r="W35" s="231">
        <v>2136305</v>
      </c>
      <c r="Z35" s="231">
        <v>870363.17</v>
      </c>
      <c r="AA35" s="231">
        <v>81252.58</v>
      </c>
    </row>
    <row r="36" spans="1:29" x14ac:dyDescent="0.2">
      <c r="A36" s="253" t="s">
        <v>3201</v>
      </c>
      <c r="B36" s="229">
        <v>626317.29</v>
      </c>
      <c r="C36" s="229">
        <v>35098.33</v>
      </c>
      <c r="D36" s="229">
        <v>159346.32</v>
      </c>
      <c r="E36" s="253">
        <v>1341701.1499999999</v>
      </c>
      <c r="F36" s="253">
        <v>106649.23</v>
      </c>
      <c r="J36" s="233">
        <v>70</v>
      </c>
      <c r="N36" s="253">
        <v>528949.56000000006</v>
      </c>
      <c r="Q36" s="230">
        <v>1290969.08</v>
      </c>
      <c r="R36" s="230">
        <v>239644.27</v>
      </c>
      <c r="S36" s="230">
        <v>796.98</v>
      </c>
      <c r="U36" s="230">
        <v>1079830</v>
      </c>
      <c r="W36" s="231">
        <v>1370585</v>
      </c>
      <c r="Z36" s="231">
        <v>752210.43</v>
      </c>
      <c r="AA36" s="231">
        <v>132166.65</v>
      </c>
      <c r="AC36" s="231">
        <v>200</v>
      </c>
    </row>
    <row r="37" spans="1:29" x14ac:dyDescent="0.2">
      <c r="A37" s="253" t="s">
        <v>3202</v>
      </c>
      <c r="B37" s="229">
        <v>930946.93</v>
      </c>
      <c r="C37" s="229">
        <v>1930</v>
      </c>
      <c r="D37" s="229">
        <v>315715.21999999997</v>
      </c>
      <c r="E37" s="253">
        <v>398282.45</v>
      </c>
      <c r="F37" s="253">
        <v>131133.65</v>
      </c>
      <c r="J37" s="233">
        <v>242</v>
      </c>
      <c r="M37" s="253">
        <v>99448.88</v>
      </c>
      <c r="N37" s="253">
        <v>1603684.39</v>
      </c>
      <c r="Q37" s="230">
        <v>2028384.82</v>
      </c>
      <c r="R37" s="230">
        <v>258000</v>
      </c>
      <c r="S37" s="230">
        <v>1048.8900000000001</v>
      </c>
      <c r="U37" s="230">
        <v>1612810</v>
      </c>
      <c r="W37" s="231">
        <v>1965013</v>
      </c>
      <c r="Z37" s="231">
        <v>943982.95</v>
      </c>
      <c r="AA37" s="231">
        <v>58663.09</v>
      </c>
    </row>
    <row r="38" spans="1:29" x14ac:dyDescent="0.2">
      <c r="A38" s="253" t="s">
        <v>3203</v>
      </c>
      <c r="B38" s="229">
        <v>524664.29</v>
      </c>
      <c r="C38" s="229">
        <v>29299.7</v>
      </c>
      <c r="D38" s="229">
        <v>90600.38</v>
      </c>
      <c r="E38" s="253">
        <v>84260.35</v>
      </c>
      <c r="F38" s="253">
        <v>78115.42</v>
      </c>
      <c r="N38" s="253">
        <v>1498620.76</v>
      </c>
      <c r="Q38" s="230">
        <v>1115631.44</v>
      </c>
      <c r="R38" s="230">
        <v>88481.87</v>
      </c>
      <c r="S38" s="230">
        <v>1665.99</v>
      </c>
      <c r="U38" s="230">
        <v>847410</v>
      </c>
      <c r="W38" s="231">
        <v>1007396</v>
      </c>
      <c r="Z38" s="231">
        <v>609592.71</v>
      </c>
      <c r="AA38" s="231">
        <v>92053.88</v>
      </c>
    </row>
    <row r="39" spans="1:29" x14ac:dyDescent="0.2">
      <c r="A39" s="253" t="s">
        <v>3204</v>
      </c>
      <c r="B39" s="229">
        <v>580043.81000000006</v>
      </c>
      <c r="C39" s="229">
        <v>43691.58</v>
      </c>
      <c r="D39" s="229">
        <v>54754.91</v>
      </c>
      <c r="E39" s="253">
        <v>1210089.99</v>
      </c>
      <c r="F39" s="253">
        <v>813201.53</v>
      </c>
      <c r="J39" s="233">
        <v>6.89</v>
      </c>
      <c r="N39" s="253">
        <v>2339595.1</v>
      </c>
      <c r="Q39" s="230">
        <v>2399414.0499999998</v>
      </c>
      <c r="R39" s="230">
        <v>137447.81</v>
      </c>
      <c r="S39" s="230">
        <v>612.61</v>
      </c>
      <c r="U39" s="230">
        <v>1733420</v>
      </c>
      <c r="W39" s="231">
        <v>2160990</v>
      </c>
      <c r="Z39" s="231">
        <v>806187.74</v>
      </c>
      <c r="AA39" s="231">
        <v>224837.85</v>
      </c>
    </row>
    <row r="40" spans="1:29" x14ac:dyDescent="0.2">
      <c r="A40" s="253" t="s">
        <v>3205</v>
      </c>
      <c r="B40" s="229">
        <v>1245662.5</v>
      </c>
      <c r="C40" s="229">
        <v>45429.58</v>
      </c>
      <c r="D40" s="229">
        <v>163627.98000000001</v>
      </c>
      <c r="E40" s="253">
        <v>207519.56</v>
      </c>
      <c r="F40" s="253">
        <v>105344.56</v>
      </c>
      <c r="G40" s="233">
        <v>7500</v>
      </c>
      <c r="J40" s="233">
        <v>358.47</v>
      </c>
      <c r="N40" s="253">
        <v>1457071.21</v>
      </c>
      <c r="Q40" s="230">
        <v>1531914.67</v>
      </c>
      <c r="R40" s="230">
        <v>637657.93000000005</v>
      </c>
      <c r="S40" s="230">
        <v>1508.85</v>
      </c>
      <c r="U40" s="230">
        <v>559400</v>
      </c>
      <c r="W40" s="231">
        <v>889295</v>
      </c>
      <c r="Z40" s="231">
        <v>764711.58</v>
      </c>
      <c r="AA40" s="231">
        <v>62575.17</v>
      </c>
    </row>
    <row r="41" spans="1:29" x14ac:dyDescent="0.2">
      <c r="A41" s="253" t="s">
        <v>3206</v>
      </c>
      <c r="B41" s="229">
        <v>1030647.85</v>
      </c>
      <c r="C41" s="229">
        <v>7918.36</v>
      </c>
      <c r="D41" s="229">
        <v>178024.95999999999</v>
      </c>
      <c r="E41" s="253">
        <v>305288.09999999998</v>
      </c>
      <c r="F41" s="253">
        <v>849744.76</v>
      </c>
      <c r="J41" s="233">
        <v>400.93</v>
      </c>
      <c r="N41" s="253">
        <v>1798384.44</v>
      </c>
      <c r="Q41" s="230">
        <v>1667368.8</v>
      </c>
      <c r="R41" s="230">
        <v>656200</v>
      </c>
      <c r="S41" s="230">
        <v>1198.3499999999999</v>
      </c>
      <c r="U41" s="230">
        <v>612230</v>
      </c>
      <c r="W41" s="231">
        <v>810304</v>
      </c>
      <c r="Z41" s="231">
        <v>710631.54</v>
      </c>
      <c r="AA41" s="231">
        <v>312915.51</v>
      </c>
    </row>
    <row r="42" spans="1:29" x14ac:dyDescent="0.2">
      <c r="A42" s="253" t="s">
        <v>3207</v>
      </c>
      <c r="B42" s="229">
        <v>665222.18999999994</v>
      </c>
      <c r="C42" s="229">
        <v>1005.94</v>
      </c>
      <c r="D42" s="229">
        <v>172358.11</v>
      </c>
      <c r="E42" s="253">
        <v>258488.82</v>
      </c>
      <c r="F42" s="253">
        <v>696203.86</v>
      </c>
      <c r="G42" s="233">
        <v>6000</v>
      </c>
      <c r="J42" s="233">
        <v>275.07</v>
      </c>
      <c r="N42" s="253">
        <v>1262156.06</v>
      </c>
      <c r="Q42" s="230">
        <v>2384043.37</v>
      </c>
      <c r="R42" s="230">
        <v>225884.82</v>
      </c>
      <c r="S42" s="230">
        <v>1071.8699999999999</v>
      </c>
      <c r="U42" s="230">
        <v>1478330</v>
      </c>
      <c r="W42" s="231">
        <v>1824095</v>
      </c>
      <c r="Z42" s="231">
        <v>1084291.69</v>
      </c>
      <c r="AA42" s="231">
        <v>257647.22</v>
      </c>
    </row>
    <row r="43" spans="1:29" x14ac:dyDescent="0.2">
      <c r="A43" s="253" t="s">
        <v>3208</v>
      </c>
      <c r="B43" s="229">
        <v>561011.54</v>
      </c>
      <c r="C43" s="229">
        <v>3315</v>
      </c>
      <c r="D43" s="229">
        <v>201217.02</v>
      </c>
      <c r="E43" s="253">
        <v>459631.06</v>
      </c>
      <c r="F43" s="253">
        <v>82831.33</v>
      </c>
      <c r="N43" s="253">
        <v>1683339.65</v>
      </c>
      <c r="Q43" s="230">
        <v>1377665.83</v>
      </c>
      <c r="R43" s="230">
        <v>324601.48</v>
      </c>
      <c r="S43" s="230">
        <v>670.65</v>
      </c>
      <c r="U43" s="230">
        <v>561990</v>
      </c>
      <c r="W43" s="231">
        <v>878783</v>
      </c>
      <c r="Z43" s="231">
        <v>906825.29</v>
      </c>
      <c r="AA43" s="231">
        <v>115872.55</v>
      </c>
    </row>
    <row r="44" spans="1:29" x14ac:dyDescent="0.2">
      <c r="A44" s="253" t="s">
        <v>3340</v>
      </c>
      <c r="B44" s="229">
        <v>906225.73</v>
      </c>
      <c r="C44" s="229">
        <v>60200</v>
      </c>
      <c r="D44" s="229">
        <v>216834.35</v>
      </c>
      <c r="E44" s="253">
        <v>260991.43</v>
      </c>
      <c r="F44" s="253">
        <v>171703.71</v>
      </c>
      <c r="N44" s="253">
        <v>2224890.19</v>
      </c>
      <c r="Q44" s="230">
        <v>1227189.1599999999</v>
      </c>
      <c r="R44" s="230">
        <v>149600</v>
      </c>
      <c r="S44" s="230">
        <v>1682.11</v>
      </c>
      <c r="U44" s="230">
        <v>857900</v>
      </c>
      <c r="W44" s="231">
        <v>1046000</v>
      </c>
      <c r="Z44" s="231">
        <v>631050.91</v>
      </c>
      <c r="AA44" s="231">
        <v>129477.42</v>
      </c>
    </row>
    <row r="45" spans="1:29" x14ac:dyDescent="0.2">
      <c r="A45" s="253" t="s">
        <v>3353</v>
      </c>
      <c r="B45" s="229">
        <v>607432.56999999995</v>
      </c>
      <c r="C45" s="229">
        <v>88960</v>
      </c>
      <c r="D45" s="229">
        <v>197465.58</v>
      </c>
      <c r="E45" s="253">
        <v>1999273.32</v>
      </c>
      <c r="F45" s="253">
        <v>395313.34</v>
      </c>
      <c r="J45" s="233">
        <v>10150</v>
      </c>
      <c r="Q45" s="230">
        <v>1670245.72</v>
      </c>
      <c r="R45" s="230">
        <v>90250</v>
      </c>
      <c r="S45" s="230">
        <v>787.05</v>
      </c>
      <c r="U45" s="230">
        <v>1087910</v>
      </c>
      <c r="W45" s="231">
        <v>1264429</v>
      </c>
      <c r="Z45" s="231">
        <v>656072.42000000004</v>
      </c>
      <c r="AA45" s="231">
        <v>448747.19</v>
      </c>
    </row>
    <row r="46" spans="1:29" x14ac:dyDescent="0.2">
      <c r="A46" s="253" t="s">
        <v>3209</v>
      </c>
      <c r="B46" s="229">
        <v>214742.07</v>
      </c>
      <c r="C46" s="229">
        <v>0</v>
      </c>
      <c r="D46" s="229">
        <v>83807.679999999993</v>
      </c>
      <c r="E46" s="253">
        <v>1242364.08</v>
      </c>
      <c r="F46" s="253">
        <v>151745.16</v>
      </c>
      <c r="H46" s="233">
        <v>32400</v>
      </c>
      <c r="J46" s="233">
        <v>0</v>
      </c>
      <c r="M46" s="253">
        <v>-94813.02</v>
      </c>
      <c r="N46" s="253">
        <v>721555.06</v>
      </c>
      <c r="Q46" s="230">
        <v>1249265.3899999999</v>
      </c>
      <c r="S46" s="230">
        <v>1025.26</v>
      </c>
      <c r="U46" s="230">
        <v>1226855.3</v>
      </c>
      <c r="V46" s="230">
        <v>313616</v>
      </c>
      <c r="W46" s="231">
        <v>2028772.3</v>
      </c>
      <c r="Z46" s="231">
        <v>651374.65</v>
      </c>
      <c r="AA46" s="231">
        <v>222720.68</v>
      </c>
    </row>
    <row r="47" spans="1:29" x14ac:dyDescent="0.2">
      <c r="A47" s="253" t="s">
        <v>3210</v>
      </c>
      <c r="B47" s="229">
        <v>330064.55</v>
      </c>
      <c r="C47" s="229">
        <v>7500</v>
      </c>
      <c r="D47" s="229">
        <v>42946.25</v>
      </c>
      <c r="E47" s="253">
        <v>14012.82</v>
      </c>
      <c r="F47" s="253">
        <v>568229.85</v>
      </c>
      <c r="H47" s="233">
        <v>50800</v>
      </c>
      <c r="J47" s="233">
        <v>208.39</v>
      </c>
      <c r="M47" s="253">
        <v>-40937.599999999999</v>
      </c>
      <c r="N47" s="253">
        <v>1541680.81</v>
      </c>
      <c r="Q47" s="230">
        <v>1489384.71</v>
      </c>
      <c r="R47" s="230">
        <v>213125</v>
      </c>
      <c r="S47" s="230">
        <v>1288.94</v>
      </c>
      <c r="U47" s="230">
        <v>1712025</v>
      </c>
      <c r="V47" s="230">
        <v>375942</v>
      </c>
      <c r="W47" s="231">
        <v>2588064.5</v>
      </c>
      <c r="Z47" s="231">
        <v>850816.35</v>
      </c>
      <c r="AA47" s="231">
        <v>240959.09</v>
      </c>
    </row>
    <row r="48" spans="1:29" x14ac:dyDescent="0.2">
      <c r="A48" s="253" t="s">
        <v>3211</v>
      </c>
      <c r="B48" s="229">
        <v>227291.17</v>
      </c>
      <c r="C48" s="229">
        <v>0</v>
      </c>
      <c r="D48" s="229">
        <v>25480.03</v>
      </c>
      <c r="E48" s="253">
        <v>1383423.88</v>
      </c>
      <c r="F48" s="253">
        <v>370760.99</v>
      </c>
      <c r="J48" s="233">
        <v>210.86</v>
      </c>
      <c r="M48" s="253">
        <v>-118467.42</v>
      </c>
      <c r="N48" s="253">
        <v>3101072.39</v>
      </c>
      <c r="Q48" s="230">
        <v>997069.65</v>
      </c>
      <c r="R48" s="230">
        <v>100000</v>
      </c>
      <c r="S48" s="230">
        <v>649.82000000000005</v>
      </c>
      <c r="U48" s="230">
        <v>2407697.5</v>
      </c>
      <c r="V48" s="230">
        <v>265916</v>
      </c>
      <c r="W48" s="231">
        <v>3065997.5</v>
      </c>
      <c r="Z48" s="231">
        <v>609948.41</v>
      </c>
      <c r="AA48" s="231">
        <v>239520.71</v>
      </c>
    </row>
    <row r="49" spans="1:29" x14ac:dyDescent="0.2">
      <c r="A49" s="253" t="s">
        <v>3212</v>
      </c>
      <c r="B49" s="229">
        <v>74547.17</v>
      </c>
      <c r="C49" s="229">
        <v>0</v>
      </c>
      <c r="D49" s="229">
        <v>49672.68</v>
      </c>
      <c r="E49" s="253">
        <v>1664061.94</v>
      </c>
      <c r="F49" s="253">
        <v>764346.06</v>
      </c>
      <c r="H49" s="233">
        <v>33600</v>
      </c>
      <c r="J49" s="233">
        <v>5.9</v>
      </c>
      <c r="M49" s="253">
        <v>-202933</v>
      </c>
      <c r="N49" s="253">
        <v>2713140.37</v>
      </c>
      <c r="Q49" s="230">
        <v>1679695.37</v>
      </c>
      <c r="R49" s="230">
        <v>180825</v>
      </c>
      <c r="S49" s="230">
        <v>547.77</v>
      </c>
      <c r="U49" s="230">
        <v>1184810.5</v>
      </c>
      <c r="V49" s="230">
        <v>186736</v>
      </c>
      <c r="W49" s="231">
        <v>1735284.5</v>
      </c>
      <c r="Z49" s="231">
        <v>561274.93000000005</v>
      </c>
      <c r="AA49" s="231">
        <v>176310.39999999999</v>
      </c>
    </row>
    <row r="50" spans="1:29" x14ac:dyDescent="0.2">
      <c r="A50" s="253" t="s">
        <v>3213</v>
      </c>
      <c r="B50" s="229">
        <v>325331.69</v>
      </c>
      <c r="C50" s="229">
        <v>0</v>
      </c>
      <c r="D50" s="229">
        <v>67609.66</v>
      </c>
      <c r="E50" s="253">
        <v>120958.15</v>
      </c>
      <c r="F50" s="253">
        <v>161048.39000000001</v>
      </c>
      <c r="H50" s="233">
        <v>97085</v>
      </c>
      <c r="J50" s="233">
        <v>66.849999999999994</v>
      </c>
      <c r="M50" s="253">
        <v>-124045.97</v>
      </c>
      <c r="N50" s="253">
        <v>2152655.08</v>
      </c>
      <c r="Q50" s="230">
        <v>1668282.15</v>
      </c>
      <c r="R50" s="230">
        <v>370103.12</v>
      </c>
      <c r="S50" s="230">
        <v>129.66</v>
      </c>
      <c r="U50" s="230">
        <v>1177190.3</v>
      </c>
      <c r="V50" s="230">
        <v>266072</v>
      </c>
      <c r="W50" s="231">
        <v>2314310.2999999998</v>
      </c>
      <c r="Z50" s="231">
        <v>775599.76</v>
      </c>
      <c r="AA50" s="231">
        <v>147752.39000000001</v>
      </c>
    </row>
    <row r="51" spans="1:29" x14ac:dyDescent="0.2">
      <c r="A51" s="253" t="s">
        <v>3341</v>
      </c>
      <c r="B51" s="229">
        <v>238685.75</v>
      </c>
      <c r="C51" s="229">
        <v>0</v>
      </c>
      <c r="D51" s="229">
        <v>36751.5</v>
      </c>
      <c r="E51" s="253">
        <v>285357.56</v>
      </c>
      <c r="F51" s="253">
        <v>77432.97</v>
      </c>
      <c r="J51" s="233">
        <v>93.93</v>
      </c>
      <c r="M51" s="253">
        <v>-68874.009999999995</v>
      </c>
      <c r="N51" s="253">
        <v>2872107.81</v>
      </c>
      <c r="Q51" s="230">
        <v>1095768.6499999999</v>
      </c>
      <c r="R51" s="230">
        <v>100000</v>
      </c>
      <c r="S51" s="230">
        <v>622.88</v>
      </c>
      <c r="U51" s="230">
        <v>761138</v>
      </c>
      <c r="V51" s="230">
        <v>219200</v>
      </c>
      <c r="W51" s="231">
        <v>1492356.7</v>
      </c>
      <c r="Z51" s="231">
        <v>453454.02</v>
      </c>
      <c r="AA51" s="231">
        <v>234803.1</v>
      </c>
    </row>
    <row r="52" spans="1:29" x14ac:dyDescent="0.2">
      <c r="A52" s="253" t="s">
        <v>3214</v>
      </c>
      <c r="B52" s="229">
        <v>350050.08</v>
      </c>
      <c r="C52" s="229">
        <v>0</v>
      </c>
      <c r="D52" s="229">
        <v>27316.12</v>
      </c>
      <c r="E52" s="253">
        <v>380270.7</v>
      </c>
      <c r="F52" s="253">
        <v>91166.34</v>
      </c>
      <c r="J52" s="233">
        <v>0</v>
      </c>
      <c r="M52" s="253">
        <v>-493.33</v>
      </c>
      <c r="N52" s="253">
        <v>2033236.3</v>
      </c>
      <c r="Q52" s="230">
        <v>1879999.76</v>
      </c>
      <c r="S52" s="230">
        <v>458.23</v>
      </c>
      <c r="U52" s="230">
        <v>715900</v>
      </c>
      <c r="W52" s="231">
        <v>1762443</v>
      </c>
      <c r="Z52" s="231">
        <v>601090.39</v>
      </c>
      <c r="AA52" s="231">
        <v>88244.800000000003</v>
      </c>
    </row>
    <row r="53" spans="1:29" x14ac:dyDescent="0.2">
      <c r="A53" s="253" t="s">
        <v>3215</v>
      </c>
      <c r="B53" s="229">
        <v>432349.76</v>
      </c>
      <c r="C53" s="229">
        <v>0</v>
      </c>
      <c r="D53" s="229">
        <v>73348.02</v>
      </c>
      <c r="E53" s="253">
        <v>1972241.86</v>
      </c>
      <c r="F53" s="253">
        <v>423295.55</v>
      </c>
      <c r="N53" s="253">
        <v>575288.56999999995</v>
      </c>
      <c r="Q53" s="230">
        <v>1838409.78</v>
      </c>
      <c r="S53" s="230">
        <v>819.83</v>
      </c>
      <c r="U53" s="230">
        <v>585500</v>
      </c>
      <c r="W53" s="231">
        <v>1534002</v>
      </c>
      <c r="Z53" s="231">
        <v>831433.82</v>
      </c>
      <c r="AA53" s="231">
        <v>263593.09999999998</v>
      </c>
    </row>
    <row r="54" spans="1:29" x14ac:dyDescent="0.2">
      <c r="A54" s="253" t="s">
        <v>3216</v>
      </c>
      <c r="B54" s="229">
        <v>1032013.42</v>
      </c>
      <c r="C54" s="229">
        <v>0</v>
      </c>
      <c r="D54" s="229">
        <v>20046.61</v>
      </c>
      <c r="E54" s="253">
        <v>2352747.63</v>
      </c>
      <c r="F54" s="253">
        <v>121130.38</v>
      </c>
      <c r="N54" s="253">
        <v>1317062.58</v>
      </c>
      <c r="Q54" s="230">
        <v>1388664.29</v>
      </c>
      <c r="S54" s="230">
        <v>1781.19</v>
      </c>
      <c r="U54" s="230">
        <v>1123200</v>
      </c>
      <c r="W54" s="231">
        <v>1796170</v>
      </c>
      <c r="Z54" s="231">
        <v>374833.32</v>
      </c>
      <c r="AA54" s="231">
        <v>164937.4</v>
      </c>
    </row>
    <row r="55" spans="1:29" s="326" customFormat="1" x14ac:dyDescent="0.2">
      <c r="A55" s="326" t="s">
        <v>3217</v>
      </c>
      <c r="B55" s="327">
        <v>353617.03</v>
      </c>
      <c r="C55" s="327">
        <v>0</v>
      </c>
      <c r="D55" s="327">
        <v>38931.08</v>
      </c>
      <c r="E55" s="326">
        <v>19512.400000000001</v>
      </c>
      <c r="F55" s="326">
        <v>130486.66</v>
      </c>
      <c r="G55" s="328"/>
      <c r="H55" s="328"/>
      <c r="I55" s="328"/>
      <c r="J55" s="328"/>
      <c r="N55" s="326">
        <v>2202516.2599999998</v>
      </c>
      <c r="O55" s="329"/>
      <c r="P55" s="329"/>
      <c r="Q55" s="329">
        <v>1422066.07</v>
      </c>
      <c r="R55" s="329"/>
      <c r="S55" s="329">
        <v>283918.90000000002</v>
      </c>
      <c r="T55" s="329"/>
      <c r="U55" s="329">
        <v>563800</v>
      </c>
      <c r="V55" s="329"/>
      <c r="W55" s="330">
        <v>1362316</v>
      </c>
      <c r="X55" s="330"/>
      <c r="Y55" s="330"/>
      <c r="Z55" s="330">
        <v>646061.31999999995</v>
      </c>
      <c r="AA55" s="330">
        <v>235774.2</v>
      </c>
      <c r="AB55" s="330"/>
      <c r="AC55" s="330"/>
    </row>
    <row r="56" spans="1:29" x14ac:dyDescent="0.2">
      <c r="A56" s="253" t="s">
        <v>3342</v>
      </c>
      <c r="B56" s="229">
        <v>870329.86</v>
      </c>
      <c r="C56" s="229">
        <v>0</v>
      </c>
      <c r="D56" s="229">
        <v>16270</v>
      </c>
      <c r="E56" s="253">
        <v>267907.7</v>
      </c>
      <c r="F56" s="253">
        <v>85957.4</v>
      </c>
      <c r="N56" s="253">
        <v>2224684.62</v>
      </c>
      <c r="Q56" s="230">
        <v>1718047.7</v>
      </c>
      <c r="S56" s="230">
        <v>1448.51</v>
      </c>
      <c r="U56" s="230">
        <v>359900</v>
      </c>
      <c r="W56" s="231">
        <v>1170700</v>
      </c>
      <c r="Z56" s="231">
        <v>634810.89</v>
      </c>
      <c r="AA56" s="231">
        <v>161132.9</v>
      </c>
    </row>
    <row r="57" spans="1:29" x14ac:dyDescent="0.2">
      <c r="A57" s="253" t="s">
        <v>3218</v>
      </c>
      <c r="B57" s="229">
        <v>863857.55</v>
      </c>
      <c r="C57" s="229">
        <v>10040</v>
      </c>
      <c r="D57" s="229">
        <v>63948.92</v>
      </c>
      <c r="E57" s="253">
        <v>-30328</v>
      </c>
      <c r="F57" s="253">
        <v>169997.29</v>
      </c>
      <c r="J57" s="233">
        <v>920.79</v>
      </c>
      <c r="L57" s="253">
        <v>-881517.69</v>
      </c>
      <c r="N57" s="253">
        <v>1546692.27</v>
      </c>
      <c r="Q57" s="230">
        <v>1483185.63</v>
      </c>
      <c r="R57" s="230">
        <v>309155</v>
      </c>
      <c r="S57" s="230">
        <v>951.29</v>
      </c>
      <c r="U57" s="230">
        <v>1732920</v>
      </c>
      <c r="V57" s="230">
        <v>176900</v>
      </c>
      <c r="W57" s="231">
        <v>2753375</v>
      </c>
      <c r="Y57" s="231">
        <v>128</v>
      </c>
      <c r="Z57" s="231">
        <v>416229.83</v>
      </c>
      <c r="AA57" s="231">
        <v>112570.7</v>
      </c>
    </row>
    <row r="58" spans="1:29" x14ac:dyDescent="0.2">
      <c r="A58" s="253" t="s">
        <v>3219</v>
      </c>
      <c r="B58" s="229">
        <v>751565.6</v>
      </c>
      <c r="D58" s="229">
        <v>41259.31</v>
      </c>
      <c r="E58" s="253">
        <v>1389428.05</v>
      </c>
      <c r="F58" s="253">
        <v>327289.86</v>
      </c>
      <c r="G58" s="233">
        <v>1408.23</v>
      </c>
      <c r="H58" s="233">
        <v>17400</v>
      </c>
      <c r="I58" s="233">
        <v>163900</v>
      </c>
      <c r="J58" s="233">
        <v>89.92</v>
      </c>
      <c r="L58" s="253">
        <v>1636221.74</v>
      </c>
      <c r="M58" s="253">
        <v>91122.7</v>
      </c>
      <c r="N58" s="253">
        <v>305399.93</v>
      </c>
      <c r="Q58" s="230">
        <v>2227824.66</v>
      </c>
      <c r="S58" s="230">
        <v>1216.1300000000001</v>
      </c>
      <c r="U58" s="230">
        <v>1433530</v>
      </c>
      <c r="V58" s="230">
        <v>135188</v>
      </c>
      <c r="W58" s="231">
        <v>2666736</v>
      </c>
      <c r="Z58" s="231">
        <v>718841.29</v>
      </c>
      <c r="AA58" s="231">
        <v>60883.199999999997</v>
      </c>
    </row>
    <row r="59" spans="1:29" x14ac:dyDescent="0.2">
      <c r="A59" s="253" t="s">
        <v>3220</v>
      </c>
      <c r="B59" s="229">
        <v>730045.32</v>
      </c>
      <c r="C59" s="229">
        <v>6840</v>
      </c>
      <c r="D59" s="229">
        <v>91889.17</v>
      </c>
      <c r="E59" s="253">
        <v>9</v>
      </c>
      <c r="F59" s="253">
        <v>123321.99</v>
      </c>
      <c r="J59" s="233">
        <v>96.13</v>
      </c>
      <c r="L59" s="253">
        <v>-517528.59</v>
      </c>
      <c r="M59" s="253">
        <v>-290692.17</v>
      </c>
      <c r="N59" s="253">
        <v>1630025.76</v>
      </c>
      <c r="Q59" s="230">
        <v>1300050.98</v>
      </c>
      <c r="R59" s="230">
        <v>19350</v>
      </c>
      <c r="S59" s="230">
        <v>1148.45</v>
      </c>
      <c r="U59" s="230">
        <v>1222980</v>
      </c>
      <c r="V59" s="230">
        <v>131300</v>
      </c>
      <c r="W59" s="231">
        <v>1964689</v>
      </c>
      <c r="Z59" s="231">
        <v>452409.16</v>
      </c>
      <c r="AA59" s="231">
        <v>73653.919999999998</v>
      </c>
    </row>
    <row r="60" spans="1:29" x14ac:dyDescent="0.2">
      <c r="A60" s="253" t="s">
        <v>3221</v>
      </c>
      <c r="B60" s="229">
        <v>312189.28000000003</v>
      </c>
      <c r="C60" s="229">
        <v>51288.26</v>
      </c>
      <c r="D60" s="229">
        <v>66556.77</v>
      </c>
      <c r="E60" s="253">
        <v>52108.99</v>
      </c>
      <c r="F60" s="253">
        <v>94154.59</v>
      </c>
      <c r="J60" s="233">
        <v>0</v>
      </c>
      <c r="L60" s="253">
        <v>-1188221.6599999999</v>
      </c>
      <c r="M60" s="253">
        <v>-794646.99</v>
      </c>
      <c r="N60" s="253">
        <v>2454167.9500000002</v>
      </c>
      <c r="Q60" s="230">
        <v>1284484.94</v>
      </c>
      <c r="R60" s="230">
        <v>50000</v>
      </c>
      <c r="S60" s="230">
        <v>379.84</v>
      </c>
      <c r="U60" s="230">
        <v>1503900</v>
      </c>
      <c r="V60" s="230">
        <v>151714</v>
      </c>
      <c r="W60" s="231">
        <v>2205732</v>
      </c>
      <c r="Z60" s="231">
        <v>470353.09</v>
      </c>
      <c r="AA60" s="231">
        <v>127454.1</v>
      </c>
    </row>
    <row r="61" spans="1:29" x14ac:dyDescent="0.2">
      <c r="A61" s="253" t="s">
        <v>3222</v>
      </c>
      <c r="B61" s="229">
        <v>222903.51</v>
      </c>
      <c r="C61" s="229">
        <v>33081.82</v>
      </c>
      <c r="D61" s="229">
        <v>62414.6</v>
      </c>
      <c r="E61" s="253">
        <v>765313.84</v>
      </c>
      <c r="F61" s="253">
        <v>285742.61</v>
      </c>
      <c r="G61" s="233">
        <v>7500</v>
      </c>
      <c r="J61" s="233">
        <v>1224.6099999999999</v>
      </c>
      <c r="L61" s="253">
        <v>-214357.81</v>
      </c>
      <c r="M61" s="253">
        <v>3448</v>
      </c>
      <c r="N61" s="253">
        <v>1419953.5</v>
      </c>
      <c r="Q61" s="230">
        <v>1044360.04</v>
      </c>
      <c r="R61" s="230">
        <v>40000</v>
      </c>
      <c r="S61" s="230">
        <v>255.8</v>
      </c>
      <c r="U61" s="230">
        <v>912920</v>
      </c>
      <c r="V61" s="230">
        <v>109525</v>
      </c>
      <c r="W61" s="231">
        <v>1499333</v>
      </c>
      <c r="Y61" s="231">
        <v>4568</v>
      </c>
      <c r="Z61" s="231">
        <v>371851.26</v>
      </c>
      <c r="AA61" s="231">
        <v>37454.5</v>
      </c>
    </row>
    <row r="62" spans="1:29" x14ac:dyDescent="0.2">
      <c r="A62" s="253" t="s">
        <v>3223</v>
      </c>
      <c r="B62" s="229">
        <v>234537.4</v>
      </c>
      <c r="D62" s="229">
        <v>36601.14</v>
      </c>
      <c r="E62" s="253">
        <v>441365.7</v>
      </c>
      <c r="F62" s="253">
        <v>142461.44</v>
      </c>
      <c r="J62" s="233">
        <v>322</v>
      </c>
      <c r="L62" s="253">
        <v>-1233222.4099999999</v>
      </c>
      <c r="M62" s="253">
        <v>71461.119999999995</v>
      </c>
      <c r="N62" s="253">
        <v>1982389.67</v>
      </c>
      <c r="Q62" s="230">
        <v>880327.48</v>
      </c>
      <c r="S62" s="230">
        <v>388.82</v>
      </c>
      <c r="U62" s="230">
        <v>1109660</v>
      </c>
      <c r="V62" s="230">
        <v>133373</v>
      </c>
      <c r="W62" s="231">
        <v>1605560</v>
      </c>
      <c r="Y62" s="231">
        <v>1728</v>
      </c>
      <c r="Z62" s="231">
        <v>374324.9</v>
      </c>
      <c r="AA62" s="231">
        <v>74750.100000000006</v>
      </c>
    </row>
    <row r="63" spans="1:29" x14ac:dyDescent="0.2">
      <c r="A63" s="253" t="s">
        <v>3224</v>
      </c>
      <c r="B63" s="229">
        <v>745028.55</v>
      </c>
      <c r="C63" s="229">
        <v>18551</v>
      </c>
      <c r="D63" s="229">
        <v>115039.33</v>
      </c>
      <c r="E63" s="253">
        <v>501270.87</v>
      </c>
      <c r="F63" s="253">
        <v>91411.97</v>
      </c>
      <c r="L63" s="253">
        <v>-100608.5</v>
      </c>
      <c r="M63" s="253">
        <v>55254.65</v>
      </c>
      <c r="N63" s="253">
        <v>1478254.91</v>
      </c>
      <c r="Q63" s="230">
        <v>899363.04</v>
      </c>
      <c r="S63" s="230">
        <v>1318.26</v>
      </c>
      <c r="U63" s="230">
        <v>1144760</v>
      </c>
      <c r="V63" s="230">
        <v>101430</v>
      </c>
      <c r="W63" s="231">
        <v>1612308</v>
      </c>
      <c r="Z63" s="231">
        <v>361437.54</v>
      </c>
      <c r="AA63" s="231">
        <v>101750.1</v>
      </c>
    </row>
    <row r="64" spans="1:29" x14ac:dyDescent="0.2">
      <c r="A64" s="253" t="s">
        <v>3225</v>
      </c>
      <c r="B64" s="229">
        <v>419573.45</v>
      </c>
      <c r="D64" s="229">
        <v>67961.84</v>
      </c>
      <c r="E64" s="253">
        <v>1579336.3</v>
      </c>
      <c r="F64" s="253">
        <v>62735.08</v>
      </c>
      <c r="L64" s="253">
        <v>320546.14</v>
      </c>
      <c r="M64" s="253">
        <v>1240804.42</v>
      </c>
      <c r="N64" s="253">
        <v>424358.77</v>
      </c>
      <c r="Q64" s="230">
        <v>1118920.51</v>
      </c>
      <c r="R64" s="230">
        <v>145500</v>
      </c>
      <c r="S64" s="230">
        <v>534.49</v>
      </c>
      <c r="U64" s="230">
        <v>1008420</v>
      </c>
      <c r="V64" s="230">
        <v>131616</v>
      </c>
      <c r="W64" s="231">
        <v>1701989.5</v>
      </c>
      <c r="Y64" s="231">
        <v>4054</v>
      </c>
      <c r="Z64" s="231">
        <v>456096.38</v>
      </c>
      <c r="AA64" s="231">
        <v>88434.78</v>
      </c>
    </row>
    <row r="65" spans="1:29" x14ac:dyDescent="0.2">
      <c r="A65" s="253" t="s">
        <v>3226</v>
      </c>
      <c r="B65" s="229">
        <v>287458.15999999997</v>
      </c>
      <c r="D65" s="229">
        <v>40988.519999999997</v>
      </c>
      <c r="E65" s="253">
        <v>157633.65</v>
      </c>
      <c r="F65" s="253">
        <v>50081.99</v>
      </c>
      <c r="J65" s="233">
        <v>51.86</v>
      </c>
      <c r="M65" s="253">
        <v>18022.39</v>
      </c>
      <c r="N65" s="253">
        <v>457634.96</v>
      </c>
      <c r="Q65" s="230">
        <v>886921.91</v>
      </c>
      <c r="R65" s="230">
        <v>90840</v>
      </c>
      <c r="S65" s="230">
        <v>440.8</v>
      </c>
      <c r="U65" s="230">
        <v>1355850</v>
      </c>
      <c r="V65" s="230">
        <v>105143</v>
      </c>
      <c r="W65" s="231">
        <v>1807432</v>
      </c>
      <c r="Y65" s="231">
        <v>10820</v>
      </c>
      <c r="Z65" s="231">
        <v>476281.85</v>
      </c>
      <c r="AA65" s="231">
        <v>49328.75</v>
      </c>
    </row>
    <row r="66" spans="1:29" x14ac:dyDescent="0.2">
      <c r="A66" s="253" t="s">
        <v>3227</v>
      </c>
      <c r="B66" s="229">
        <v>556524.81999999995</v>
      </c>
      <c r="C66" s="229">
        <v>2070</v>
      </c>
      <c r="D66" s="229">
        <v>64977.88</v>
      </c>
      <c r="E66" s="253">
        <v>4</v>
      </c>
      <c r="F66" s="253">
        <v>109985.64</v>
      </c>
      <c r="J66" s="233">
        <v>481.53</v>
      </c>
      <c r="L66" s="253">
        <v>-444996.86</v>
      </c>
      <c r="M66" s="253">
        <v>-212146.31</v>
      </c>
      <c r="N66" s="253">
        <v>1208029.25</v>
      </c>
      <c r="Q66" s="230">
        <v>1305173.71</v>
      </c>
      <c r="R66" s="230">
        <v>70000</v>
      </c>
      <c r="S66" s="230">
        <v>837.05</v>
      </c>
      <c r="U66" s="230">
        <v>1557120</v>
      </c>
      <c r="V66" s="230">
        <v>173697</v>
      </c>
      <c r="W66" s="231">
        <v>2373793</v>
      </c>
      <c r="Z66" s="231">
        <v>466302.98</v>
      </c>
      <c r="AA66" s="231">
        <v>23599.05</v>
      </c>
    </row>
    <row r="67" spans="1:29" x14ac:dyDescent="0.2">
      <c r="A67" s="253" t="s">
        <v>3228</v>
      </c>
      <c r="B67" s="229">
        <v>592739.07999999996</v>
      </c>
      <c r="C67" s="229">
        <v>14181.53</v>
      </c>
      <c r="D67" s="229">
        <v>70127.92</v>
      </c>
      <c r="E67" s="253">
        <v>442979.16</v>
      </c>
      <c r="F67" s="253">
        <v>257909.46</v>
      </c>
      <c r="G67" s="233">
        <v>7200</v>
      </c>
      <c r="I67" s="233">
        <v>70000</v>
      </c>
      <c r="J67" s="233">
        <v>1735.34</v>
      </c>
      <c r="L67" s="253">
        <v>-825356.04</v>
      </c>
      <c r="M67" s="253">
        <v>-135566.43</v>
      </c>
      <c r="N67" s="253">
        <v>2340789.7799999998</v>
      </c>
      <c r="Q67" s="230">
        <v>1207925.71</v>
      </c>
      <c r="S67" s="230">
        <v>1168.08</v>
      </c>
      <c r="U67" s="230">
        <v>1010150</v>
      </c>
      <c r="V67" s="230">
        <v>159746</v>
      </c>
      <c r="W67" s="231">
        <v>1744986</v>
      </c>
      <c r="Y67" s="231">
        <v>12427</v>
      </c>
      <c r="Z67" s="231">
        <v>546549.89</v>
      </c>
      <c r="AA67" s="231">
        <v>121529.4</v>
      </c>
    </row>
    <row r="68" spans="1:29" x14ac:dyDescent="0.2">
      <c r="A68" s="253" t="s">
        <v>3229</v>
      </c>
      <c r="B68" s="229">
        <v>224092.32</v>
      </c>
      <c r="D68" s="229">
        <v>39639.86</v>
      </c>
      <c r="E68" s="253">
        <v>72148</v>
      </c>
      <c r="F68" s="253">
        <v>320022.95</v>
      </c>
      <c r="J68" s="233">
        <v>105</v>
      </c>
      <c r="L68" s="253">
        <v>69402.100000000006</v>
      </c>
      <c r="M68" s="253">
        <v>720</v>
      </c>
      <c r="N68" s="253">
        <v>489048.9</v>
      </c>
      <c r="Q68" s="230">
        <v>1216162.29</v>
      </c>
      <c r="R68" s="230">
        <v>94500</v>
      </c>
      <c r="S68" s="230">
        <v>160.9</v>
      </c>
      <c r="U68" s="230">
        <v>1026540</v>
      </c>
      <c r="V68" s="230">
        <v>145820</v>
      </c>
      <c r="W68" s="231">
        <v>1798706</v>
      </c>
      <c r="Z68" s="231">
        <v>514396.47</v>
      </c>
      <c r="AA68" s="231">
        <v>56834.3</v>
      </c>
      <c r="AC68" s="231">
        <v>5000</v>
      </c>
    </row>
    <row r="69" spans="1:29" x14ac:dyDescent="0.2">
      <c r="A69" s="253" t="s">
        <v>3343</v>
      </c>
      <c r="B69" s="229">
        <v>341482.09</v>
      </c>
      <c r="D69" s="229">
        <v>43851.39</v>
      </c>
      <c r="E69" s="253">
        <v>1539765.2</v>
      </c>
      <c r="F69" s="253">
        <v>507946.3</v>
      </c>
      <c r="J69" s="233">
        <v>567.29</v>
      </c>
      <c r="M69" s="253">
        <v>-47680.45</v>
      </c>
      <c r="N69" s="253">
        <v>2396007.25</v>
      </c>
      <c r="Q69" s="230">
        <v>1208458.1299999999</v>
      </c>
      <c r="R69" s="230">
        <v>85500</v>
      </c>
      <c r="S69" s="230">
        <v>535.11</v>
      </c>
      <c r="U69" s="230">
        <v>2872770</v>
      </c>
      <c r="V69" s="230">
        <v>160750</v>
      </c>
      <c r="W69" s="231">
        <v>3509514</v>
      </c>
      <c r="Y69" s="231">
        <v>6520</v>
      </c>
      <c r="Z69" s="231">
        <v>556444.75</v>
      </c>
      <c r="AA69" s="231">
        <v>129648.6</v>
      </c>
    </row>
    <row r="70" spans="1:29" x14ac:dyDescent="0.2">
      <c r="A70" s="253" t="s">
        <v>3354</v>
      </c>
      <c r="B70" s="229">
        <v>624515.04</v>
      </c>
      <c r="D70" s="229">
        <v>53238.05</v>
      </c>
      <c r="E70" s="253">
        <v>4589045.53</v>
      </c>
      <c r="F70" s="253">
        <v>36097.550000000003</v>
      </c>
      <c r="J70" s="233">
        <v>0</v>
      </c>
      <c r="L70" s="253">
        <v>-375795.99</v>
      </c>
      <c r="M70" s="253">
        <v>-711042.86</v>
      </c>
      <c r="N70" s="253">
        <v>6403982.4100000001</v>
      </c>
      <c r="Q70" s="230">
        <v>990443.05</v>
      </c>
      <c r="S70" s="230">
        <v>714.16</v>
      </c>
      <c r="U70" s="230">
        <v>384120</v>
      </c>
      <c r="V70" s="230">
        <v>287003</v>
      </c>
      <c r="W70" s="231">
        <v>973738</v>
      </c>
      <c r="Z70" s="231">
        <v>419450.15</v>
      </c>
      <c r="AA70" s="231">
        <v>249168.78</v>
      </c>
    </row>
    <row r="71" spans="1:29" x14ac:dyDescent="0.2">
      <c r="A71" s="253" t="s">
        <v>3230</v>
      </c>
      <c r="B71" s="229">
        <v>669047.78</v>
      </c>
      <c r="C71" s="229">
        <v>0</v>
      </c>
      <c r="D71" s="229">
        <v>114037.69</v>
      </c>
      <c r="E71" s="253">
        <v>770600.84</v>
      </c>
      <c r="F71" s="253">
        <v>-20420.7</v>
      </c>
      <c r="M71" s="253">
        <v>-927102.06</v>
      </c>
      <c r="N71" s="253">
        <v>2227185.62</v>
      </c>
      <c r="O71" s="230">
        <v>1362.81</v>
      </c>
      <c r="Q71" s="230">
        <v>1988859.78</v>
      </c>
      <c r="U71" s="230">
        <v>1902880</v>
      </c>
      <c r="W71" s="231">
        <v>2966630</v>
      </c>
      <c r="X71" s="231">
        <v>9160</v>
      </c>
      <c r="Z71" s="231">
        <v>550156.5</v>
      </c>
      <c r="AA71" s="231">
        <v>101099.1</v>
      </c>
    </row>
    <row r="72" spans="1:29" x14ac:dyDescent="0.2">
      <c r="A72" s="253" t="s">
        <v>3231</v>
      </c>
      <c r="B72" s="229">
        <v>617750.93000000005</v>
      </c>
      <c r="C72" s="229">
        <v>0</v>
      </c>
      <c r="D72" s="229">
        <v>314762.68</v>
      </c>
      <c r="E72" s="253">
        <v>292862.46999999997</v>
      </c>
      <c r="F72" s="253">
        <v>21091.599999999999</v>
      </c>
      <c r="J72" s="233">
        <v>3034.5</v>
      </c>
      <c r="M72" s="253">
        <v>-2980151.41</v>
      </c>
      <c r="N72" s="253">
        <v>4014093.13</v>
      </c>
      <c r="O72" s="230">
        <v>1210.54</v>
      </c>
      <c r="Q72" s="230">
        <v>1625803.39</v>
      </c>
      <c r="U72" s="230">
        <v>1789820</v>
      </c>
      <c r="W72" s="231">
        <v>2692618</v>
      </c>
      <c r="X72" s="231">
        <v>9020</v>
      </c>
      <c r="Z72" s="231">
        <v>404762.07</v>
      </c>
      <c r="AA72" s="231">
        <v>76268.399999999994</v>
      </c>
    </row>
    <row r="73" spans="1:29" x14ac:dyDescent="0.2">
      <c r="A73" s="253" t="s">
        <v>3232</v>
      </c>
      <c r="B73" s="229">
        <v>642112.81999999995</v>
      </c>
      <c r="C73" s="229">
        <v>0</v>
      </c>
      <c r="D73" s="229">
        <v>183519.34</v>
      </c>
      <c r="E73" s="253">
        <v>-1580.2</v>
      </c>
      <c r="F73" s="253">
        <v>102179.7</v>
      </c>
      <c r="M73" s="253">
        <v>-1119311.55</v>
      </c>
      <c r="N73" s="253">
        <v>2082417.38</v>
      </c>
      <c r="O73" s="230">
        <v>81.819999999999993</v>
      </c>
      <c r="Q73" s="230">
        <v>1526100.36</v>
      </c>
      <c r="R73" s="230">
        <v>3000</v>
      </c>
      <c r="S73" s="230">
        <v>1353.83</v>
      </c>
      <c r="U73" s="230">
        <v>1763740</v>
      </c>
      <c r="W73" s="231">
        <v>2762990</v>
      </c>
      <c r="X73" s="231">
        <v>10507</v>
      </c>
      <c r="Y73" s="231">
        <v>1280</v>
      </c>
      <c r="Z73" s="231">
        <v>432304.98</v>
      </c>
      <c r="AA73" s="231">
        <v>93820.2</v>
      </c>
    </row>
    <row r="74" spans="1:29" x14ac:dyDescent="0.2">
      <c r="A74" s="253" t="s">
        <v>3233</v>
      </c>
      <c r="B74" s="229">
        <v>610120.92000000004</v>
      </c>
      <c r="C74" s="229">
        <v>0</v>
      </c>
      <c r="D74" s="229">
        <v>186362.12</v>
      </c>
      <c r="E74" s="253">
        <v>4</v>
      </c>
      <c r="F74" s="253">
        <v>92656.52</v>
      </c>
      <c r="M74" s="253">
        <v>-1392456.84</v>
      </c>
      <c r="N74" s="253">
        <v>2028298.74</v>
      </c>
      <c r="Q74" s="230">
        <v>1492698.18</v>
      </c>
      <c r="S74" s="230">
        <v>1279.79</v>
      </c>
      <c r="U74" s="230">
        <v>1617900</v>
      </c>
      <c r="W74" s="231">
        <v>2455904</v>
      </c>
      <c r="X74" s="231">
        <v>13980</v>
      </c>
      <c r="Z74" s="231">
        <v>323095.01</v>
      </c>
      <c r="AA74" s="231">
        <v>26485.3</v>
      </c>
    </row>
    <row r="75" spans="1:29" x14ac:dyDescent="0.2">
      <c r="A75" s="253" t="s">
        <v>3234</v>
      </c>
      <c r="B75" s="229">
        <v>304980.59000000003</v>
      </c>
      <c r="C75" s="229">
        <v>0</v>
      </c>
      <c r="D75" s="229">
        <v>99048.3</v>
      </c>
      <c r="E75" s="253">
        <v>-46656.65</v>
      </c>
      <c r="F75" s="253">
        <v>49741.68</v>
      </c>
      <c r="M75" s="253">
        <v>-1554708.52</v>
      </c>
      <c r="N75" s="253">
        <v>2569886.96</v>
      </c>
      <c r="O75" s="230">
        <v>85.77</v>
      </c>
      <c r="Q75" s="230">
        <v>1342062.58</v>
      </c>
      <c r="S75" s="230">
        <v>639.52</v>
      </c>
      <c r="U75" s="230">
        <v>1228540</v>
      </c>
      <c r="W75" s="231">
        <v>2734807</v>
      </c>
      <c r="Z75" s="231">
        <v>344319.41</v>
      </c>
      <c r="AA75" s="231">
        <v>71284.98</v>
      </c>
    </row>
    <row r="76" spans="1:29" x14ac:dyDescent="0.2">
      <c r="A76" s="253" t="s">
        <v>3235</v>
      </c>
      <c r="B76" s="229">
        <v>485268.74</v>
      </c>
      <c r="C76" s="229">
        <v>0</v>
      </c>
      <c r="D76" s="229">
        <v>43479.46</v>
      </c>
      <c r="E76" s="253">
        <v>-20429.47</v>
      </c>
      <c r="F76" s="253">
        <v>-34245.46</v>
      </c>
      <c r="M76" s="253">
        <v>-907517.68</v>
      </c>
      <c r="N76" s="253">
        <v>1423307.83</v>
      </c>
      <c r="O76" s="230">
        <v>1984.57</v>
      </c>
      <c r="Q76" s="230">
        <v>1072433.1599999999</v>
      </c>
      <c r="U76" s="230">
        <v>1560140</v>
      </c>
      <c r="W76" s="231">
        <v>2298573</v>
      </c>
      <c r="Z76" s="231">
        <v>244107.37</v>
      </c>
      <c r="AA76" s="231">
        <v>99429.4</v>
      </c>
    </row>
    <row r="77" spans="1:29" x14ac:dyDescent="0.2">
      <c r="A77" s="253" t="s">
        <v>3344</v>
      </c>
      <c r="B77" s="229">
        <v>115490.48</v>
      </c>
      <c r="C77" s="229">
        <v>0</v>
      </c>
      <c r="D77" s="229">
        <v>313355.13</v>
      </c>
      <c r="E77" s="253">
        <v>-44316.77</v>
      </c>
      <c r="F77" s="253">
        <v>29445.55</v>
      </c>
      <c r="J77" s="233">
        <v>314.39</v>
      </c>
      <c r="M77" s="253">
        <v>-1650823.97</v>
      </c>
      <c r="N77" s="253">
        <v>2051654.89</v>
      </c>
      <c r="Q77" s="230">
        <v>1513608.07</v>
      </c>
      <c r="S77" s="230">
        <v>175.2</v>
      </c>
      <c r="U77" s="230">
        <v>1631100</v>
      </c>
      <c r="W77" s="231">
        <v>2321940</v>
      </c>
      <c r="X77" s="231">
        <v>11220</v>
      </c>
      <c r="Y77" s="231">
        <v>3060</v>
      </c>
      <c r="Z77" s="231">
        <v>631542.32999999996</v>
      </c>
      <c r="AA77" s="231">
        <v>141669.85999999999</v>
      </c>
    </row>
    <row r="78" spans="1:29" x14ac:dyDescent="0.2">
      <c r="A78" s="253" t="s">
        <v>3236</v>
      </c>
      <c r="B78" s="229">
        <v>164007.26</v>
      </c>
      <c r="C78" s="229">
        <v>0</v>
      </c>
      <c r="D78" s="229">
        <v>61808</v>
      </c>
      <c r="E78" s="253">
        <v>759821.33</v>
      </c>
      <c r="F78" s="253">
        <v>47935.43</v>
      </c>
      <c r="M78" s="253">
        <v>-140558.94</v>
      </c>
      <c r="N78" s="253">
        <v>1625943.2</v>
      </c>
      <c r="Q78" s="230">
        <v>1561011.13</v>
      </c>
      <c r="R78" s="230">
        <v>30</v>
      </c>
      <c r="S78" s="230">
        <v>352.09</v>
      </c>
      <c r="U78" s="230">
        <v>841660</v>
      </c>
      <c r="V78" s="230">
        <v>90</v>
      </c>
      <c r="W78" s="231">
        <v>1493312</v>
      </c>
      <c r="Z78" s="231">
        <v>714101.21</v>
      </c>
      <c r="AA78" s="231">
        <v>178741.58</v>
      </c>
    </row>
    <row r="79" spans="1:29" x14ac:dyDescent="0.2">
      <c r="A79" s="253" t="s">
        <v>3237</v>
      </c>
      <c r="B79" s="229">
        <v>165216.37</v>
      </c>
      <c r="C79" s="229">
        <v>0</v>
      </c>
      <c r="D79" s="229">
        <v>73749.63</v>
      </c>
      <c r="E79" s="253">
        <v>461103.16</v>
      </c>
      <c r="F79" s="253">
        <v>78119.350000000006</v>
      </c>
      <c r="H79" s="233">
        <v>12101.39</v>
      </c>
      <c r="N79" s="253">
        <v>1700209.39</v>
      </c>
      <c r="Q79" s="230">
        <v>2097546.2400000002</v>
      </c>
      <c r="R79" s="230">
        <v>50000</v>
      </c>
      <c r="S79" s="230">
        <v>51.67</v>
      </c>
      <c r="U79" s="230">
        <v>1121490</v>
      </c>
      <c r="W79" s="231">
        <v>2080610</v>
      </c>
      <c r="Z79" s="231">
        <v>747684.46</v>
      </c>
      <c r="AA79" s="231">
        <v>125723.84</v>
      </c>
    </row>
    <row r="80" spans="1:29" x14ac:dyDescent="0.2">
      <c r="A80" s="253" t="s">
        <v>3238</v>
      </c>
      <c r="B80" s="229">
        <v>288145.90000000002</v>
      </c>
      <c r="C80" s="229">
        <v>0</v>
      </c>
      <c r="D80" s="229">
        <v>53751.06</v>
      </c>
      <c r="E80" s="253">
        <v>426154.68</v>
      </c>
      <c r="F80" s="253">
        <v>60256.26</v>
      </c>
      <c r="N80" s="253">
        <v>1448416.88</v>
      </c>
      <c r="Q80" s="230">
        <v>1376121.39</v>
      </c>
      <c r="R80" s="230">
        <v>28000</v>
      </c>
      <c r="S80" s="230">
        <v>372.24</v>
      </c>
      <c r="U80" s="230">
        <v>1224260</v>
      </c>
      <c r="W80" s="231">
        <v>1817876</v>
      </c>
      <c r="Z80" s="231">
        <v>456226.04</v>
      </c>
      <c r="AA80" s="231">
        <v>122933.08</v>
      </c>
    </row>
    <row r="81" spans="1:27" x14ac:dyDescent="0.2">
      <c r="A81" s="253" t="s">
        <v>3239</v>
      </c>
      <c r="B81" s="229">
        <v>285389.53999999998</v>
      </c>
      <c r="C81" s="229">
        <v>0</v>
      </c>
      <c r="D81" s="229">
        <v>12190.29</v>
      </c>
      <c r="E81" s="253">
        <v>479745.19</v>
      </c>
      <c r="F81" s="253">
        <v>269680.07</v>
      </c>
      <c r="N81" s="253">
        <v>2079850.72</v>
      </c>
      <c r="Q81" s="230">
        <v>1300269.32</v>
      </c>
      <c r="R81" s="230">
        <v>90000</v>
      </c>
      <c r="S81" s="230">
        <v>244.57</v>
      </c>
      <c r="U81" s="230">
        <v>719062.57</v>
      </c>
      <c r="W81" s="231">
        <v>1258302.57</v>
      </c>
      <c r="Z81" s="231">
        <v>463313.24</v>
      </c>
      <c r="AA81" s="231">
        <v>199473.33</v>
      </c>
    </row>
    <row r="82" spans="1:27" x14ac:dyDescent="0.2">
      <c r="A82" s="253" t="s">
        <v>3240</v>
      </c>
      <c r="B82" s="229">
        <v>211449.60000000001</v>
      </c>
      <c r="C82" s="229">
        <v>0</v>
      </c>
      <c r="D82" s="229">
        <v>24715.15</v>
      </c>
      <c r="E82" s="253">
        <v>460945.2</v>
      </c>
      <c r="F82" s="253">
        <v>88593.54</v>
      </c>
      <c r="J82" s="233">
        <v>0</v>
      </c>
      <c r="M82" s="253">
        <v>451</v>
      </c>
      <c r="N82" s="253">
        <v>1478004.6</v>
      </c>
      <c r="Q82" s="230">
        <v>1538136.04</v>
      </c>
      <c r="R82" s="230">
        <v>99940</v>
      </c>
      <c r="S82" s="230">
        <v>89.49</v>
      </c>
      <c r="U82" s="230">
        <v>895870</v>
      </c>
      <c r="W82" s="231">
        <v>1595965</v>
      </c>
      <c r="Z82" s="231">
        <v>475418.28</v>
      </c>
      <c r="AA82" s="231">
        <v>116484.73</v>
      </c>
    </row>
    <row r="83" spans="1:27" x14ac:dyDescent="0.2">
      <c r="A83" s="253" t="s">
        <v>3241</v>
      </c>
      <c r="B83" s="229">
        <v>270600.75</v>
      </c>
      <c r="C83" s="229">
        <v>0</v>
      </c>
      <c r="D83" s="229">
        <v>66895.58</v>
      </c>
      <c r="E83" s="253">
        <v>200344.12</v>
      </c>
      <c r="F83" s="253">
        <v>711761.46</v>
      </c>
      <c r="J83" s="233">
        <v>506</v>
      </c>
      <c r="N83" s="253">
        <v>1774409.19</v>
      </c>
      <c r="Q83" s="230">
        <v>2423398.89</v>
      </c>
      <c r="R83" s="230">
        <v>77213</v>
      </c>
      <c r="S83" s="230">
        <v>418.92</v>
      </c>
      <c r="U83" s="230">
        <v>1548150</v>
      </c>
      <c r="W83" s="231">
        <v>2314630</v>
      </c>
      <c r="Z83" s="231">
        <v>636417.96</v>
      </c>
      <c r="AA83" s="231">
        <v>159081.91</v>
      </c>
    </row>
    <row r="84" spans="1:27" x14ac:dyDescent="0.2">
      <c r="A84" s="253" t="s">
        <v>3242</v>
      </c>
      <c r="B84" s="229">
        <v>95107.03</v>
      </c>
      <c r="C84" s="229">
        <v>0</v>
      </c>
      <c r="D84" s="229">
        <v>27902.15</v>
      </c>
      <c r="E84" s="253">
        <v>585308.47</v>
      </c>
      <c r="F84" s="253">
        <v>74291.509999999995</v>
      </c>
      <c r="N84" s="253">
        <v>1568940.19</v>
      </c>
      <c r="Q84" s="230">
        <v>1819338.22</v>
      </c>
      <c r="S84" s="230">
        <v>186.44</v>
      </c>
      <c r="U84" s="230">
        <v>1408410</v>
      </c>
      <c r="W84" s="231">
        <v>2241390</v>
      </c>
      <c r="Z84" s="231">
        <v>611824.15</v>
      </c>
      <c r="AA84" s="231">
        <v>123992.05</v>
      </c>
    </row>
    <row r="85" spans="1:27" x14ac:dyDescent="0.2">
      <c r="A85" s="253" t="s">
        <v>3243</v>
      </c>
      <c r="B85" s="229">
        <v>294755.8</v>
      </c>
      <c r="C85" s="229">
        <v>0</v>
      </c>
      <c r="D85" s="229">
        <v>19260.5</v>
      </c>
      <c r="E85" s="253">
        <v>461154.4</v>
      </c>
      <c r="F85" s="253">
        <v>48701</v>
      </c>
      <c r="N85" s="253">
        <v>1499346.49</v>
      </c>
      <c r="Q85" s="230">
        <v>1746405.42</v>
      </c>
      <c r="R85" s="230">
        <v>102650</v>
      </c>
      <c r="S85" s="230">
        <v>942.97</v>
      </c>
      <c r="U85" s="230">
        <v>904660</v>
      </c>
      <c r="W85" s="231">
        <v>1870560</v>
      </c>
      <c r="Z85" s="231">
        <v>518248.17</v>
      </c>
      <c r="AA85" s="231">
        <v>124225.62</v>
      </c>
    </row>
    <row r="86" spans="1:27" x14ac:dyDescent="0.2">
      <c r="A86" s="253" t="s">
        <v>3350</v>
      </c>
      <c r="B86" s="229">
        <v>147875.57999999999</v>
      </c>
      <c r="C86" s="229">
        <v>0</v>
      </c>
      <c r="D86" s="229">
        <v>31203.23</v>
      </c>
      <c r="E86" s="253">
        <v>462553.74</v>
      </c>
      <c r="F86" s="253">
        <v>32533.61</v>
      </c>
      <c r="J86" s="233">
        <v>1584</v>
      </c>
      <c r="M86" s="253">
        <v>146.19999999999999</v>
      </c>
      <c r="N86" s="253">
        <v>2293429.0699999998</v>
      </c>
      <c r="Q86" s="230">
        <v>848543.58</v>
      </c>
      <c r="R86" s="230">
        <v>18000</v>
      </c>
      <c r="S86" s="230">
        <v>220.47</v>
      </c>
      <c r="U86" s="230">
        <v>740650</v>
      </c>
      <c r="W86" s="231">
        <v>1057250</v>
      </c>
      <c r="Z86" s="231">
        <v>385898.87</v>
      </c>
      <c r="AA86" s="231">
        <v>103936.42</v>
      </c>
    </row>
    <row r="87" spans="1:27" x14ac:dyDescent="0.2">
      <c r="A87" s="253" t="s">
        <v>3244</v>
      </c>
      <c r="B87" s="229">
        <v>597077.79</v>
      </c>
      <c r="C87" s="229">
        <v>0</v>
      </c>
      <c r="D87" s="229">
        <v>42484.4</v>
      </c>
      <c r="E87" s="253">
        <v>777098.28</v>
      </c>
      <c r="F87" s="253">
        <v>49478.14</v>
      </c>
      <c r="I87" s="233">
        <v>98000</v>
      </c>
      <c r="M87" s="253">
        <v>-282612.59000000003</v>
      </c>
      <c r="N87" s="253">
        <v>1525529.54</v>
      </c>
      <c r="Q87" s="230">
        <v>765693.45</v>
      </c>
      <c r="S87" s="230">
        <v>1966.4</v>
      </c>
      <c r="U87" s="230">
        <v>665333</v>
      </c>
      <c r="W87" s="231">
        <v>873433</v>
      </c>
      <c r="Z87" s="231">
        <v>378185.87</v>
      </c>
      <c r="AA87" s="231">
        <v>46071.32</v>
      </c>
    </row>
    <row r="88" spans="1:27" x14ac:dyDescent="0.2">
      <c r="A88" s="253" t="s">
        <v>3245</v>
      </c>
      <c r="B88" s="229">
        <v>463576.63</v>
      </c>
      <c r="C88" s="229">
        <v>0</v>
      </c>
      <c r="D88" s="229">
        <v>17158.43</v>
      </c>
      <c r="E88" s="253">
        <v>397745.45</v>
      </c>
      <c r="F88" s="253">
        <v>12992.05</v>
      </c>
      <c r="H88" s="233">
        <v>73000</v>
      </c>
      <c r="I88" s="233">
        <v>37000</v>
      </c>
      <c r="M88" s="253">
        <v>-775100.94</v>
      </c>
      <c r="N88" s="253">
        <v>1451545.03</v>
      </c>
      <c r="Q88" s="230">
        <v>607970.21</v>
      </c>
      <c r="S88" s="230">
        <v>610.99</v>
      </c>
      <c r="U88" s="230">
        <v>779510</v>
      </c>
      <c r="W88" s="231">
        <v>997310</v>
      </c>
      <c r="Z88" s="231">
        <v>230562.03</v>
      </c>
      <c r="AA88" s="231">
        <v>44434.7</v>
      </c>
    </row>
    <row r="89" spans="1:27" x14ac:dyDescent="0.2">
      <c r="A89" s="253" t="s">
        <v>3246</v>
      </c>
      <c r="B89" s="229">
        <v>686127.43</v>
      </c>
      <c r="C89" s="229">
        <v>0</v>
      </c>
      <c r="D89" s="229">
        <v>25267.55</v>
      </c>
      <c r="E89" s="253">
        <v>2204220.7799999998</v>
      </c>
      <c r="F89" s="253">
        <v>-29390.92</v>
      </c>
      <c r="H89" s="233">
        <v>95000</v>
      </c>
      <c r="I89" s="233">
        <v>70000</v>
      </c>
      <c r="M89" s="253">
        <v>2303650.02</v>
      </c>
      <c r="N89" s="253">
        <v>328050.34000000003</v>
      </c>
      <c r="Q89" s="230">
        <v>769342.44</v>
      </c>
      <c r="S89" s="230">
        <v>1025.55</v>
      </c>
      <c r="U89" s="230">
        <v>1006590</v>
      </c>
      <c r="W89" s="231">
        <v>1114524</v>
      </c>
      <c r="Z89" s="231">
        <v>419779.81</v>
      </c>
      <c r="AA89" s="231">
        <v>143887.70000000001</v>
      </c>
    </row>
    <row r="90" spans="1:27" x14ac:dyDescent="0.2">
      <c r="A90" s="253" t="s">
        <v>3339</v>
      </c>
      <c r="B90" s="229">
        <v>311380.23</v>
      </c>
      <c r="C90" s="229">
        <v>0</v>
      </c>
      <c r="D90" s="229">
        <v>18519.87</v>
      </c>
      <c r="E90" s="253">
        <v>265063.75</v>
      </c>
      <c r="F90" s="253">
        <v>-12069.64</v>
      </c>
      <c r="H90" s="233">
        <v>130000</v>
      </c>
      <c r="I90" s="233">
        <v>66750</v>
      </c>
      <c r="M90" s="253">
        <v>-1485746.22</v>
      </c>
      <c r="N90" s="253">
        <v>1852229.71</v>
      </c>
      <c r="Q90" s="230">
        <v>649589.86</v>
      </c>
      <c r="S90" s="230">
        <v>385.52</v>
      </c>
      <c r="U90" s="230">
        <v>1261760</v>
      </c>
      <c r="W90" s="231">
        <v>1485860</v>
      </c>
      <c r="Z90" s="231">
        <v>333275.86</v>
      </c>
      <c r="AA90" s="231">
        <v>55587.8</v>
      </c>
    </row>
    <row r="91" spans="1:27" x14ac:dyDescent="0.2">
      <c r="A91" s="253" t="s">
        <v>3247</v>
      </c>
      <c r="B91" s="229">
        <v>221967.15</v>
      </c>
      <c r="C91" s="229">
        <v>0</v>
      </c>
      <c r="D91" s="229">
        <v>27391.54</v>
      </c>
      <c r="E91" s="253">
        <v>297450.99</v>
      </c>
      <c r="F91" s="253">
        <v>14542</v>
      </c>
      <c r="H91" s="233">
        <v>0</v>
      </c>
      <c r="J91" s="233">
        <v>4.67</v>
      </c>
      <c r="M91" s="253">
        <v>-1792692.82</v>
      </c>
      <c r="N91" s="253">
        <v>2452917.63</v>
      </c>
      <c r="Q91" s="230">
        <v>1598781.59</v>
      </c>
      <c r="S91" s="230">
        <v>518.37</v>
      </c>
      <c r="U91" s="230">
        <v>1309400</v>
      </c>
      <c r="V91" s="230">
        <v>15000</v>
      </c>
      <c r="W91" s="231">
        <v>2058500</v>
      </c>
      <c r="Z91" s="231">
        <v>888427.93</v>
      </c>
      <c r="AA91" s="231">
        <v>47079.83</v>
      </c>
    </row>
    <row r="92" spans="1:27" x14ac:dyDescent="0.2">
      <c r="A92" s="253" t="s">
        <v>3248</v>
      </c>
      <c r="B92" s="229">
        <v>78477.59</v>
      </c>
      <c r="C92" s="229">
        <v>0</v>
      </c>
      <c r="D92" s="229">
        <v>53416.480000000003</v>
      </c>
      <c r="E92" s="253">
        <v>-1728.33</v>
      </c>
      <c r="F92" s="253">
        <v>31357.65</v>
      </c>
      <c r="M92" s="253">
        <v>-1831853.47</v>
      </c>
      <c r="N92" s="253">
        <v>1997915.47</v>
      </c>
      <c r="Q92" s="230">
        <v>1237442.05</v>
      </c>
      <c r="S92" s="230">
        <v>228.33</v>
      </c>
      <c r="U92" s="230">
        <v>548500</v>
      </c>
      <c r="V92" s="230">
        <v>15000</v>
      </c>
      <c r="W92" s="231">
        <v>1211291</v>
      </c>
      <c r="Z92" s="231">
        <v>515551.21</v>
      </c>
      <c r="AA92" s="231">
        <v>54394.78</v>
      </c>
    </row>
    <row r="93" spans="1:27" x14ac:dyDescent="0.2">
      <c r="A93" s="253" t="s">
        <v>3249</v>
      </c>
      <c r="B93" s="229">
        <v>105022.35</v>
      </c>
      <c r="C93" s="229">
        <v>0</v>
      </c>
      <c r="D93" s="229">
        <v>46049.83</v>
      </c>
      <c r="E93" s="253">
        <v>-17411.72</v>
      </c>
      <c r="F93" s="253">
        <v>74729.490000000005</v>
      </c>
      <c r="J93" s="233">
        <v>313.5</v>
      </c>
      <c r="M93" s="253">
        <v>-1857783.86</v>
      </c>
      <c r="N93" s="253">
        <v>2154589.06</v>
      </c>
      <c r="Q93" s="230">
        <v>1498306.82</v>
      </c>
      <c r="R93" s="230">
        <v>100000</v>
      </c>
      <c r="S93" s="230">
        <v>101504.28</v>
      </c>
      <c r="U93" s="230">
        <v>787900</v>
      </c>
      <c r="V93" s="230">
        <v>15000</v>
      </c>
      <c r="W93" s="231">
        <v>1657235</v>
      </c>
      <c r="Z93" s="231">
        <v>846979.13</v>
      </c>
      <c r="AA93" s="231">
        <v>79580.98</v>
      </c>
    </row>
    <row r="94" spans="1:27" x14ac:dyDescent="0.2">
      <c r="A94" s="253" t="s">
        <v>3250</v>
      </c>
      <c r="B94" s="229">
        <v>32722.94</v>
      </c>
      <c r="C94" s="229">
        <v>0</v>
      </c>
      <c r="D94" s="229">
        <v>46148.29</v>
      </c>
      <c r="E94" s="253">
        <v>14661.12</v>
      </c>
      <c r="F94" s="253">
        <v>40</v>
      </c>
      <c r="J94" s="233">
        <v>500</v>
      </c>
      <c r="M94" s="253">
        <v>-519551.55</v>
      </c>
      <c r="N94" s="253">
        <v>679279.9</v>
      </c>
      <c r="Q94" s="230">
        <v>2078751.33</v>
      </c>
      <c r="S94" s="230">
        <v>168.55</v>
      </c>
      <c r="U94" s="230">
        <v>862500</v>
      </c>
      <c r="V94" s="230">
        <v>30000</v>
      </c>
      <c r="W94" s="231">
        <v>1827660.3</v>
      </c>
      <c r="Z94" s="231">
        <v>1146794.77</v>
      </c>
      <c r="AA94" s="231">
        <v>24433.4</v>
      </c>
    </row>
    <row r="95" spans="1:27" x14ac:dyDescent="0.2">
      <c r="A95" s="253" t="s">
        <v>3251</v>
      </c>
      <c r="B95" s="229">
        <v>203681.56</v>
      </c>
      <c r="C95" s="229">
        <v>0</v>
      </c>
      <c r="D95" s="229">
        <v>69395.59</v>
      </c>
      <c r="E95" s="253">
        <v>6827.86</v>
      </c>
      <c r="F95" s="253">
        <v>129784.6</v>
      </c>
      <c r="M95" s="253">
        <v>-1923271.99</v>
      </c>
      <c r="N95" s="253">
        <v>2305013.7999999998</v>
      </c>
      <c r="Q95" s="230">
        <v>1434770.07</v>
      </c>
      <c r="R95" s="230">
        <v>70000</v>
      </c>
      <c r="S95" s="230">
        <v>488.51</v>
      </c>
      <c r="U95" s="230">
        <v>708600</v>
      </c>
      <c r="V95" s="230">
        <v>20000</v>
      </c>
      <c r="W95" s="231">
        <v>1464640</v>
      </c>
      <c r="Z95" s="231">
        <v>701456.68</v>
      </c>
      <c r="AA95" s="231">
        <v>9430.1</v>
      </c>
    </row>
    <row r="96" spans="1:27" x14ac:dyDescent="0.2">
      <c r="A96" s="253" t="s">
        <v>3252</v>
      </c>
      <c r="B96" s="229">
        <v>126945.17</v>
      </c>
      <c r="C96" s="229">
        <v>0</v>
      </c>
      <c r="D96" s="229">
        <v>50096.53</v>
      </c>
      <c r="E96" s="253">
        <v>4</v>
      </c>
      <c r="F96" s="253">
        <v>33580.080000000002</v>
      </c>
      <c r="J96" s="233">
        <v>256.14</v>
      </c>
      <c r="M96" s="253">
        <v>-14628.15</v>
      </c>
      <c r="N96" s="253">
        <v>266818</v>
      </c>
      <c r="Q96" s="230">
        <v>1787944.13</v>
      </c>
      <c r="S96" s="230">
        <v>642.66999999999996</v>
      </c>
      <c r="U96" s="230">
        <v>599100</v>
      </c>
      <c r="V96" s="230">
        <v>15000</v>
      </c>
      <c r="W96" s="231">
        <v>1570200</v>
      </c>
      <c r="Z96" s="231">
        <v>768367.84</v>
      </c>
      <c r="AA96" s="231">
        <v>67172.17</v>
      </c>
    </row>
    <row r="97" spans="1:27" x14ac:dyDescent="0.2">
      <c r="A97" s="253" t="s">
        <v>3253</v>
      </c>
      <c r="B97" s="229">
        <v>220824.34</v>
      </c>
      <c r="C97" s="229">
        <v>0</v>
      </c>
      <c r="D97" s="229">
        <v>49133.1</v>
      </c>
      <c r="E97" s="253">
        <v>5</v>
      </c>
      <c r="F97" s="253">
        <v>923.98</v>
      </c>
      <c r="J97" s="233">
        <v>1986.91</v>
      </c>
      <c r="M97" s="253">
        <v>-1622225.54</v>
      </c>
      <c r="N97" s="253">
        <v>1877398.81</v>
      </c>
      <c r="Q97" s="230">
        <v>1123579.83</v>
      </c>
      <c r="R97" s="230">
        <v>90000</v>
      </c>
      <c r="S97" s="230">
        <v>524.12</v>
      </c>
      <c r="U97" s="230">
        <v>1008970</v>
      </c>
      <c r="V97" s="230">
        <v>30000</v>
      </c>
      <c r="W97" s="231">
        <v>1682703</v>
      </c>
      <c r="Z97" s="231">
        <v>550647.51</v>
      </c>
      <c r="AA97" s="231">
        <v>4085.2</v>
      </c>
    </row>
    <row r="98" spans="1:27" x14ac:dyDescent="0.2">
      <c r="A98" s="253" t="s">
        <v>3254</v>
      </c>
      <c r="B98" s="229">
        <v>176375.83</v>
      </c>
      <c r="C98" s="229">
        <v>30000</v>
      </c>
      <c r="D98" s="229">
        <v>25264.29</v>
      </c>
      <c r="E98" s="253">
        <v>497444.64</v>
      </c>
      <c r="F98" s="253">
        <v>45467.87</v>
      </c>
      <c r="J98" s="233">
        <v>655.75</v>
      </c>
      <c r="M98" s="253">
        <v>-24121.37</v>
      </c>
      <c r="N98" s="253">
        <v>804941.61</v>
      </c>
      <c r="Q98" s="230">
        <v>1734757.06</v>
      </c>
      <c r="S98" s="230">
        <v>430.13</v>
      </c>
      <c r="U98" s="230">
        <v>494300</v>
      </c>
      <c r="V98" s="230">
        <v>10000</v>
      </c>
      <c r="W98" s="231">
        <v>1265715</v>
      </c>
      <c r="Y98" s="231">
        <v>5869.6</v>
      </c>
      <c r="Z98" s="231">
        <v>926362.67</v>
      </c>
      <c r="AA98" s="231">
        <v>34986.28</v>
      </c>
    </row>
    <row r="99" spans="1:27" x14ac:dyDescent="0.2">
      <c r="A99" s="253" t="s">
        <v>3255</v>
      </c>
      <c r="B99" s="229">
        <v>250233.58</v>
      </c>
      <c r="C99" s="229">
        <v>0</v>
      </c>
      <c r="D99" s="229">
        <v>102057.60000000001</v>
      </c>
      <c r="E99" s="253">
        <v>3</v>
      </c>
      <c r="F99" s="253">
        <v>1249.8499999999999</v>
      </c>
      <c r="M99" s="253">
        <v>-2248501.4500000002</v>
      </c>
      <c r="N99" s="253">
        <v>2543552.06</v>
      </c>
      <c r="Q99" s="230">
        <v>1198929.93</v>
      </c>
      <c r="S99" s="230">
        <v>399.37</v>
      </c>
      <c r="U99" s="230">
        <v>590100</v>
      </c>
      <c r="W99" s="231">
        <v>1184600</v>
      </c>
      <c r="Z99" s="231">
        <v>489500.74</v>
      </c>
      <c r="AA99" s="231">
        <v>35784.14</v>
      </c>
    </row>
    <row r="100" spans="1:27" x14ac:dyDescent="0.2">
      <c r="A100" s="253" t="s">
        <v>3256</v>
      </c>
      <c r="B100" s="229">
        <v>137324.89000000001</v>
      </c>
      <c r="C100" s="229">
        <v>0</v>
      </c>
      <c r="D100" s="229">
        <v>59779.73</v>
      </c>
      <c r="E100" s="253">
        <v>141798.98000000001</v>
      </c>
      <c r="F100" s="253">
        <v>6039</v>
      </c>
      <c r="H100" s="233">
        <v>0</v>
      </c>
      <c r="J100" s="233">
        <v>103</v>
      </c>
      <c r="M100" s="253">
        <v>-1208322.69</v>
      </c>
      <c r="N100" s="253">
        <v>1708771</v>
      </c>
      <c r="Q100" s="230">
        <v>1656445.18</v>
      </c>
      <c r="R100" s="230">
        <v>25000</v>
      </c>
      <c r="S100" s="230">
        <v>345.41</v>
      </c>
      <c r="U100" s="230">
        <v>1187300</v>
      </c>
      <c r="V100" s="230">
        <v>15000</v>
      </c>
      <c r="W100" s="231">
        <v>1915642.5</v>
      </c>
      <c r="Z100" s="231">
        <v>1034662.1</v>
      </c>
      <c r="AA100" s="231">
        <v>60066.7</v>
      </c>
    </row>
    <row r="101" spans="1:27" x14ac:dyDescent="0.2">
      <c r="A101" s="253" t="s">
        <v>3257</v>
      </c>
      <c r="B101" s="229">
        <v>52428.97</v>
      </c>
      <c r="C101" s="229">
        <v>40000</v>
      </c>
      <c r="D101" s="229">
        <v>70637.570000000007</v>
      </c>
      <c r="E101" s="253">
        <v>132335.1</v>
      </c>
      <c r="F101" s="253">
        <v>15438.37</v>
      </c>
      <c r="J101" s="233">
        <v>1923</v>
      </c>
      <c r="M101" s="253">
        <v>-1898443.11</v>
      </c>
      <c r="N101" s="253">
        <v>2266060.31</v>
      </c>
      <c r="Q101" s="230">
        <v>1922725.74</v>
      </c>
      <c r="S101" s="230">
        <v>176.42</v>
      </c>
      <c r="U101" s="230">
        <v>1241080</v>
      </c>
      <c r="V101" s="230">
        <v>30000</v>
      </c>
      <c r="W101" s="231">
        <v>2254680</v>
      </c>
      <c r="Y101" s="231">
        <v>4140</v>
      </c>
      <c r="Z101" s="231">
        <v>841887.22</v>
      </c>
      <c r="AA101" s="231">
        <v>107371.63</v>
      </c>
    </row>
    <row r="102" spans="1:27" x14ac:dyDescent="0.2">
      <c r="A102" s="253" t="s">
        <v>3258</v>
      </c>
      <c r="B102" s="229">
        <v>194896.48</v>
      </c>
      <c r="C102" s="229">
        <v>0</v>
      </c>
      <c r="D102" s="229">
        <v>41120.050000000003</v>
      </c>
      <c r="E102" s="253">
        <v>1626.43</v>
      </c>
      <c r="F102" s="253">
        <v>5728.42</v>
      </c>
      <c r="M102" s="253">
        <v>-121124.08</v>
      </c>
      <c r="N102" s="253">
        <v>803987.63</v>
      </c>
      <c r="Q102" s="230">
        <v>1276345.6399999999</v>
      </c>
      <c r="S102" s="230">
        <v>265.72000000000003</v>
      </c>
      <c r="U102" s="230">
        <v>564800</v>
      </c>
      <c r="V102" s="230">
        <v>15000</v>
      </c>
      <c r="W102" s="231">
        <v>1172200</v>
      </c>
      <c r="Y102" s="231">
        <v>6200</v>
      </c>
      <c r="Z102" s="231">
        <v>521655.35</v>
      </c>
      <c r="AA102" s="231">
        <v>17066.71</v>
      </c>
    </row>
    <row r="103" spans="1:27" x14ac:dyDescent="0.2">
      <c r="A103" s="253" t="s">
        <v>3259</v>
      </c>
      <c r="B103" s="229">
        <v>242928.65</v>
      </c>
      <c r="C103" s="229">
        <v>0</v>
      </c>
      <c r="D103" s="229">
        <v>6748.56</v>
      </c>
      <c r="E103" s="253">
        <v>299903.02</v>
      </c>
      <c r="F103" s="253">
        <v>38</v>
      </c>
      <c r="J103" s="233">
        <v>0</v>
      </c>
      <c r="M103" s="253">
        <v>-1427391.84</v>
      </c>
      <c r="N103" s="253">
        <v>2982456.62</v>
      </c>
      <c r="Q103" s="230">
        <v>1153485.5</v>
      </c>
      <c r="S103" s="230">
        <v>53367.54</v>
      </c>
      <c r="U103" s="230">
        <v>628200</v>
      </c>
      <c r="W103" s="231">
        <v>1129600</v>
      </c>
      <c r="Y103" s="231">
        <v>13300</v>
      </c>
      <c r="Z103" s="231">
        <v>576832.68999999994</v>
      </c>
      <c r="AA103" s="231">
        <v>1098433.8999999999</v>
      </c>
    </row>
    <row r="104" spans="1:27" x14ac:dyDescent="0.2">
      <c r="A104" s="253" t="s">
        <v>3260</v>
      </c>
      <c r="B104" s="229">
        <v>213381.6</v>
      </c>
      <c r="C104" s="229">
        <v>0</v>
      </c>
      <c r="D104" s="229">
        <v>44369.599999999999</v>
      </c>
      <c r="E104" s="253">
        <v>5</v>
      </c>
      <c r="F104" s="253">
        <v>180073.4</v>
      </c>
      <c r="J104" s="233">
        <v>141.16999999999999</v>
      </c>
      <c r="M104" s="253">
        <v>-1762863.99</v>
      </c>
      <c r="N104" s="253">
        <v>2096504</v>
      </c>
      <c r="Q104" s="230">
        <v>1565523.68</v>
      </c>
      <c r="S104" s="230">
        <v>262</v>
      </c>
      <c r="U104" s="230">
        <v>1014100</v>
      </c>
      <c r="V104" s="230">
        <v>30000</v>
      </c>
      <c r="W104" s="231">
        <v>1721600</v>
      </c>
      <c r="Z104" s="231">
        <v>738188.3</v>
      </c>
      <c r="AA104" s="231">
        <v>20186.96</v>
      </c>
    </row>
    <row r="105" spans="1:27" x14ac:dyDescent="0.2">
      <c r="A105" s="253" t="s">
        <v>3261</v>
      </c>
      <c r="B105" s="229">
        <v>50669.69</v>
      </c>
      <c r="C105" s="229">
        <v>0</v>
      </c>
      <c r="D105" s="229">
        <v>63049.97</v>
      </c>
      <c r="E105" s="253">
        <v>407348.34</v>
      </c>
      <c r="F105" s="253">
        <v>58177.96</v>
      </c>
      <c r="J105" s="233">
        <v>101948.22</v>
      </c>
      <c r="M105" s="253">
        <v>-3580141.2</v>
      </c>
      <c r="N105" s="253">
        <v>4349913</v>
      </c>
      <c r="Q105" s="230">
        <v>2108463.04</v>
      </c>
      <c r="S105" s="230">
        <v>933.2</v>
      </c>
      <c r="U105" s="230">
        <v>536778</v>
      </c>
      <c r="V105" s="230">
        <v>13500</v>
      </c>
      <c r="W105" s="231">
        <v>1639154</v>
      </c>
      <c r="Z105" s="231">
        <v>1218153.52</v>
      </c>
      <c r="AA105" s="231">
        <v>81966.78</v>
      </c>
    </row>
    <row r="106" spans="1:27" x14ac:dyDescent="0.2">
      <c r="A106" s="253" t="s">
        <v>3262</v>
      </c>
      <c r="B106" s="229">
        <v>369093.62</v>
      </c>
      <c r="C106" s="229">
        <v>0</v>
      </c>
      <c r="D106" s="229">
        <v>17622.05</v>
      </c>
      <c r="E106" s="253">
        <v>1234872.74</v>
      </c>
      <c r="F106" s="253">
        <v>10966.91</v>
      </c>
      <c r="H106" s="233">
        <v>0</v>
      </c>
      <c r="M106" s="253">
        <v>-705319.94</v>
      </c>
      <c r="N106" s="253">
        <v>2447083.0099999998</v>
      </c>
      <c r="Q106" s="230">
        <v>3842392.95</v>
      </c>
      <c r="S106" s="230">
        <v>674.57</v>
      </c>
      <c r="U106" s="230">
        <v>466500</v>
      </c>
      <c r="V106" s="230">
        <v>15000</v>
      </c>
      <c r="W106" s="231">
        <v>1266272</v>
      </c>
      <c r="Z106" s="231">
        <v>3152445.86</v>
      </c>
      <c r="AA106" s="231">
        <v>10552.41</v>
      </c>
    </row>
    <row r="107" spans="1:27" x14ac:dyDescent="0.2">
      <c r="A107" s="253" t="s">
        <v>3345</v>
      </c>
      <c r="B107" s="229">
        <v>345304.64</v>
      </c>
      <c r="C107" s="229">
        <v>0</v>
      </c>
      <c r="D107" s="229">
        <v>43814.86</v>
      </c>
      <c r="E107" s="253">
        <v>166960.43</v>
      </c>
      <c r="F107" s="253">
        <v>4932.1400000000003</v>
      </c>
      <c r="J107" s="233">
        <v>647.20000000000005</v>
      </c>
      <c r="M107" s="253">
        <v>-1828105.54</v>
      </c>
      <c r="N107" s="253">
        <v>2389700.83</v>
      </c>
      <c r="Q107" s="230">
        <v>1340737.6299999999</v>
      </c>
      <c r="S107" s="230">
        <v>740.58</v>
      </c>
      <c r="U107" s="230">
        <v>1008400</v>
      </c>
      <c r="V107" s="230">
        <v>30000</v>
      </c>
      <c r="W107" s="231">
        <v>1686760</v>
      </c>
      <c r="Z107" s="231">
        <v>562149.23</v>
      </c>
      <c r="AA107" s="231">
        <v>106367.4</v>
      </c>
    </row>
    <row r="108" spans="1:27" x14ac:dyDescent="0.2">
      <c r="A108" s="253" t="s">
        <v>3346</v>
      </c>
      <c r="B108" s="229">
        <v>153956.32999999999</v>
      </c>
      <c r="C108" s="229">
        <v>0</v>
      </c>
      <c r="D108" s="229">
        <v>120654.77</v>
      </c>
      <c r="E108" s="253">
        <v>162905.54</v>
      </c>
      <c r="F108" s="253">
        <v>1025</v>
      </c>
      <c r="M108" s="253">
        <v>-4892075.5999999996</v>
      </c>
      <c r="N108" s="253">
        <v>5385590.1100000003</v>
      </c>
      <c r="Q108" s="230">
        <v>1101472.1000000001</v>
      </c>
      <c r="S108" s="230">
        <v>301.02</v>
      </c>
      <c r="U108" s="230">
        <v>1287000</v>
      </c>
      <c r="W108" s="231">
        <v>1736600</v>
      </c>
      <c r="Z108" s="231">
        <v>595908.03</v>
      </c>
      <c r="AA108" s="231">
        <v>94806.96</v>
      </c>
    </row>
    <row r="109" spans="1:27" x14ac:dyDescent="0.2">
      <c r="A109" s="253" t="s">
        <v>3263</v>
      </c>
      <c r="B109" s="229">
        <v>419753.7</v>
      </c>
      <c r="C109" s="229">
        <v>0</v>
      </c>
      <c r="D109" s="229">
        <v>28363</v>
      </c>
      <c r="E109" s="253">
        <v>185918.47</v>
      </c>
      <c r="F109" s="253">
        <v>67019.05</v>
      </c>
      <c r="J109" s="233">
        <v>0</v>
      </c>
      <c r="M109" s="253">
        <v>-1086766.99</v>
      </c>
      <c r="N109" s="253">
        <v>1851650.31</v>
      </c>
      <c r="Q109" s="230">
        <v>1081778.8799999999</v>
      </c>
      <c r="S109" s="230">
        <v>535.30999999999995</v>
      </c>
      <c r="T109" s="230">
        <v>850</v>
      </c>
      <c r="U109" s="230">
        <v>985400</v>
      </c>
      <c r="V109" s="230">
        <v>19800</v>
      </c>
      <c r="W109" s="231">
        <v>1434261.64</v>
      </c>
      <c r="Z109" s="231">
        <v>430805.9</v>
      </c>
      <c r="AA109" s="231">
        <v>132739.48000000001</v>
      </c>
    </row>
    <row r="110" spans="1:27" x14ac:dyDescent="0.2">
      <c r="A110" s="253" t="s">
        <v>3264</v>
      </c>
      <c r="B110" s="229">
        <v>550307.89</v>
      </c>
      <c r="C110" s="229">
        <v>0</v>
      </c>
      <c r="D110" s="229">
        <v>30154.43</v>
      </c>
      <c r="E110" s="253">
        <v>517175.82</v>
      </c>
      <c r="F110" s="253">
        <v>119280.35</v>
      </c>
      <c r="M110" s="253">
        <v>-230703.11</v>
      </c>
      <c r="N110" s="253">
        <v>1448584.45</v>
      </c>
      <c r="Q110" s="230">
        <v>1320470.3</v>
      </c>
      <c r="S110" s="230">
        <v>592.66999999999996</v>
      </c>
      <c r="T110" s="230">
        <v>30</v>
      </c>
      <c r="U110" s="230">
        <v>1279500</v>
      </c>
      <c r="V110" s="230">
        <v>55000</v>
      </c>
      <c r="W110" s="231">
        <v>1794956.57</v>
      </c>
      <c r="Z110" s="231">
        <v>510088.46</v>
      </c>
      <c r="AA110" s="231">
        <v>193905.27</v>
      </c>
    </row>
    <row r="111" spans="1:27" x14ac:dyDescent="0.2">
      <c r="A111" s="253" t="s">
        <v>3265</v>
      </c>
      <c r="B111" s="229">
        <v>537755.29</v>
      </c>
      <c r="D111" s="229">
        <v>48681.919999999998</v>
      </c>
      <c r="E111" s="253">
        <v>388028.3</v>
      </c>
      <c r="F111" s="253">
        <v>22322.09</v>
      </c>
      <c r="M111" s="253">
        <v>-1559237.14</v>
      </c>
      <c r="N111" s="253">
        <v>2294612.94</v>
      </c>
      <c r="Q111" s="230">
        <v>1508701.32</v>
      </c>
      <c r="S111" s="230">
        <v>649.45000000000005</v>
      </c>
      <c r="T111" s="230">
        <v>90</v>
      </c>
      <c r="U111" s="230">
        <v>1513200</v>
      </c>
      <c r="V111" s="230">
        <v>15000</v>
      </c>
      <c r="W111" s="231">
        <v>2104274</v>
      </c>
      <c r="Z111" s="231">
        <v>497340.85</v>
      </c>
      <c r="AA111" s="231">
        <v>172764.71</v>
      </c>
    </row>
    <row r="112" spans="1:27" x14ac:dyDescent="0.2">
      <c r="A112" s="253" t="s">
        <v>3266</v>
      </c>
      <c r="B112" s="229">
        <v>162163.21</v>
      </c>
      <c r="C112" s="229">
        <v>0</v>
      </c>
      <c r="D112" s="229">
        <v>37843.94</v>
      </c>
      <c r="E112" s="253">
        <v>111765.19</v>
      </c>
      <c r="F112" s="253">
        <v>51670.400000000001</v>
      </c>
      <c r="J112" s="233">
        <v>527.6</v>
      </c>
      <c r="M112" s="253">
        <v>-1100226.8500000001</v>
      </c>
      <c r="N112" s="253">
        <v>1767292.42</v>
      </c>
      <c r="Q112" s="230">
        <v>954077.67</v>
      </c>
      <c r="S112" s="230">
        <v>849.15</v>
      </c>
      <c r="U112" s="230">
        <v>1436100</v>
      </c>
      <c r="V112" s="230">
        <v>25400</v>
      </c>
      <c r="W112" s="231">
        <v>1817828</v>
      </c>
      <c r="Z112" s="231">
        <v>438640.72</v>
      </c>
      <c r="AA112" s="231">
        <v>107443.33</v>
      </c>
    </row>
    <row r="113" spans="1:29" x14ac:dyDescent="0.2">
      <c r="A113" s="253" t="s">
        <v>3267</v>
      </c>
      <c r="B113" s="229">
        <v>351959.79</v>
      </c>
      <c r="C113" s="229">
        <v>0</v>
      </c>
      <c r="D113" s="229">
        <v>13714.68</v>
      </c>
      <c r="E113" s="253">
        <v>708648.01</v>
      </c>
      <c r="F113" s="253">
        <v>53718.82</v>
      </c>
      <c r="M113" s="253">
        <v>-54314.080000000002</v>
      </c>
      <c r="N113" s="253">
        <v>1775492.61</v>
      </c>
      <c r="Q113" s="230">
        <v>1516279.14</v>
      </c>
      <c r="S113" s="230">
        <v>244.91</v>
      </c>
      <c r="U113" s="230">
        <v>1475500</v>
      </c>
      <c r="V113" s="230">
        <v>42400</v>
      </c>
      <c r="W113" s="231">
        <v>2193330.5</v>
      </c>
      <c r="Z113" s="231">
        <v>622494.97</v>
      </c>
      <c r="AA113" s="231">
        <v>141953.48000000001</v>
      </c>
    </row>
    <row r="114" spans="1:29" x14ac:dyDescent="0.2">
      <c r="A114" s="253" t="s">
        <v>3347</v>
      </c>
      <c r="B114" s="229">
        <v>371872.44</v>
      </c>
      <c r="D114" s="229">
        <v>17842.7</v>
      </c>
      <c r="E114" s="253">
        <v>186979.02</v>
      </c>
      <c r="F114" s="253">
        <v>69653.81</v>
      </c>
      <c r="M114" s="253">
        <v>-73411.88</v>
      </c>
      <c r="N114" s="253">
        <v>2441491.2400000002</v>
      </c>
      <c r="Q114" s="230">
        <v>1121229.52</v>
      </c>
      <c r="S114" s="230">
        <v>468.38</v>
      </c>
      <c r="T114" s="230">
        <v>1180</v>
      </c>
      <c r="U114" s="230">
        <v>759390</v>
      </c>
      <c r="V114" s="230">
        <v>13500</v>
      </c>
      <c r="W114" s="231">
        <v>1164446.5</v>
      </c>
      <c r="Z114" s="231">
        <v>603521.09</v>
      </c>
      <c r="AA114" s="231">
        <v>125578.86</v>
      </c>
    </row>
    <row r="115" spans="1:29" x14ac:dyDescent="0.2">
      <c r="A115" s="253" t="s">
        <v>3268</v>
      </c>
      <c r="B115" s="229">
        <v>795371.56</v>
      </c>
      <c r="C115" s="229">
        <v>0</v>
      </c>
      <c r="D115" s="229">
        <v>48304.05</v>
      </c>
      <c r="E115" s="253">
        <v>131884.66</v>
      </c>
      <c r="F115" s="253">
        <v>108180.58</v>
      </c>
      <c r="J115" s="233">
        <v>31.12</v>
      </c>
      <c r="M115" s="253">
        <v>105990</v>
      </c>
      <c r="N115" s="253">
        <v>1753510.53</v>
      </c>
      <c r="O115" s="230">
        <v>379.01</v>
      </c>
      <c r="Q115" s="230">
        <v>1611853.58</v>
      </c>
      <c r="R115" s="230">
        <v>350800</v>
      </c>
      <c r="U115" s="230">
        <v>1687740</v>
      </c>
      <c r="W115" s="231">
        <v>2432040</v>
      </c>
      <c r="Z115" s="231">
        <v>479624.1</v>
      </c>
      <c r="AA115" s="231">
        <v>70998.33</v>
      </c>
    </row>
    <row r="116" spans="1:29" x14ac:dyDescent="0.2">
      <c r="A116" s="253" t="s">
        <v>3269</v>
      </c>
      <c r="B116" s="229">
        <v>684699.58</v>
      </c>
      <c r="C116" s="229">
        <v>0</v>
      </c>
      <c r="D116" s="229">
        <v>36707.46</v>
      </c>
      <c r="E116" s="253">
        <v>143765.44</v>
      </c>
      <c r="F116" s="253">
        <v>117321.99</v>
      </c>
      <c r="J116" s="233">
        <v>125.7</v>
      </c>
      <c r="M116" s="253">
        <v>43949.5</v>
      </c>
      <c r="N116" s="253">
        <v>2570940.36</v>
      </c>
      <c r="O116" s="230">
        <v>938.77</v>
      </c>
      <c r="Q116" s="230">
        <v>2067477.24</v>
      </c>
      <c r="R116" s="230">
        <v>87975</v>
      </c>
      <c r="U116" s="230">
        <v>1091960</v>
      </c>
      <c r="W116" s="231">
        <v>2172386</v>
      </c>
      <c r="Z116" s="231">
        <v>648378.27</v>
      </c>
      <c r="AA116" s="231">
        <v>104770</v>
      </c>
      <c r="AC116" s="231">
        <v>8000</v>
      </c>
    </row>
    <row r="117" spans="1:29" x14ac:dyDescent="0.2">
      <c r="A117" s="253" t="s">
        <v>3270</v>
      </c>
      <c r="B117" s="229">
        <v>818753</v>
      </c>
      <c r="C117" s="229">
        <v>0</v>
      </c>
      <c r="D117" s="229">
        <v>14835.03</v>
      </c>
      <c r="E117" s="253">
        <v>849192.55</v>
      </c>
      <c r="F117" s="253">
        <v>157459.78</v>
      </c>
      <c r="M117" s="253">
        <v>112905</v>
      </c>
      <c r="N117" s="253">
        <v>2193906.69</v>
      </c>
      <c r="O117" s="230">
        <v>1356.19</v>
      </c>
      <c r="Q117" s="230">
        <v>1582959.14</v>
      </c>
      <c r="U117" s="230">
        <v>1621760</v>
      </c>
      <c r="W117" s="231">
        <v>2297551</v>
      </c>
      <c r="Z117" s="231">
        <v>674539.29</v>
      </c>
      <c r="AA117" s="231">
        <v>196707.34</v>
      </c>
      <c r="AC117" s="231">
        <v>8000</v>
      </c>
    </row>
    <row r="118" spans="1:29" x14ac:dyDescent="0.2">
      <c r="A118" s="253" t="s">
        <v>3271</v>
      </c>
      <c r="B118" s="229">
        <v>690983.81</v>
      </c>
      <c r="C118" s="229">
        <v>0</v>
      </c>
      <c r="D118" s="229">
        <v>55018.95</v>
      </c>
      <c r="E118" s="253">
        <v>416432.7</v>
      </c>
      <c r="F118" s="253">
        <v>70688.67</v>
      </c>
      <c r="M118" s="253">
        <v>112350</v>
      </c>
      <c r="N118" s="253">
        <v>2140701.11</v>
      </c>
      <c r="O118" s="230">
        <v>932.73</v>
      </c>
      <c r="Q118" s="230">
        <v>1641071.46</v>
      </c>
      <c r="R118" s="230">
        <v>75000</v>
      </c>
      <c r="U118" s="230">
        <v>803580</v>
      </c>
      <c r="W118" s="231">
        <v>1642480</v>
      </c>
      <c r="Z118" s="231">
        <v>543765.32999999996</v>
      </c>
      <c r="AA118" s="231">
        <v>119881.19</v>
      </c>
      <c r="AC118" s="231">
        <v>8000</v>
      </c>
    </row>
    <row r="119" spans="1:29" x14ac:dyDescent="0.2">
      <c r="A119" s="253" t="s">
        <v>3272</v>
      </c>
      <c r="B119" s="229">
        <v>1049903.18</v>
      </c>
      <c r="C119" s="229">
        <v>18000</v>
      </c>
      <c r="D119" s="229">
        <v>13498.41</v>
      </c>
      <c r="E119" s="253">
        <v>387653.78</v>
      </c>
      <c r="F119" s="253">
        <v>110007.23</v>
      </c>
      <c r="M119" s="253">
        <v>142020</v>
      </c>
      <c r="N119" s="253">
        <v>2916966.34</v>
      </c>
      <c r="O119" s="230">
        <v>1866.28</v>
      </c>
      <c r="Q119" s="230">
        <v>1625546.94</v>
      </c>
      <c r="R119" s="230">
        <v>198000</v>
      </c>
      <c r="U119" s="230">
        <v>1515040</v>
      </c>
      <c r="W119" s="231">
        <v>2282344</v>
      </c>
      <c r="Z119" s="231">
        <v>710333.87</v>
      </c>
      <c r="AA119" s="231">
        <v>176947.86</v>
      </c>
      <c r="AC119" s="231">
        <v>8000</v>
      </c>
    </row>
    <row r="120" spans="1:29" x14ac:dyDescent="0.2">
      <c r="A120" s="253" t="s">
        <v>3273</v>
      </c>
      <c r="B120" s="229">
        <v>1005670.65</v>
      </c>
      <c r="C120" s="229">
        <v>0</v>
      </c>
      <c r="D120" s="229">
        <v>20313.759999999998</v>
      </c>
      <c r="E120" s="253">
        <v>2296830.66</v>
      </c>
      <c r="F120" s="253">
        <v>109176.44</v>
      </c>
      <c r="J120" s="233">
        <v>634</v>
      </c>
      <c r="M120" s="253">
        <v>-20250</v>
      </c>
      <c r="N120" s="253">
        <v>1273796.02</v>
      </c>
      <c r="O120" s="230">
        <v>1678.53</v>
      </c>
      <c r="Q120" s="230">
        <v>1618385.29</v>
      </c>
      <c r="R120" s="230">
        <v>181925</v>
      </c>
      <c r="U120" s="230">
        <v>1341700</v>
      </c>
      <c r="V120" s="230">
        <v>0.56000000000000005</v>
      </c>
      <c r="W120" s="231">
        <v>2170830</v>
      </c>
      <c r="Z120" s="231">
        <v>596044.97</v>
      </c>
      <c r="AA120" s="231">
        <v>184006.48</v>
      </c>
      <c r="AC120" s="231">
        <v>8000</v>
      </c>
    </row>
    <row r="121" spans="1:29" x14ac:dyDescent="0.2">
      <c r="A121" s="253" t="s">
        <v>3274</v>
      </c>
      <c r="B121" s="229">
        <v>1038140.44</v>
      </c>
      <c r="C121" s="229">
        <v>0</v>
      </c>
      <c r="D121" s="229">
        <v>49406.89</v>
      </c>
      <c r="E121" s="253">
        <v>1044150.25</v>
      </c>
      <c r="F121" s="253">
        <v>202764.27</v>
      </c>
      <c r="M121" s="253">
        <v>529375.72</v>
      </c>
      <c r="N121" s="253">
        <v>1503797.2</v>
      </c>
      <c r="O121" s="230">
        <v>1224.8599999999999</v>
      </c>
      <c r="Q121" s="230">
        <v>2367289.62</v>
      </c>
      <c r="R121" s="230">
        <v>266000</v>
      </c>
      <c r="U121" s="230">
        <v>1427600</v>
      </c>
      <c r="V121" s="230">
        <v>5400</v>
      </c>
      <c r="W121" s="231">
        <v>2693067</v>
      </c>
      <c r="Z121" s="231">
        <v>631256.61</v>
      </c>
      <c r="AA121" s="231">
        <v>101215.44</v>
      </c>
      <c r="AC121" s="231">
        <v>8000</v>
      </c>
    </row>
    <row r="122" spans="1:29" x14ac:dyDescent="0.2">
      <c r="A122" s="253" t="s">
        <v>3275</v>
      </c>
      <c r="B122" s="229">
        <v>814683.13</v>
      </c>
      <c r="C122" s="229">
        <v>0</v>
      </c>
      <c r="D122" s="229">
        <v>30469.94</v>
      </c>
      <c r="E122" s="253">
        <v>426290.83</v>
      </c>
      <c r="F122" s="253">
        <v>150960.54999999999</v>
      </c>
      <c r="J122" s="233">
        <v>0</v>
      </c>
      <c r="M122" s="253">
        <v>107325</v>
      </c>
      <c r="N122" s="253">
        <v>1567499.51</v>
      </c>
      <c r="O122" s="230">
        <v>1104.4000000000001</v>
      </c>
      <c r="Q122" s="230">
        <v>1227106.2</v>
      </c>
      <c r="R122" s="230">
        <v>361100</v>
      </c>
      <c r="U122" s="230">
        <v>1511180</v>
      </c>
      <c r="W122" s="231">
        <v>1949474</v>
      </c>
      <c r="Z122" s="231">
        <v>699512.11</v>
      </c>
      <c r="AA122" s="231">
        <v>72837.55</v>
      </c>
      <c r="AC122" s="231">
        <v>8000</v>
      </c>
    </row>
    <row r="123" spans="1:29" x14ac:dyDescent="0.2">
      <c r="A123" s="253" t="s">
        <v>3351</v>
      </c>
      <c r="B123" s="229">
        <v>873505.3</v>
      </c>
      <c r="C123" s="229">
        <v>0</v>
      </c>
      <c r="D123" s="229">
        <v>23392.47</v>
      </c>
      <c r="E123" s="253">
        <v>579869.88</v>
      </c>
      <c r="F123" s="253">
        <v>104557.55</v>
      </c>
      <c r="M123" s="253">
        <v>69020</v>
      </c>
      <c r="N123" s="253">
        <v>2486417.9700000002</v>
      </c>
      <c r="O123" s="230">
        <v>914.79</v>
      </c>
      <c r="Q123" s="230">
        <v>1332031.17</v>
      </c>
      <c r="R123" s="230">
        <v>256500</v>
      </c>
      <c r="U123" s="230">
        <v>777440</v>
      </c>
      <c r="W123" s="231">
        <v>1472385</v>
      </c>
      <c r="Z123" s="231">
        <v>368292.33</v>
      </c>
      <c r="AA123" s="231">
        <v>135626.07999999999</v>
      </c>
      <c r="AC123" s="231">
        <v>8000</v>
      </c>
    </row>
    <row r="124" spans="1:29" x14ac:dyDescent="0.2">
      <c r="A124" s="253" t="s">
        <v>3352</v>
      </c>
      <c r="B124" s="229">
        <v>791746.48</v>
      </c>
      <c r="C124" s="229">
        <v>0</v>
      </c>
      <c r="D124" s="229">
        <v>37831.370000000003</v>
      </c>
      <c r="E124" s="253">
        <v>313466.65999999997</v>
      </c>
      <c r="F124" s="253">
        <v>707766.26</v>
      </c>
      <c r="J124" s="233">
        <v>0</v>
      </c>
      <c r="M124" s="253">
        <v>87475</v>
      </c>
      <c r="N124" s="253">
        <v>2517902.33</v>
      </c>
      <c r="O124" s="230">
        <v>1011.77</v>
      </c>
      <c r="Q124" s="230">
        <v>1560056.48</v>
      </c>
      <c r="R124" s="230">
        <v>190000</v>
      </c>
      <c r="U124" s="230">
        <v>902560</v>
      </c>
      <c r="V124" s="230">
        <v>629300</v>
      </c>
      <c r="W124" s="231">
        <v>1615391.16</v>
      </c>
      <c r="Z124" s="231">
        <v>597970.16</v>
      </c>
      <c r="AA124" s="231">
        <v>149917.94</v>
      </c>
      <c r="AC124" s="231">
        <v>8000</v>
      </c>
    </row>
    <row r="125" spans="1:29" x14ac:dyDescent="0.2">
      <c r="A125" s="253" t="s">
        <v>3276</v>
      </c>
      <c r="B125" s="229">
        <v>257540.67</v>
      </c>
      <c r="C125" s="229">
        <v>0</v>
      </c>
      <c r="D125" s="229">
        <v>91567.08</v>
      </c>
      <c r="E125" s="253">
        <v>113947.97</v>
      </c>
      <c r="F125" s="253">
        <v>40816.79</v>
      </c>
      <c r="N125" s="253">
        <v>2171633.4300000002</v>
      </c>
      <c r="Q125" s="230">
        <v>886570.09</v>
      </c>
      <c r="R125" s="230">
        <v>69700</v>
      </c>
      <c r="S125" s="230">
        <v>846.36</v>
      </c>
      <c r="U125" s="230">
        <v>1073865</v>
      </c>
      <c r="W125" s="231">
        <v>1399398</v>
      </c>
      <c r="Z125" s="231">
        <v>416155.27</v>
      </c>
      <c r="AA125" s="231">
        <v>103883.57</v>
      </c>
    </row>
    <row r="126" spans="1:29" x14ac:dyDescent="0.2">
      <c r="A126" s="253" t="s">
        <v>3277</v>
      </c>
      <c r="B126" s="229">
        <v>189057.28</v>
      </c>
      <c r="C126" s="229">
        <v>0</v>
      </c>
      <c r="D126" s="229">
        <v>131419.26</v>
      </c>
      <c r="E126" s="253">
        <v>8</v>
      </c>
      <c r="F126" s="253">
        <v>153848.73000000001</v>
      </c>
      <c r="J126" s="233">
        <v>1042.24</v>
      </c>
      <c r="N126" s="253">
        <v>1977387.82</v>
      </c>
      <c r="Q126" s="230">
        <v>2435515.81</v>
      </c>
      <c r="S126" s="230">
        <v>183723.57</v>
      </c>
      <c r="U126" s="230">
        <v>2059776</v>
      </c>
      <c r="W126" s="231">
        <v>3249288</v>
      </c>
      <c r="Z126" s="231">
        <v>814276.17</v>
      </c>
      <c r="AA126" s="231">
        <v>55682.62</v>
      </c>
    </row>
    <row r="127" spans="1:29" x14ac:dyDescent="0.2">
      <c r="A127" s="253" t="s">
        <v>3278</v>
      </c>
      <c r="B127" s="229">
        <v>264900.77</v>
      </c>
      <c r="C127" s="229">
        <v>0</v>
      </c>
      <c r="D127" s="229">
        <v>61684.51</v>
      </c>
      <c r="E127" s="253">
        <v>151207.07999999999</v>
      </c>
      <c r="F127" s="253">
        <v>43489.66</v>
      </c>
      <c r="H127" s="233">
        <v>39200</v>
      </c>
      <c r="N127" s="253">
        <v>1774116.27</v>
      </c>
      <c r="Q127" s="230">
        <v>1080259.1299999999</v>
      </c>
      <c r="R127" s="230">
        <v>26800</v>
      </c>
      <c r="S127" s="230">
        <v>636.59</v>
      </c>
      <c r="U127" s="230">
        <v>930325</v>
      </c>
      <c r="V127" s="230">
        <v>5000</v>
      </c>
      <c r="W127" s="231">
        <v>1272664</v>
      </c>
      <c r="Z127" s="231">
        <v>438758.83</v>
      </c>
      <c r="AA127" s="231">
        <v>56923.72</v>
      </c>
    </row>
    <row r="128" spans="1:29" x14ac:dyDescent="0.2">
      <c r="A128" s="253" t="s">
        <v>3279</v>
      </c>
      <c r="B128" s="229">
        <v>630170.84</v>
      </c>
      <c r="C128" s="229">
        <v>0</v>
      </c>
      <c r="D128" s="229">
        <v>193285.29</v>
      </c>
      <c r="E128" s="253">
        <v>107165.22</v>
      </c>
      <c r="F128" s="253">
        <v>89107.31</v>
      </c>
      <c r="J128" s="233">
        <v>252.25</v>
      </c>
      <c r="N128" s="253">
        <v>1520211.94</v>
      </c>
      <c r="Q128" s="230">
        <v>1698995.05</v>
      </c>
      <c r="S128" s="230">
        <v>1026.05</v>
      </c>
      <c r="U128" s="230">
        <v>2084944.79</v>
      </c>
      <c r="W128" s="231">
        <v>2480844.79</v>
      </c>
      <c r="Z128" s="231">
        <v>598160.88</v>
      </c>
      <c r="AA128" s="231">
        <v>39292.22</v>
      </c>
    </row>
    <row r="129" spans="1:28" x14ac:dyDescent="0.2">
      <c r="A129" s="253" t="s">
        <v>3280</v>
      </c>
      <c r="B129" s="229">
        <v>737554.63</v>
      </c>
      <c r="C129" s="229">
        <v>0</v>
      </c>
      <c r="D129" s="229">
        <v>67576.41</v>
      </c>
      <c r="E129" s="253">
        <v>149636.66</v>
      </c>
      <c r="F129" s="253">
        <v>74787.66</v>
      </c>
      <c r="N129" s="253">
        <v>2436322.09</v>
      </c>
      <c r="Q129" s="230">
        <v>1815672.09</v>
      </c>
      <c r="R129" s="230">
        <v>284325</v>
      </c>
      <c r="S129" s="230">
        <v>1820.39</v>
      </c>
      <c r="U129" s="230">
        <v>1207733</v>
      </c>
      <c r="V129" s="230">
        <v>11200</v>
      </c>
      <c r="W129" s="231">
        <v>2068649</v>
      </c>
      <c r="Z129" s="231">
        <v>932508.58</v>
      </c>
      <c r="AA129" s="231">
        <v>69036.83</v>
      </c>
    </row>
    <row r="130" spans="1:28" x14ac:dyDescent="0.2">
      <c r="A130" s="253" t="s">
        <v>3281</v>
      </c>
      <c r="B130" s="229">
        <v>113004.98</v>
      </c>
      <c r="C130" s="229">
        <v>0</v>
      </c>
      <c r="D130" s="229">
        <v>108624.9</v>
      </c>
      <c r="E130" s="253">
        <v>285144.24</v>
      </c>
      <c r="F130" s="253">
        <v>102142.46</v>
      </c>
      <c r="N130" s="253">
        <v>1752442.7</v>
      </c>
      <c r="Q130" s="230">
        <v>890457.66</v>
      </c>
      <c r="R130" s="230">
        <v>201700</v>
      </c>
      <c r="S130" s="230">
        <v>618.13</v>
      </c>
      <c r="U130" s="230">
        <v>492027</v>
      </c>
      <c r="V130" s="230">
        <v>2800</v>
      </c>
      <c r="W130" s="231">
        <v>760958</v>
      </c>
      <c r="Z130" s="231">
        <v>525903.09</v>
      </c>
      <c r="AA130" s="231">
        <v>124338.93</v>
      </c>
    </row>
    <row r="131" spans="1:28" x14ac:dyDescent="0.2">
      <c r="A131" s="253" t="s">
        <v>3282</v>
      </c>
      <c r="B131" s="229">
        <v>238071.85</v>
      </c>
      <c r="C131" s="229">
        <v>0</v>
      </c>
      <c r="D131" s="229">
        <v>44512.17</v>
      </c>
      <c r="E131" s="253">
        <v>297716.15000000002</v>
      </c>
      <c r="F131" s="253">
        <v>64953.440000000002</v>
      </c>
      <c r="N131" s="253">
        <v>2586652.75</v>
      </c>
      <c r="Q131" s="230">
        <v>863547.45</v>
      </c>
      <c r="S131" s="230">
        <v>623.30999999999995</v>
      </c>
      <c r="U131" s="230">
        <v>1027558</v>
      </c>
      <c r="V131" s="230">
        <v>2800</v>
      </c>
      <c r="W131" s="231">
        <v>1245258</v>
      </c>
      <c r="Z131" s="231">
        <v>495631.54</v>
      </c>
      <c r="AA131" s="231">
        <v>134647.88</v>
      </c>
    </row>
    <row r="132" spans="1:28" x14ac:dyDescent="0.2">
      <c r="A132" s="253" t="s">
        <v>3283</v>
      </c>
      <c r="B132" s="229">
        <v>395455.48</v>
      </c>
      <c r="C132" s="229">
        <v>0</v>
      </c>
      <c r="D132" s="229">
        <v>156209.64000000001</v>
      </c>
      <c r="E132" s="253">
        <v>34931.699999999997</v>
      </c>
      <c r="F132" s="253">
        <v>51747.56</v>
      </c>
      <c r="H132" s="233">
        <v>2600</v>
      </c>
      <c r="N132" s="253">
        <v>1898238.82</v>
      </c>
      <c r="Q132" s="230">
        <v>1355801.29</v>
      </c>
      <c r="R132" s="230">
        <v>151500</v>
      </c>
      <c r="S132" s="230">
        <v>916.26</v>
      </c>
      <c r="U132" s="230">
        <v>1461518</v>
      </c>
      <c r="V132" s="230">
        <v>2800</v>
      </c>
      <c r="W132" s="231">
        <v>1895618</v>
      </c>
      <c r="Z132" s="231">
        <v>609196.03</v>
      </c>
      <c r="AA132" s="231">
        <v>62599.78</v>
      </c>
    </row>
    <row r="133" spans="1:28" x14ac:dyDescent="0.2">
      <c r="A133" s="253" t="s">
        <v>3284</v>
      </c>
      <c r="B133" s="229">
        <v>516661.31</v>
      </c>
      <c r="C133" s="229">
        <v>0</v>
      </c>
      <c r="D133" s="229">
        <v>100681.41</v>
      </c>
      <c r="E133" s="253">
        <v>311243.09000000003</v>
      </c>
      <c r="F133" s="253">
        <v>12100</v>
      </c>
      <c r="N133" s="253">
        <v>2434424.27</v>
      </c>
      <c r="Q133" s="230">
        <v>1005541.55</v>
      </c>
      <c r="S133" s="230">
        <v>1229.44</v>
      </c>
      <c r="U133" s="230">
        <v>1445888</v>
      </c>
      <c r="W133" s="231">
        <v>1782861</v>
      </c>
      <c r="Z133" s="231">
        <v>540503.11</v>
      </c>
      <c r="AA133" s="231">
        <v>121236.39</v>
      </c>
    </row>
    <row r="134" spans="1:28" x14ac:dyDescent="0.2">
      <c r="A134" s="253" t="s">
        <v>3285</v>
      </c>
      <c r="B134" s="229">
        <v>160212.47</v>
      </c>
      <c r="C134" s="229">
        <v>27900</v>
      </c>
      <c r="D134" s="229">
        <v>117272.92</v>
      </c>
      <c r="E134" s="253">
        <v>380430.23</v>
      </c>
      <c r="F134" s="253">
        <v>36937.78</v>
      </c>
      <c r="N134" s="253">
        <v>2150215.54</v>
      </c>
      <c r="Q134" s="230">
        <v>1833006.7</v>
      </c>
      <c r="R134" s="230">
        <v>332710</v>
      </c>
      <c r="S134" s="230">
        <v>390.77</v>
      </c>
      <c r="U134" s="230">
        <v>1002141</v>
      </c>
      <c r="W134" s="231">
        <v>1888941</v>
      </c>
      <c r="Z134" s="231">
        <v>853556.23</v>
      </c>
      <c r="AA134" s="231">
        <v>122157.03</v>
      </c>
    </row>
    <row r="135" spans="1:28" x14ac:dyDescent="0.2">
      <c r="A135" s="253" t="s">
        <v>3348</v>
      </c>
      <c r="B135" s="229">
        <v>184767.37</v>
      </c>
      <c r="C135" s="229">
        <v>0</v>
      </c>
      <c r="D135" s="229">
        <v>41045.57</v>
      </c>
      <c r="E135" s="253">
        <v>230676.29</v>
      </c>
      <c r="F135" s="253">
        <v>69363.88</v>
      </c>
      <c r="J135" s="233">
        <v>7</v>
      </c>
      <c r="N135" s="253">
        <v>1699412.19</v>
      </c>
      <c r="Q135" s="230">
        <v>635587.22</v>
      </c>
      <c r="R135" s="230">
        <v>50950</v>
      </c>
      <c r="S135" s="230">
        <v>404.72</v>
      </c>
      <c r="U135" s="230">
        <v>688632</v>
      </c>
      <c r="V135" s="230">
        <v>2800</v>
      </c>
      <c r="W135" s="231">
        <v>878942</v>
      </c>
      <c r="Z135" s="231">
        <v>288295.95</v>
      </c>
      <c r="AA135" s="231">
        <v>124161.61</v>
      </c>
    </row>
    <row r="136" spans="1:28" x14ac:dyDescent="0.2">
      <c r="A136" s="253" t="s">
        <v>3286</v>
      </c>
      <c r="B136" s="229">
        <v>1123103.3</v>
      </c>
      <c r="C136" s="229">
        <v>0</v>
      </c>
      <c r="D136" s="229">
        <v>112621.12</v>
      </c>
      <c r="E136" s="253">
        <v>885071.51</v>
      </c>
      <c r="F136" s="253">
        <v>64730.7</v>
      </c>
      <c r="H136" s="233">
        <v>7062.5</v>
      </c>
      <c r="J136" s="233">
        <v>15194.58</v>
      </c>
      <c r="M136" s="253">
        <v>1835965.3</v>
      </c>
      <c r="N136" s="253">
        <v>3628521.74</v>
      </c>
      <c r="Q136" s="230">
        <v>3375369.29</v>
      </c>
      <c r="S136" s="230">
        <v>1525.86</v>
      </c>
      <c r="U136" s="230">
        <v>1951921.5</v>
      </c>
      <c r="V136" s="230">
        <v>49500</v>
      </c>
      <c r="W136" s="231">
        <v>3211058.5</v>
      </c>
      <c r="Z136" s="231">
        <v>1283472.71</v>
      </c>
      <c r="AA136" s="231">
        <v>1663442.97</v>
      </c>
      <c r="AB136" s="231">
        <v>4427.2</v>
      </c>
    </row>
    <row r="137" spans="1:28" x14ac:dyDescent="0.2">
      <c r="A137" s="253" t="s">
        <v>3287</v>
      </c>
      <c r="B137" s="229">
        <v>365781.09</v>
      </c>
      <c r="C137" s="229">
        <v>0</v>
      </c>
      <c r="D137" s="229">
        <v>155774.98000000001</v>
      </c>
      <c r="E137" s="253">
        <v>1301372.81</v>
      </c>
      <c r="F137" s="253">
        <v>259384.93</v>
      </c>
      <c r="H137" s="233">
        <v>6687.5</v>
      </c>
      <c r="J137" s="233">
        <v>12500</v>
      </c>
      <c r="M137" s="253">
        <v>1407267.46</v>
      </c>
      <c r="N137" s="253">
        <v>365872.84</v>
      </c>
      <c r="Q137" s="230">
        <v>1626314.02</v>
      </c>
      <c r="S137" s="230">
        <v>629.42999999999995</v>
      </c>
      <c r="U137" s="230">
        <v>1251123.5</v>
      </c>
      <c r="V137" s="230">
        <v>19500</v>
      </c>
      <c r="W137" s="231">
        <v>1800663.5</v>
      </c>
      <c r="Z137" s="231">
        <v>1041595.83</v>
      </c>
      <c r="AA137" s="231">
        <v>963281.84</v>
      </c>
      <c r="AB137" s="231">
        <v>12</v>
      </c>
    </row>
    <row r="138" spans="1:28" x14ac:dyDescent="0.2">
      <c r="A138" s="253" t="s">
        <v>3288</v>
      </c>
      <c r="B138" s="229">
        <v>591874.24</v>
      </c>
      <c r="C138" s="229">
        <v>0</v>
      </c>
      <c r="D138" s="229">
        <v>178591.66</v>
      </c>
      <c r="E138" s="253">
        <v>92056.14</v>
      </c>
      <c r="F138" s="253">
        <v>50968.04</v>
      </c>
      <c r="H138" s="233">
        <v>6687.5</v>
      </c>
      <c r="J138" s="233">
        <v>144694</v>
      </c>
      <c r="N138" s="253">
        <v>2122751.4700000002</v>
      </c>
      <c r="Q138" s="230">
        <v>1479624.4</v>
      </c>
      <c r="R138" s="230">
        <v>169210</v>
      </c>
      <c r="S138" s="230">
        <v>1063.8900000000001</v>
      </c>
      <c r="U138" s="230">
        <v>1810685.6</v>
      </c>
      <c r="V138" s="230">
        <v>28500</v>
      </c>
      <c r="W138" s="231">
        <v>2251686.6</v>
      </c>
      <c r="Z138" s="231">
        <v>883294.58</v>
      </c>
      <c r="AA138" s="231">
        <v>19658.400000000001</v>
      </c>
    </row>
    <row r="139" spans="1:28" x14ac:dyDescent="0.2">
      <c r="A139" s="253" t="s">
        <v>3289</v>
      </c>
      <c r="B139" s="229">
        <v>706538.49</v>
      </c>
      <c r="C139" s="229">
        <v>0</v>
      </c>
      <c r="D139" s="229">
        <v>150932.18</v>
      </c>
      <c r="E139" s="253">
        <v>2024741.67</v>
      </c>
      <c r="F139" s="253">
        <v>357990.85</v>
      </c>
      <c r="H139" s="233">
        <v>6687.5</v>
      </c>
      <c r="K139" s="253">
        <v>129725.83</v>
      </c>
      <c r="M139" s="253">
        <v>1955349.92</v>
      </c>
      <c r="N139" s="253">
        <v>765116.2</v>
      </c>
      <c r="Q139" s="230">
        <v>1841515.17</v>
      </c>
      <c r="R139" s="230">
        <v>91870.17</v>
      </c>
      <c r="S139" s="230">
        <v>943.2</v>
      </c>
      <c r="U139" s="230">
        <v>1205289</v>
      </c>
      <c r="V139" s="230">
        <v>16500</v>
      </c>
      <c r="W139" s="231">
        <v>1943964</v>
      </c>
      <c r="Z139" s="231">
        <v>735073.63</v>
      </c>
      <c r="AA139" s="231">
        <v>1296553.31</v>
      </c>
      <c r="AB139" s="231">
        <v>15</v>
      </c>
    </row>
    <row r="140" spans="1:28" x14ac:dyDescent="0.2">
      <c r="A140" s="253" t="s">
        <v>3290</v>
      </c>
      <c r="B140" s="229">
        <v>349343.72</v>
      </c>
      <c r="C140" s="229">
        <v>0</v>
      </c>
      <c r="D140" s="229">
        <v>73184.320000000007</v>
      </c>
      <c r="E140" s="253">
        <v>225638.51</v>
      </c>
      <c r="F140" s="253">
        <v>29441.279999999999</v>
      </c>
      <c r="H140" s="233">
        <v>5600</v>
      </c>
      <c r="J140" s="233">
        <v>15160</v>
      </c>
      <c r="N140" s="253">
        <v>3234091.19</v>
      </c>
      <c r="Q140" s="230">
        <v>2114064.4900000002</v>
      </c>
      <c r="S140" s="230">
        <v>315.68</v>
      </c>
      <c r="U140" s="230">
        <v>806773.5</v>
      </c>
      <c r="V140" s="230">
        <v>18000</v>
      </c>
      <c r="W140" s="231">
        <v>1508833.5</v>
      </c>
      <c r="Z140" s="231">
        <v>1170686.08</v>
      </c>
      <c r="AA140" s="231">
        <v>120623.3</v>
      </c>
    </row>
    <row r="141" spans="1:28" x14ac:dyDescent="0.2">
      <c r="A141" s="253" t="s">
        <v>3291</v>
      </c>
      <c r="B141" s="229">
        <v>308536.63</v>
      </c>
      <c r="C141" s="229">
        <v>13000</v>
      </c>
      <c r="D141" s="229">
        <v>96235.72</v>
      </c>
      <c r="E141" s="253">
        <v>507248.79</v>
      </c>
      <c r="F141" s="253">
        <v>120538.23</v>
      </c>
      <c r="H141" s="233">
        <v>6687.5</v>
      </c>
      <c r="M141" s="253">
        <v>25790</v>
      </c>
      <c r="N141" s="253">
        <v>1809525.85</v>
      </c>
      <c r="Q141" s="230">
        <v>1655154.43</v>
      </c>
      <c r="S141" s="230">
        <v>431.76</v>
      </c>
      <c r="U141" s="230">
        <v>1015565.5</v>
      </c>
      <c r="V141" s="230">
        <v>10500</v>
      </c>
      <c r="W141" s="231">
        <v>1651785.5</v>
      </c>
      <c r="Z141" s="231">
        <v>690419.57</v>
      </c>
      <c r="AA141" s="231">
        <v>102359.7</v>
      </c>
      <c r="AB141" s="231">
        <v>9</v>
      </c>
    </row>
    <row r="142" spans="1:28" x14ac:dyDescent="0.2">
      <c r="A142" s="253" t="s">
        <v>3292</v>
      </c>
      <c r="B142" s="229">
        <v>761080.57</v>
      </c>
      <c r="C142" s="229">
        <v>0</v>
      </c>
      <c r="D142" s="229">
        <v>75592.75</v>
      </c>
      <c r="E142" s="253">
        <v>1036642.41</v>
      </c>
      <c r="F142" s="253">
        <v>149390.21</v>
      </c>
      <c r="H142" s="233">
        <v>7762.5</v>
      </c>
      <c r="J142" s="233">
        <v>91950</v>
      </c>
      <c r="N142" s="253">
        <v>1034850.95</v>
      </c>
      <c r="Q142" s="230">
        <v>2003519.79</v>
      </c>
      <c r="S142" s="230">
        <v>1057.1300000000001</v>
      </c>
      <c r="U142" s="230">
        <v>1023004.5</v>
      </c>
      <c r="V142" s="230">
        <v>19500</v>
      </c>
      <c r="W142" s="231">
        <v>1700429.5</v>
      </c>
      <c r="Z142" s="231">
        <v>954623.94</v>
      </c>
      <c r="AA142" s="231">
        <v>192253.8</v>
      </c>
      <c r="AB142" s="231">
        <v>15</v>
      </c>
    </row>
    <row r="143" spans="1:28" x14ac:dyDescent="0.2">
      <c r="A143" s="253" t="s">
        <v>3293</v>
      </c>
      <c r="B143" s="229">
        <v>413037.17</v>
      </c>
      <c r="C143" s="229">
        <v>0</v>
      </c>
      <c r="D143" s="229">
        <v>43641.9</v>
      </c>
      <c r="E143" s="253">
        <v>139609.69</v>
      </c>
      <c r="F143" s="253">
        <v>54027.59</v>
      </c>
      <c r="H143" s="233">
        <v>7062.5</v>
      </c>
      <c r="J143" s="233">
        <v>131.05000000000001</v>
      </c>
      <c r="M143" s="253">
        <v>32879.440000000002</v>
      </c>
      <c r="N143" s="253">
        <v>1778360.15</v>
      </c>
      <c r="Q143" s="230">
        <v>1958500.54</v>
      </c>
      <c r="S143" s="230">
        <v>4016.46</v>
      </c>
      <c r="U143" s="230">
        <v>1039104.5</v>
      </c>
      <c r="V143" s="230">
        <v>25500</v>
      </c>
      <c r="W143" s="231">
        <v>1796588.5</v>
      </c>
      <c r="Z143" s="231">
        <v>984886.42</v>
      </c>
      <c r="AA143" s="231">
        <v>167366.99</v>
      </c>
      <c r="AB143" s="231">
        <v>26</v>
      </c>
    </row>
    <row r="144" spans="1:28" x14ac:dyDescent="0.2">
      <c r="A144" s="253" t="s">
        <v>3294</v>
      </c>
      <c r="B144" s="229">
        <v>313466.94</v>
      </c>
      <c r="C144" s="229">
        <v>0</v>
      </c>
      <c r="D144" s="229">
        <v>75077.69</v>
      </c>
      <c r="E144" s="253">
        <v>662975.73</v>
      </c>
      <c r="F144" s="253">
        <v>21584.79</v>
      </c>
      <c r="H144" s="233">
        <v>6672.5</v>
      </c>
      <c r="J144" s="233">
        <v>137786.9</v>
      </c>
      <c r="M144" s="253">
        <v>294666.48</v>
      </c>
      <c r="N144" s="253">
        <v>2463401.71</v>
      </c>
      <c r="Q144" s="230">
        <v>1487589.55</v>
      </c>
      <c r="R144" s="230">
        <v>30</v>
      </c>
      <c r="S144" s="230">
        <v>537.58000000000004</v>
      </c>
      <c r="U144" s="230">
        <v>1018388</v>
      </c>
      <c r="V144" s="230">
        <v>15000</v>
      </c>
      <c r="W144" s="231">
        <v>1651846</v>
      </c>
      <c r="Z144" s="231">
        <v>1150034</v>
      </c>
      <c r="AA144" s="231">
        <v>149462.57</v>
      </c>
      <c r="AB144" s="231">
        <v>8</v>
      </c>
    </row>
    <row r="145" spans="1:29" x14ac:dyDescent="0.2">
      <c r="A145" s="253" t="s">
        <v>3295</v>
      </c>
      <c r="B145" s="229">
        <v>589545.54</v>
      </c>
      <c r="C145" s="229">
        <v>15000</v>
      </c>
      <c r="D145" s="229">
        <v>134807.13</v>
      </c>
      <c r="E145" s="253">
        <v>44466.66</v>
      </c>
      <c r="F145" s="253">
        <v>69085.679999999993</v>
      </c>
      <c r="H145" s="233">
        <v>6072.5</v>
      </c>
      <c r="J145" s="233">
        <v>15009.98</v>
      </c>
      <c r="N145" s="253">
        <v>1748544.54</v>
      </c>
      <c r="Q145" s="230">
        <v>2564052.11</v>
      </c>
      <c r="S145" s="230">
        <v>486.8</v>
      </c>
      <c r="U145" s="230">
        <v>1534494.5</v>
      </c>
      <c r="V145" s="230">
        <v>15000</v>
      </c>
      <c r="W145" s="231">
        <v>2381686.5</v>
      </c>
      <c r="Z145" s="231">
        <v>1079996.93</v>
      </c>
      <c r="AA145" s="231">
        <v>43127.360000000001</v>
      </c>
    </row>
    <row r="146" spans="1:29" x14ac:dyDescent="0.2">
      <c r="A146" s="253" t="s">
        <v>3296</v>
      </c>
      <c r="B146" s="229">
        <v>651381.62</v>
      </c>
      <c r="C146" s="229">
        <v>0</v>
      </c>
      <c r="D146" s="229">
        <v>131080.51999999999</v>
      </c>
      <c r="E146" s="253">
        <v>1216325.4099999999</v>
      </c>
      <c r="F146" s="253">
        <v>102639.6</v>
      </c>
      <c r="H146" s="233">
        <v>5600</v>
      </c>
      <c r="M146" s="253">
        <v>3828.12</v>
      </c>
      <c r="N146" s="253">
        <v>577706.88</v>
      </c>
      <c r="Q146" s="230">
        <v>2500175.62</v>
      </c>
      <c r="R146" s="230">
        <v>66500</v>
      </c>
      <c r="S146" s="230">
        <v>857.55</v>
      </c>
      <c r="U146" s="230">
        <v>1617545</v>
      </c>
      <c r="V146" s="230">
        <v>19500</v>
      </c>
      <c r="W146" s="231">
        <v>2494736</v>
      </c>
      <c r="Z146" s="231">
        <v>1082116.7</v>
      </c>
      <c r="AA146" s="231">
        <v>127964.1</v>
      </c>
      <c r="AB146" s="231">
        <v>18</v>
      </c>
    </row>
    <row r="147" spans="1:29" x14ac:dyDescent="0.2">
      <c r="A147" s="253" t="s">
        <v>3297</v>
      </c>
      <c r="B147" s="229">
        <v>1178457.3500000001</v>
      </c>
      <c r="C147" s="229">
        <v>10000</v>
      </c>
      <c r="D147" s="229">
        <v>56379.71</v>
      </c>
      <c r="E147" s="253">
        <v>75562.47</v>
      </c>
      <c r="F147" s="253">
        <v>136148.35999999999</v>
      </c>
      <c r="H147" s="233">
        <v>6687.5</v>
      </c>
      <c r="J147" s="233">
        <v>15923.79</v>
      </c>
      <c r="N147" s="253">
        <v>3628551.99</v>
      </c>
      <c r="Q147" s="230">
        <v>3058148.74</v>
      </c>
      <c r="S147" s="230">
        <v>890.77</v>
      </c>
      <c r="U147" s="230">
        <v>1673091</v>
      </c>
      <c r="V147" s="230">
        <v>19500</v>
      </c>
      <c r="W147" s="231">
        <v>2502224</v>
      </c>
      <c r="Z147" s="231">
        <v>1290965.83</v>
      </c>
      <c r="AA147" s="231">
        <v>50224.02</v>
      </c>
      <c r="AC147" s="231">
        <v>2500</v>
      </c>
    </row>
    <row r="148" spans="1:29" x14ac:dyDescent="0.2">
      <c r="A148" s="253" t="s">
        <v>3298</v>
      </c>
      <c r="B148" s="229">
        <v>754035.68</v>
      </c>
      <c r="C148" s="229">
        <v>0</v>
      </c>
      <c r="D148" s="229">
        <v>114224.27</v>
      </c>
      <c r="E148" s="253">
        <v>234846.07999999999</v>
      </c>
      <c r="F148" s="253">
        <v>48679.98</v>
      </c>
      <c r="H148" s="233">
        <v>7762.5</v>
      </c>
      <c r="J148" s="233">
        <v>12500</v>
      </c>
      <c r="M148" s="253">
        <v>3969.66</v>
      </c>
      <c r="N148" s="253">
        <v>2252597.11</v>
      </c>
      <c r="Q148" s="230">
        <v>1801056.25</v>
      </c>
      <c r="S148" s="230">
        <v>1003.88</v>
      </c>
      <c r="U148" s="230">
        <v>1183322</v>
      </c>
      <c r="V148" s="230">
        <v>30000</v>
      </c>
      <c r="W148" s="231">
        <v>1768996</v>
      </c>
      <c r="Z148" s="231">
        <v>744381.19</v>
      </c>
      <c r="AA148" s="231">
        <v>129069.92</v>
      </c>
    </row>
    <row r="149" spans="1:29" x14ac:dyDescent="0.2">
      <c r="A149" s="253" t="s">
        <v>3299</v>
      </c>
      <c r="B149" s="229">
        <v>333436.15999999997</v>
      </c>
      <c r="C149" s="229">
        <v>0</v>
      </c>
      <c r="D149" s="229">
        <v>44774.99</v>
      </c>
      <c r="E149" s="253">
        <v>1379285.43</v>
      </c>
      <c r="F149" s="253">
        <v>32248.33</v>
      </c>
      <c r="H149" s="233">
        <v>16487.5</v>
      </c>
      <c r="J149" s="233">
        <v>86.64</v>
      </c>
      <c r="N149" s="253">
        <v>605433.22</v>
      </c>
      <c r="Q149" s="230">
        <v>1223541.2</v>
      </c>
      <c r="S149" s="230">
        <v>377.49</v>
      </c>
      <c r="U149" s="230">
        <v>885234</v>
      </c>
      <c r="V149" s="230">
        <v>4500</v>
      </c>
      <c r="W149" s="231">
        <v>1269607</v>
      </c>
      <c r="Z149" s="231">
        <v>566201.1</v>
      </c>
      <c r="AA149" s="231">
        <v>129576.14</v>
      </c>
    </row>
    <row r="150" spans="1:29" x14ac:dyDescent="0.2">
      <c r="A150" s="253" t="s">
        <v>3300</v>
      </c>
      <c r="B150" s="229">
        <v>414496.4</v>
      </c>
      <c r="C150" s="229">
        <v>0</v>
      </c>
      <c r="D150" s="229">
        <v>105375.75</v>
      </c>
      <c r="E150" s="253">
        <v>982982.28</v>
      </c>
      <c r="F150" s="253">
        <v>23132.57</v>
      </c>
      <c r="H150" s="233">
        <v>5600</v>
      </c>
      <c r="J150" s="233">
        <v>297.05</v>
      </c>
      <c r="N150" s="253">
        <v>698047.3</v>
      </c>
      <c r="Q150" s="230">
        <v>1181002.8899999999</v>
      </c>
      <c r="S150" s="230">
        <v>770.13</v>
      </c>
      <c r="U150" s="230">
        <v>1280644.5</v>
      </c>
      <c r="V150" s="230">
        <v>25500</v>
      </c>
      <c r="W150" s="231">
        <v>1650789.5</v>
      </c>
      <c r="Z150" s="231">
        <v>575132.74</v>
      </c>
      <c r="AA150" s="231">
        <v>91605.57</v>
      </c>
    </row>
    <row r="151" spans="1:29" x14ac:dyDescent="0.2">
      <c r="A151" s="253" t="s">
        <v>3301</v>
      </c>
      <c r="B151" s="229">
        <v>117150.31</v>
      </c>
      <c r="C151" s="229">
        <v>50000</v>
      </c>
      <c r="D151" s="229">
        <v>66307.839999999997</v>
      </c>
      <c r="E151" s="253">
        <v>987006.64</v>
      </c>
      <c r="F151" s="253">
        <v>48139.78</v>
      </c>
      <c r="H151" s="233">
        <v>5600</v>
      </c>
      <c r="J151" s="233">
        <v>590.33000000000004</v>
      </c>
      <c r="N151" s="253">
        <v>399608.02</v>
      </c>
      <c r="Q151" s="230">
        <v>1098822.69</v>
      </c>
      <c r="S151" s="230">
        <v>236.66</v>
      </c>
      <c r="U151" s="230">
        <v>473736.35</v>
      </c>
      <c r="V151" s="230">
        <v>15000</v>
      </c>
      <c r="W151" s="231">
        <v>832756.35</v>
      </c>
      <c r="Z151" s="231">
        <v>652679.75</v>
      </c>
      <c r="AA151" s="231">
        <v>111722.48</v>
      </c>
    </row>
    <row r="152" spans="1:29" x14ac:dyDescent="0.2">
      <c r="A152" s="253" t="s">
        <v>3302</v>
      </c>
      <c r="B152" s="229">
        <v>161820.07999999999</v>
      </c>
      <c r="C152" s="229">
        <v>0</v>
      </c>
      <c r="D152" s="229">
        <v>75241.69</v>
      </c>
      <c r="E152" s="253">
        <v>334241.82</v>
      </c>
      <c r="F152" s="253">
        <v>225159.48</v>
      </c>
      <c r="H152" s="233">
        <v>6687.5</v>
      </c>
      <c r="J152" s="233">
        <v>15000</v>
      </c>
      <c r="K152" s="253">
        <v>377036.66</v>
      </c>
      <c r="M152" s="253">
        <v>348098.42</v>
      </c>
      <c r="N152" s="253">
        <v>1677902.08</v>
      </c>
      <c r="Q152" s="230">
        <v>1490311.18</v>
      </c>
      <c r="R152" s="230">
        <v>206423.34</v>
      </c>
      <c r="S152" s="230">
        <v>487.8</v>
      </c>
      <c r="U152" s="230">
        <v>897806</v>
      </c>
      <c r="V152" s="230">
        <v>19500</v>
      </c>
      <c r="W152" s="231">
        <v>1616049</v>
      </c>
      <c r="Z152" s="231">
        <v>685387.98</v>
      </c>
      <c r="AA152" s="231">
        <v>517107.4</v>
      </c>
      <c r="AB152" s="231">
        <v>10</v>
      </c>
    </row>
    <row r="153" spans="1:29" x14ac:dyDescent="0.2">
      <c r="A153" s="253" t="s">
        <v>3303</v>
      </c>
      <c r="B153" s="229">
        <v>99486.21</v>
      </c>
      <c r="C153" s="229">
        <v>79800</v>
      </c>
      <c r="D153" s="229">
        <v>126765.54</v>
      </c>
      <c r="E153" s="253">
        <v>646650.06999999995</v>
      </c>
      <c r="F153" s="253">
        <v>94967.14</v>
      </c>
      <c r="H153" s="233">
        <v>6687.5</v>
      </c>
      <c r="J153" s="233">
        <v>81121.19</v>
      </c>
      <c r="N153" s="253">
        <v>511906.95</v>
      </c>
      <c r="Q153" s="230">
        <v>1947546.25</v>
      </c>
      <c r="R153" s="230">
        <v>33678.81</v>
      </c>
      <c r="S153" s="230">
        <v>271.11</v>
      </c>
      <c r="U153" s="230">
        <v>1939161</v>
      </c>
      <c r="V153" s="230">
        <v>46500</v>
      </c>
      <c r="W153" s="231">
        <v>2694672</v>
      </c>
      <c r="Z153" s="231">
        <v>1006690.22</v>
      </c>
      <c r="AA153" s="231">
        <v>100364.8</v>
      </c>
    </row>
    <row r="154" spans="1:29" x14ac:dyDescent="0.2">
      <c r="A154" s="253" t="s">
        <v>3304</v>
      </c>
      <c r="B154" s="229">
        <v>913630.6</v>
      </c>
      <c r="C154" s="229">
        <v>0</v>
      </c>
      <c r="D154" s="229">
        <v>69956.149999999994</v>
      </c>
      <c r="E154" s="253">
        <v>970920.84</v>
      </c>
      <c r="F154" s="253">
        <v>302786.68</v>
      </c>
      <c r="H154" s="233">
        <v>19778.5</v>
      </c>
      <c r="J154" s="233">
        <v>15122.1</v>
      </c>
      <c r="M154" s="253">
        <v>2184706.71</v>
      </c>
      <c r="N154" s="253">
        <v>3252587.34</v>
      </c>
      <c r="Q154" s="230">
        <v>1943252.78</v>
      </c>
      <c r="S154" s="230">
        <v>1067.52</v>
      </c>
      <c r="U154" s="230">
        <v>1698153</v>
      </c>
      <c r="V154" s="230">
        <v>40500</v>
      </c>
      <c r="W154" s="231">
        <v>2265947</v>
      </c>
      <c r="Z154" s="231">
        <v>1023904.7</v>
      </c>
      <c r="AA154" s="231">
        <v>1712764.75</v>
      </c>
      <c r="AB154" s="231">
        <v>28</v>
      </c>
    </row>
    <row r="155" spans="1:29" x14ac:dyDescent="0.2">
      <c r="A155" s="253" t="s">
        <v>3349</v>
      </c>
      <c r="B155" s="229">
        <v>527224.32999999996</v>
      </c>
      <c r="C155" s="229">
        <v>0</v>
      </c>
      <c r="D155" s="229">
        <v>83364.25</v>
      </c>
      <c r="E155" s="253">
        <v>1721274.2</v>
      </c>
      <c r="F155" s="253">
        <v>161864.1</v>
      </c>
      <c r="H155" s="233">
        <v>7762.5</v>
      </c>
      <c r="J155" s="233">
        <v>20361.59</v>
      </c>
      <c r="M155" s="253">
        <v>1414645.52</v>
      </c>
      <c r="N155" s="253">
        <v>2705484.32</v>
      </c>
      <c r="Q155" s="230">
        <v>1490763.65</v>
      </c>
      <c r="R155" s="230">
        <v>226763</v>
      </c>
      <c r="U155" s="230">
        <v>952813</v>
      </c>
      <c r="V155" s="230">
        <v>15000</v>
      </c>
      <c r="W155" s="231">
        <v>1596677</v>
      </c>
      <c r="Z155" s="231">
        <v>876850.1</v>
      </c>
      <c r="AA155" s="231">
        <v>1110558.53</v>
      </c>
      <c r="AB155" s="231">
        <v>10</v>
      </c>
    </row>
    <row r="156" spans="1:29" x14ac:dyDescent="0.2">
      <c r="A156" s="253" t="s">
        <v>3305</v>
      </c>
      <c r="B156" s="229">
        <v>290076.96000000002</v>
      </c>
      <c r="C156" s="229">
        <v>0</v>
      </c>
      <c r="D156" s="229">
        <v>71862.87</v>
      </c>
      <c r="E156" s="253">
        <v>520448.34</v>
      </c>
      <c r="F156" s="253">
        <v>450163.19</v>
      </c>
      <c r="H156" s="233">
        <v>18045</v>
      </c>
      <c r="N156" s="253">
        <v>1733406.94</v>
      </c>
      <c r="Q156" s="230">
        <v>1829929.04</v>
      </c>
      <c r="R156" s="230">
        <v>99060</v>
      </c>
      <c r="S156" s="230">
        <v>423.44</v>
      </c>
      <c r="U156" s="230">
        <v>1858440</v>
      </c>
      <c r="V156" s="230">
        <v>14500</v>
      </c>
      <c r="W156" s="231">
        <v>2844792</v>
      </c>
      <c r="Z156" s="231">
        <v>668864.25</v>
      </c>
      <c r="AA156" s="231">
        <v>256868.55</v>
      </c>
    </row>
    <row r="157" spans="1:29" x14ac:dyDescent="0.2">
      <c r="A157" s="253" t="s">
        <v>3306</v>
      </c>
      <c r="B157" s="229">
        <v>322227.31</v>
      </c>
      <c r="C157" s="229">
        <v>0</v>
      </c>
      <c r="D157" s="229">
        <v>27495.31</v>
      </c>
      <c r="E157" s="253">
        <v>219546.7</v>
      </c>
      <c r="F157" s="253">
        <v>60314.5</v>
      </c>
      <c r="H157" s="233">
        <v>16725</v>
      </c>
      <c r="J157" s="233">
        <v>0</v>
      </c>
      <c r="M157" s="253">
        <v>-0.99</v>
      </c>
      <c r="N157" s="253">
        <v>1890457.72</v>
      </c>
      <c r="Q157" s="230">
        <v>1561389.67</v>
      </c>
      <c r="R157" s="230">
        <v>99510</v>
      </c>
      <c r="S157" s="230">
        <v>455.78</v>
      </c>
      <c r="U157" s="230">
        <v>604670</v>
      </c>
      <c r="V157" s="230">
        <v>15000</v>
      </c>
      <c r="W157" s="231">
        <v>1477802</v>
      </c>
      <c r="Z157" s="231">
        <v>465231.94</v>
      </c>
      <c r="AA157" s="231">
        <v>105433.27</v>
      </c>
      <c r="AC157" s="231">
        <v>32980</v>
      </c>
    </row>
    <row r="158" spans="1:29" x14ac:dyDescent="0.2">
      <c r="A158" s="253" t="s">
        <v>3307</v>
      </c>
      <c r="B158" s="229">
        <v>597508.04</v>
      </c>
      <c r="C158" s="229">
        <v>0</v>
      </c>
      <c r="D158" s="229">
        <v>68192.73</v>
      </c>
      <c r="E158" s="253">
        <v>2218498.34</v>
      </c>
      <c r="F158" s="253">
        <v>223513.64</v>
      </c>
      <c r="H158" s="233">
        <v>20640</v>
      </c>
      <c r="J158" s="233">
        <v>0</v>
      </c>
      <c r="M158" s="253">
        <v>-76.06</v>
      </c>
      <c r="N158" s="253">
        <v>715300.29</v>
      </c>
      <c r="Q158" s="230">
        <v>2069927.99</v>
      </c>
      <c r="R158" s="230">
        <v>470850</v>
      </c>
      <c r="S158" s="230">
        <v>1145.6199999999999</v>
      </c>
      <c r="U158" s="230">
        <v>1293580</v>
      </c>
      <c r="V158" s="230">
        <v>27000</v>
      </c>
      <c r="W158" s="231">
        <v>2367951</v>
      </c>
      <c r="Z158" s="231">
        <v>1047685.97</v>
      </c>
      <c r="AA158" s="231">
        <v>217080.49</v>
      </c>
    </row>
    <row r="159" spans="1:29" x14ac:dyDescent="0.2">
      <c r="A159" s="253" t="s">
        <v>3308</v>
      </c>
      <c r="B159" s="229">
        <v>560969.47</v>
      </c>
      <c r="C159" s="229">
        <v>0</v>
      </c>
      <c r="D159" s="229">
        <v>94233.4</v>
      </c>
      <c r="E159" s="253">
        <v>274561.5</v>
      </c>
      <c r="F159" s="253">
        <v>178048.47</v>
      </c>
      <c r="H159" s="233">
        <v>15037.5</v>
      </c>
      <c r="J159" s="233">
        <v>1220</v>
      </c>
      <c r="M159" s="253">
        <v>2.5</v>
      </c>
      <c r="N159" s="253">
        <v>1595931.52</v>
      </c>
      <c r="Q159" s="230">
        <v>1898506.81</v>
      </c>
      <c r="R159" s="230">
        <v>373250</v>
      </c>
      <c r="S159" s="230">
        <v>891.65</v>
      </c>
      <c r="U159" s="230">
        <v>682400</v>
      </c>
      <c r="W159" s="231">
        <v>1692517</v>
      </c>
      <c r="Z159" s="231">
        <v>659576.17000000004</v>
      </c>
      <c r="AA159" s="231">
        <v>113494.23</v>
      </c>
      <c r="AC159" s="231">
        <v>67440</v>
      </c>
    </row>
    <row r="160" spans="1:29" x14ac:dyDescent="0.2">
      <c r="A160" s="253" t="s">
        <v>3309</v>
      </c>
      <c r="B160" s="229">
        <v>470743.51</v>
      </c>
      <c r="C160" s="229">
        <v>0</v>
      </c>
      <c r="D160" s="229">
        <v>39455.449999999997</v>
      </c>
      <c r="E160" s="253">
        <v>293850.13</v>
      </c>
      <c r="F160" s="253">
        <v>108675.8</v>
      </c>
      <c r="G160" s="233">
        <v>3500</v>
      </c>
      <c r="H160" s="233">
        <v>53438</v>
      </c>
      <c r="N160" s="253">
        <v>2218013.29</v>
      </c>
      <c r="Q160" s="230">
        <v>1008036.38</v>
      </c>
      <c r="R160" s="230">
        <v>30000</v>
      </c>
      <c r="S160" s="230">
        <v>351.17</v>
      </c>
      <c r="U160" s="230">
        <v>1294969.3999999999</v>
      </c>
      <c r="W160" s="231">
        <v>1758769.4</v>
      </c>
      <c r="Z160" s="231">
        <v>296641.42</v>
      </c>
      <c r="AA160" s="231">
        <v>78376.28</v>
      </c>
    </row>
    <row r="161" spans="1:29" x14ac:dyDescent="0.2">
      <c r="A161" s="253" t="s">
        <v>3310</v>
      </c>
      <c r="B161" s="229">
        <v>367064.73</v>
      </c>
      <c r="C161" s="229">
        <v>0</v>
      </c>
      <c r="D161" s="229">
        <v>28934.400000000001</v>
      </c>
      <c r="E161" s="253">
        <v>123046.08</v>
      </c>
      <c r="F161" s="253">
        <v>630783.64</v>
      </c>
      <c r="J161" s="233">
        <v>1075.1099999999999</v>
      </c>
      <c r="N161" s="253">
        <v>1904185.77</v>
      </c>
      <c r="Q161" s="230">
        <v>1358547.22</v>
      </c>
      <c r="R161" s="230">
        <v>75629</v>
      </c>
      <c r="S161" s="230">
        <v>457.93</v>
      </c>
      <c r="U161" s="230">
        <v>2227553</v>
      </c>
      <c r="W161" s="231">
        <v>3017740.77</v>
      </c>
      <c r="Z161" s="231">
        <v>364630.19</v>
      </c>
      <c r="AA161" s="231">
        <v>194895.62</v>
      </c>
    </row>
    <row r="162" spans="1:29" x14ac:dyDescent="0.2">
      <c r="A162" s="253" t="s">
        <v>3311</v>
      </c>
      <c r="B162" s="229">
        <v>388548.52</v>
      </c>
      <c r="C162" s="229">
        <v>0</v>
      </c>
      <c r="D162" s="229">
        <v>22888.75</v>
      </c>
      <c r="E162" s="253">
        <v>384527.6</v>
      </c>
      <c r="F162" s="253">
        <v>660646.98</v>
      </c>
      <c r="J162" s="233">
        <v>141.9</v>
      </c>
      <c r="N162" s="253">
        <v>2050038.21</v>
      </c>
      <c r="Q162" s="230">
        <v>1421459.73</v>
      </c>
      <c r="R162" s="230">
        <v>96325</v>
      </c>
      <c r="S162" s="230">
        <v>383.27</v>
      </c>
      <c r="U162" s="230">
        <v>1140584.3799999999</v>
      </c>
      <c r="V162" s="230">
        <v>2810.38</v>
      </c>
      <c r="W162" s="231">
        <v>1884321.38</v>
      </c>
      <c r="Z162" s="231">
        <v>402094.39</v>
      </c>
      <c r="AA162" s="231">
        <v>192596.06</v>
      </c>
      <c r="AC162" s="231">
        <v>0.38</v>
      </c>
    </row>
    <row r="163" spans="1:29" x14ac:dyDescent="0.2">
      <c r="A163" s="253" t="s">
        <v>3312</v>
      </c>
      <c r="B163" s="229">
        <v>783516.44</v>
      </c>
      <c r="C163" s="229">
        <v>0</v>
      </c>
      <c r="D163" s="229">
        <v>88200.37</v>
      </c>
      <c r="E163" s="253">
        <v>1857589.1</v>
      </c>
      <c r="F163" s="253">
        <v>171224.55</v>
      </c>
      <c r="J163" s="233">
        <v>440</v>
      </c>
      <c r="M163" s="253">
        <v>-54447.14</v>
      </c>
      <c r="N163" s="253">
        <v>345682.71</v>
      </c>
      <c r="Q163" s="230">
        <v>2002088.6</v>
      </c>
      <c r="R163" s="230">
        <v>228400</v>
      </c>
      <c r="S163" s="230">
        <v>1471.51</v>
      </c>
      <c r="U163" s="230">
        <v>1752751</v>
      </c>
      <c r="W163" s="231">
        <v>2807251</v>
      </c>
      <c r="Z163" s="231">
        <v>403787.16</v>
      </c>
      <c r="AA163" s="231">
        <v>328645.48</v>
      </c>
    </row>
    <row r="164" spans="1:29" x14ac:dyDescent="0.2">
      <c r="A164" s="253" t="s">
        <v>3313</v>
      </c>
      <c r="B164" s="229">
        <v>1056566.82</v>
      </c>
      <c r="C164" s="229">
        <v>0</v>
      </c>
      <c r="D164" s="229">
        <v>69098.45</v>
      </c>
      <c r="E164" s="253">
        <v>872668.67</v>
      </c>
      <c r="F164" s="253">
        <v>166615.01</v>
      </c>
      <c r="G164" s="233">
        <v>3500</v>
      </c>
      <c r="H164" s="233">
        <v>0</v>
      </c>
      <c r="J164" s="233">
        <v>32.71</v>
      </c>
      <c r="M164" s="253">
        <v>139669.06</v>
      </c>
      <c r="N164" s="253">
        <v>633085.80000000005</v>
      </c>
      <c r="Q164" s="230">
        <v>1158168.99</v>
      </c>
      <c r="R164" s="230">
        <v>213200</v>
      </c>
      <c r="S164" s="230">
        <v>2149</v>
      </c>
      <c r="U164" s="230">
        <v>944260</v>
      </c>
      <c r="V164" s="230">
        <v>16250</v>
      </c>
      <c r="W164" s="231">
        <v>1345259</v>
      </c>
      <c r="Z164" s="231">
        <v>663530.93000000005</v>
      </c>
      <c r="AA164" s="231">
        <v>135274.5</v>
      </c>
    </row>
    <row r="165" spans="1:29" x14ac:dyDescent="0.2">
      <c r="A165" s="253" t="s">
        <v>3314</v>
      </c>
      <c r="B165" s="229">
        <v>1312193.8899999999</v>
      </c>
      <c r="C165" s="229">
        <v>0</v>
      </c>
      <c r="D165" s="229">
        <v>31839.53</v>
      </c>
      <c r="E165" s="253">
        <v>91293.43</v>
      </c>
      <c r="F165" s="253">
        <v>210920.23</v>
      </c>
      <c r="H165" s="233">
        <v>31542.5</v>
      </c>
      <c r="J165" s="233">
        <v>69.069999999999993</v>
      </c>
      <c r="M165" s="253">
        <v>185836.08</v>
      </c>
      <c r="N165" s="253">
        <v>1315994.6399999999</v>
      </c>
      <c r="Q165" s="230">
        <v>1399257.22</v>
      </c>
      <c r="R165" s="230">
        <v>34077</v>
      </c>
      <c r="S165" s="230">
        <v>2234.4299999999998</v>
      </c>
      <c r="U165" s="230">
        <v>1291940</v>
      </c>
      <c r="V165" s="230">
        <v>33750</v>
      </c>
      <c r="W165" s="231">
        <v>1812305</v>
      </c>
      <c r="Z165" s="231">
        <v>528622.82999999996</v>
      </c>
      <c r="AA165" s="231">
        <v>47866.91</v>
      </c>
    </row>
    <row r="166" spans="1:29" x14ac:dyDescent="0.2">
      <c r="A166" s="253" t="s">
        <v>3315</v>
      </c>
      <c r="B166" s="229">
        <v>741759.09</v>
      </c>
      <c r="C166" s="229">
        <v>0</v>
      </c>
      <c r="D166" s="229">
        <v>50564.05</v>
      </c>
      <c r="E166" s="253">
        <v>122402.88</v>
      </c>
      <c r="F166" s="253">
        <v>555934.36</v>
      </c>
      <c r="J166" s="233">
        <v>205.95</v>
      </c>
      <c r="M166" s="253">
        <v>209163.98</v>
      </c>
      <c r="N166" s="253">
        <v>1954472.19</v>
      </c>
      <c r="Q166" s="230">
        <v>1519851.92</v>
      </c>
      <c r="R166" s="230">
        <v>195000</v>
      </c>
      <c r="S166" s="230">
        <v>1413.26</v>
      </c>
      <c r="U166" s="230">
        <v>1359930</v>
      </c>
      <c r="V166" s="230">
        <v>22800</v>
      </c>
      <c r="W166" s="231">
        <v>1970445</v>
      </c>
      <c r="Z166" s="231">
        <v>600907.13</v>
      </c>
      <c r="AA166" s="231">
        <v>163314.70000000001</v>
      </c>
    </row>
    <row r="167" spans="1:29" x14ac:dyDescent="0.2">
      <c r="A167" s="253" t="s">
        <v>3316</v>
      </c>
      <c r="B167" s="229">
        <v>922731.79</v>
      </c>
      <c r="C167" s="229">
        <v>0</v>
      </c>
      <c r="D167" s="229">
        <v>38197.17</v>
      </c>
      <c r="E167" s="253">
        <v>481834.04</v>
      </c>
      <c r="F167" s="253">
        <v>62062.57</v>
      </c>
      <c r="G167" s="233">
        <v>10565</v>
      </c>
      <c r="H167" s="233">
        <v>18810</v>
      </c>
      <c r="J167" s="233">
        <v>134.9</v>
      </c>
      <c r="M167" s="253">
        <v>128918.68</v>
      </c>
      <c r="N167" s="253">
        <v>1659140.58</v>
      </c>
      <c r="Q167" s="230">
        <v>1272452.8700000001</v>
      </c>
      <c r="R167" s="230">
        <v>247000</v>
      </c>
      <c r="S167" s="230">
        <v>1475.62</v>
      </c>
      <c r="U167" s="230">
        <v>1648380</v>
      </c>
      <c r="V167" s="230">
        <v>35000</v>
      </c>
      <c r="W167" s="231">
        <v>2012310</v>
      </c>
      <c r="Z167" s="231">
        <v>749875.14</v>
      </c>
      <c r="AA167" s="231">
        <v>116052.7</v>
      </c>
    </row>
    <row r="168" spans="1:29" x14ac:dyDescent="0.2">
      <c r="A168" s="253" t="s">
        <v>3317</v>
      </c>
      <c r="B168" s="229">
        <v>657033.86</v>
      </c>
      <c r="C168" s="229">
        <v>0</v>
      </c>
      <c r="D168" s="229">
        <v>57791.360000000001</v>
      </c>
      <c r="E168" s="253">
        <v>412815.06</v>
      </c>
      <c r="F168" s="253">
        <v>100794.96</v>
      </c>
      <c r="G168" s="233">
        <v>5000</v>
      </c>
      <c r="H168" s="233">
        <v>67477.67</v>
      </c>
      <c r="J168" s="233">
        <v>1036.01</v>
      </c>
      <c r="M168" s="253">
        <v>186095.32</v>
      </c>
      <c r="N168" s="253">
        <v>3430123.36</v>
      </c>
      <c r="Q168" s="230">
        <v>1534795.4</v>
      </c>
      <c r="R168" s="230">
        <v>267000</v>
      </c>
      <c r="U168" s="230">
        <v>2349060</v>
      </c>
      <c r="V168" s="230">
        <v>32850</v>
      </c>
      <c r="W168" s="231">
        <v>2961640</v>
      </c>
      <c r="Z168" s="231">
        <v>1015396.48</v>
      </c>
      <c r="AA168" s="231">
        <v>184421.5</v>
      </c>
    </row>
    <row r="169" spans="1:29" x14ac:dyDescent="0.2">
      <c r="A169" s="253" t="s">
        <v>3318</v>
      </c>
      <c r="B169" s="229">
        <v>446812.46</v>
      </c>
      <c r="C169" s="229">
        <v>0</v>
      </c>
      <c r="D169" s="229">
        <v>63586.64</v>
      </c>
      <c r="E169" s="253">
        <v>3734976.9</v>
      </c>
      <c r="F169" s="253">
        <v>111660.65</v>
      </c>
      <c r="J169" s="233">
        <v>1386.92</v>
      </c>
      <c r="M169" s="253">
        <v>20.37</v>
      </c>
      <c r="N169" s="253">
        <v>2074034.47</v>
      </c>
      <c r="Q169" s="230">
        <v>1251300.68</v>
      </c>
      <c r="R169" s="230">
        <v>51100</v>
      </c>
      <c r="S169" s="230">
        <v>888.24</v>
      </c>
      <c r="U169" s="230">
        <v>758540</v>
      </c>
      <c r="W169" s="231">
        <v>1479508</v>
      </c>
      <c r="Z169" s="231">
        <v>601189.43000000005</v>
      </c>
      <c r="AA169" s="231">
        <v>9110.5</v>
      </c>
    </row>
    <row r="170" spans="1:29" x14ac:dyDescent="0.2">
      <c r="A170" s="253" t="s">
        <v>3319</v>
      </c>
      <c r="B170" s="229">
        <v>762419.44</v>
      </c>
      <c r="C170" s="229">
        <v>0</v>
      </c>
      <c r="D170" s="229">
        <v>85174.94</v>
      </c>
      <c r="E170" s="253">
        <v>185375.45</v>
      </c>
      <c r="F170" s="253">
        <v>668563.62</v>
      </c>
      <c r="J170" s="233">
        <v>140871.95000000001</v>
      </c>
      <c r="M170" s="253">
        <v>7.23</v>
      </c>
      <c r="N170" s="253">
        <v>2188176.4900000002</v>
      </c>
      <c r="Q170" s="230">
        <v>2416975.2000000002</v>
      </c>
      <c r="R170" s="230">
        <v>206800</v>
      </c>
      <c r="S170" s="230">
        <v>1051.31</v>
      </c>
      <c r="U170" s="230">
        <v>1252701</v>
      </c>
      <c r="W170" s="231">
        <v>2159197.9900000002</v>
      </c>
      <c r="Z170" s="231">
        <v>901523.26</v>
      </c>
      <c r="AA170" s="231">
        <v>114977.88</v>
      </c>
    </row>
    <row r="171" spans="1:29" x14ac:dyDescent="0.2">
      <c r="A171" s="253" t="s">
        <v>3320</v>
      </c>
      <c r="B171" s="229">
        <v>481620.24</v>
      </c>
      <c r="C171" s="229">
        <v>0</v>
      </c>
      <c r="D171" s="229">
        <v>108463.28</v>
      </c>
      <c r="E171" s="253">
        <v>440942.58</v>
      </c>
      <c r="F171" s="253">
        <v>646958.61</v>
      </c>
      <c r="J171" s="233">
        <v>0</v>
      </c>
      <c r="M171" s="253">
        <v>-24581.3</v>
      </c>
      <c r="N171" s="253">
        <v>1890317.34</v>
      </c>
      <c r="Q171" s="230">
        <v>1280582.52</v>
      </c>
      <c r="R171" s="230">
        <v>138000</v>
      </c>
      <c r="S171" s="230">
        <v>1864.85</v>
      </c>
      <c r="U171" s="230">
        <v>1155540</v>
      </c>
      <c r="W171" s="231">
        <v>1717227</v>
      </c>
      <c r="Z171" s="231">
        <v>782717.97</v>
      </c>
      <c r="AA171" s="231">
        <v>88485.39</v>
      </c>
    </row>
    <row r="172" spans="1:29" x14ac:dyDescent="0.2">
      <c r="A172" s="253" t="s">
        <v>3321</v>
      </c>
      <c r="B172" s="229">
        <v>716223.93</v>
      </c>
      <c r="C172" s="229">
        <v>0</v>
      </c>
      <c r="D172" s="229">
        <v>54321.23</v>
      </c>
      <c r="E172" s="253">
        <v>274098.95</v>
      </c>
      <c r="F172" s="253">
        <v>148390.31</v>
      </c>
      <c r="J172" s="233">
        <v>183820.79999999999</v>
      </c>
      <c r="N172" s="253">
        <v>2400624.13</v>
      </c>
      <c r="Q172" s="230">
        <v>1310587.33</v>
      </c>
      <c r="R172" s="230">
        <v>222890</v>
      </c>
      <c r="S172" s="230">
        <v>993.41</v>
      </c>
      <c r="U172" s="230">
        <v>1828820</v>
      </c>
      <c r="W172" s="231">
        <v>2412915.75</v>
      </c>
      <c r="X172" s="231">
        <v>7500</v>
      </c>
      <c r="Z172" s="231">
        <v>779561.04</v>
      </c>
      <c r="AA172" s="231">
        <v>163406.29999999999</v>
      </c>
    </row>
    <row r="173" spans="1:29" x14ac:dyDescent="0.2">
      <c r="A173" s="253" t="s">
        <v>3322</v>
      </c>
      <c r="B173" s="229">
        <v>976507.75</v>
      </c>
      <c r="C173" s="229">
        <v>0</v>
      </c>
      <c r="D173" s="229">
        <v>69244.929999999993</v>
      </c>
      <c r="E173" s="253">
        <v>648391</v>
      </c>
      <c r="F173" s="253">
        <v>468549.73</v>
      </c>
      <c r="J173" s="233">
        <v>14.98</v>
      </c>
      <c r="M173" s="253">
        <v>-7.79</v>
      </c>
      <c r="N173" s="253">
        <v>1658240.02</v>
      </c>
      <c r="Q173" s="230">
        <v>1944049.67</v>
      </c>
      <c r="R173" s="230">
        <v>130800</v>
      </c>
      <c r="S173" s="230">
        <v>1671.94</v>
      </c>
      <c r="U173" s="230">
        <v>1100440</v>
      </c>
      <c r="W173" s="231">
        <v>2109108</v>
      </c>
      <c r="Z173" s="231">
        <v>904201.43</v>
      </c>
      <c r="AA173" s="231">
        <v>141877.9</v>
      </c>
    </row>
    <row r="174" spans="1:29" x14ac:dyDescent="0.2">
      <c r="A174" s="253" t="s">
        <v>3323</v>
      </c>
      <c r="B174" s="229">
        <v>559930.88</v>
      </c>
      <c r="C174" s="229">
        <v>0</v>
      </c>
      <c r="D174" s="229">
        <v>108618.33</v>
      </c>
      <c r="E174" s="253">
        <v>329425.94</v>
      </c>
      <c r="F174" s="253">
        <v>97016.08</v>
      </c>
      <c r="J174" s="233">
        <v>21</v>
      </c>
      <c r="M174" s="253">
        <v>-3414</v>
      </c>
      <c r="N174" s="253">
        <v>2400624.13</v>
      </c>
      <c r="Q174" s="230">
        <v>1993004.29</v>
      </c>
      <c r="R174" s="230">
        <v>173950</v>
      </c>
      <c r="S174" s="230">
        <v>693.93</v>
      </c>
      <c r="U174" s="230">
        <v>1081040</v>
      </c>
      <c r="W174" s="231">
        <v>2136045.92</v>
      </c>
      <c r="Z174" s="231">
        <v>962360.64</v>
      </c>
      <c r="AA174" s="231">
        <v>91918.9</v>
      </c>
    </row>
    <row r="175" spans="1:29" x14ac:dyDescent="0.2">
      <c r="A175" s="253" t="s">
        <v>3324</v>
      </c>
      <c r="B175" s="229">
        <v>629012.62</v>
      </c>
      <c r="C175" s="229">
        <v>0</v>
      </c>
      <c r="D175" s="229">
        <v>61446.76</v>
      </c>
      <c r="E175" s="253">
        <v>126397.87</v>
      </c>
      <c r="F175" s="253">
        <v>71334.84</v>
      </c>
      <c r="J175" s="233">
        <v>65.42</v>
      </c>
      <c r="N175" s="253">
        <v>1908740.29</v>
      </c>
      <c r="Q175" s="230">
        <v>1632004.54</v>
      </c>
      <c r="R175" s="230">
        <v>243000</v>
      </c>
      <c r="S175" s="230">
        <v>1573.1</v>
      </c>
      <c r="U175" s="230">
        <v>1304030</v>
      </c>
      <c r="W175" s="231">
        <v>2184438</v>
      </c>
      <c r="Z175" s="231">
        <v>690539.34</v>
      </c>
      <c r="AA175" s="231">
        <v>71584.84</v>
      </c>
    </row>
    <row r="176" spans="1:29" x14ac:dyDescent="0.2">
      <c r="A176" s="253" t="s">
        <v>3325</v>
      </c>
      <c r="B176" s="229">
        <v>312644.59999999998</v>
      </c>
      <c r="C176" s="229">
        <v>0</v>
      </c>
      <c r="D176" s="229">
        <v>47893.9</v>
      </c>
      <c r="E176" s="253">
        <v>424838.73</v>
      </c>
      <c r="F176" s="253">
        <v>174109.73</v>
      </c>
      <c r="J176" s="233">
        <v>46.83</v>
      </c>
      <c r="N176" s="253">
        <v>2036218.61</v>
      </c>
      <c r="Q176" s="230">
        <v>1469316.92</v>
      </c>
      <c r="R176" s="230">
        <v>100000</v>
      </c>
      <c r="S176" s="230">
        <v>1420.58</v>
      </c>
      <c r="U176" s="230">
        <v>1217850</v>
      </c>
      <c r="W176" s="231">
        <v>2204850</v>
      </c>
      <c r="Z176" s="231">
        <v>635054.9</v>
      </c>
      <c r="AA176" s="231">
        <v>182120</v>
      </c>
    </row>
    <row r="177" spans="1:27" x14ac:dyDescent="0.2">
      <c r="A177" s="253" t="s">
        <v>3326</v>
      </c>
      <c r="B177" s="229">
        <v>468726.55</v>
      </c>
      <c r="C177" s="229">
        <v>0</v>
      </c>
      <c r="D177" s="229">
        <v>43648.66</v>
      </c>
      <c r="E177" s="253">
        <v>20604.060000000001</v>
      </c>
      <c r="F177" s="253">
        <v>135694.44</v>
      </c>
      <c r="J177" s="233">
        <v>1908.38</v>
      </c>
      <c r="N177" s="253">
        <v>2581996.2400000002</v>
      </c>
      <c r="Q177" s="230">
        <v>922753.04</v>
      </c>
      <c r="R177" s="230">
        <v>85135</v>
      </c>
      <c r="S177" s="230">
        <v>1129.03</v>
      </c>
      <c r="U177" s="230">
        <v>832850</v>
      </c>
      <c r="W177" s="231">
        <v>1317150</v>
      </c>
      <c r="Z177" s="231">
        <v>388807.45</v>
      </c>
      <c r="AA177" s="231">
        <v>177976.13</v>
      </c>
    </row>
    <row r="178" spans="1:27" x14ac:dyDescent="0.2">
      <c r="A178" s="253" t="s">
        <v>3327</v>
      </c>
      <c r="B178" s="229">
        <v>516765.77</v>
      </c>
      <c r="C178" s="229">
        <v>44400</v>
      </c>
      <c r="D178" s="229">
        <v>39566.33</v>
      </c>
      <c r="E178" s="253">
        <v>152549.03</v>
      </c>
      <c r="F178" s="253">
        <v>922377.73</v>
      </c>
      <c r="J178" s="233">
        <v>1054.79</v>
      </c>
      <c r="N178" s="253">
        <v>1442473.15</v>
      </c>
      <c r="Q178" s="230">
        <v>1984567.61</v>
      </c>
      <c r="R178" s="230">
        <v>378539</v>
      </c>
      <c r="S178" s="230">
        <v>921.23</v>
      </c>
      <c r="U178" s="230">
        <v>1133810</v>
      </c>
      <c r="V178" s="230">
        <v>5608</v>
      </c>
      <c r="W178" s="231">
        <v>1602110</v>
      </c>
      <c r="Z178" s="231">
        <v>556799.06999999995</v>
      </c>
      <c r="AA178" s="231">
        <v>196069.81</v>
      </c>
    </row>
    <row r="179" spans="1:27" x14ac:dyDescent="0.2">
      <c r="A179" s="253" t="s">
        <v>3328</v>
      </c>
      <c r="B179" s="229">
        <v>558153.06999999995</v>
      </c>
      <c r="C179" s="229">
        <v>0</v>
      </c>
      <c r="D179" s="229">
        <v>15498.63</v>
      </c>
      <c r="E179" s="253">
        <v>214054.36</v>
      </c>
      <c r="F179" s="253">
        <v>138954.51</v>
      </c>
      <c r="J179" s="233">
        <v>0</v>
      </c>
      <c r="N179" s="253">
        <v>1708773.29</v>
      </c>
      <c r="Q179" s="230">
        <v>825843.65</v>
      </c>
      <c r="R179" s="230">
        <v>113000</v>
      </c>
      <c r="S179" s="230">
        <v>1430.31</v>
      </c>
      <c r="U179" s="230">
        <v>970900</v>
      </c>
      <c r="W179" s="231">
        <v>1338390</v>
      </c>
      <c r="Z179" s="231">
        <v>484553.69</v>
      </c>
      <c r="AA179" s="231">
        <v>138661.01999999999</v>
      </c>
    </row>
    <row r="180" spans="1:27" x14ac:dyDescent="0.2">
      <c r="A180" s="253" t="s">
        <v>3329</v>
      </c>
      <c r="B180" s="229">
        <v>246227.66</v>
      </c>
      <c r="C180" s="229">
        <v>52200</v>
      </c>
      <c r="D180" s="229">
        <v>25946.98</v>
      </c>
      <c r="E180" s="253">
        <v>24052.49</v>
      </c>
      <c r="F180" s="253">
        <v>43464.29</v>
      </c>
      <c r="J180" s="233">
        <v>165.9</v>
      </c>
      <c r="M180" s="253">
        <v>-4</v>
      </c>
      <c r="N180" s="253">
        <v>1572242.02</v>
      </c>
      <c r="Q180" s="230">
        <v>964003.74</v>
      </c>
      <c r="R180" s="230">
        <v>236413</v>
      </c>
      <c r="S180" s="230">
        <v>2015.24</v>
      </c>
      <c r="U180" s="230">
        <v>989070</v>
      </c>
      <c r="V180" s="230">
        <v>2390</v>
      </c>
      <c r="W180" s="231">
        <v>1509070</v>
      </c>
      <c r="Z180" s="231">
        <v>603997.56999999995</v>
      </c>
      <c r="AA180" s="231">
        <v>49404</v>
      </c>
    </row>
    <row r="181" spans="1:27" x14ac:dyDescent="0.2">
      <c r="A181" s="253" t="s">
        <v>3330</v>
      </c>
      <c r="B181" s="229">
        <v>520721.6</v>
      </c>
      <c r="C181" s="229">
        <v>0</v>
      </c>
      <c r="D181" s="229">
        <v>43538.34</v>
      </c>
      <c r="E181" s="253">
        <v>90525.119999999995</v>
      </c>
      <c r="F181" s="253">
        <v>755095.12</v>
      </c>
      <c r="J181" s="233">
        <v>46.74</v>
      </c>
      <c r="N181" s="253">
        <v>1286359.3700000001</v>
      </c>
      <c r="Q181" s="230">
        <v>2064672.78</v>
      </c>
      <c r="R181" s="230">
        <v>382555</v>
      </c>
      <c r="S181" s="230">
        <v>1171.01</v>
      </c>
      <c r="U181" s="230">
        <v>1071879</v>
      </c>
      <c r="W181" s="231">
        <v>1673919</v>
      </c>
      <c r="Z181" s="231">
        <v>670758.39</v>
      </c>
      <c r="AA181" s="231">
        <v>101478.6</v>
      </c>
    </row>
    <row r="182" spans="1:27" x14ac:dyDescent="0.2">
      <c r="A182" s="253" t="s">
        <v>3331</v>
      </c>
      <c r="B182" s="229">
        <v>584467.15</v>
      </c>
      <c r="C182" s="229">
        <v>31454.880000000001</v>
      </c>
      <c r="D182" s="229">
        <v>38286.79</v>
      </c>
      <c r="E182" s="253">
        <v>233528.05</v>
      </c>
      <c r="F182" s="253">
        <v>101337.58</v>
      </c>
      <c r="G182" s="233">
        <v>68429.47</v>
      </c>
      <c r="H182" s="233">
        <v>2129.91</v>
      </c>
      <c r="I182" s="233">
        <v>1107</v>
      </c>
      <c r="N182" s="253">
        <v>1621669.25</v>
      </c>
      <c r="Q182" s="230">
        <v>888940.73</v>
      </c>
      <c r="R182" s="230">
        <v>43540</v>
      </c>
      <c r="S182" s="230">
        <v>1057.18</v>
      </c>
      <c r="U182" s="230">
        <v>431140</v>
      </c>
      <c r="V182" s="230">
        <v>168440.8</v>
      </c>
      <c r="W182" s="231">
        <v>1028396.5</v>
      </c>
      <c r="Z182" s="231">
        <v>276042.42</v>
      </c>
      <c r="AA182" s="231">
        <v>60162.25</v>
      </c>
    </row>
    <row r="183" spans="1:27" x14ac:dyDescent="0.2">
      <c r="A183" s="253" t="s">
        <v>3332</v>
      </c>
      <c r="B183" s="229">
        <v>241072.44</v>
      </c>
      <c r="C183" s="229">
        <v>14200</v>
      </c>
      <c r="D183" s="229">
        <v>71224.789999999994</v>
      </c>
      <c r="E183" s="253">
        <v>286308.13</v>
      </c>
      <c r="F183" s="253">
        <v>864446.23</v>
      </c>
      <c r="G183" s="233">
        <v>32685</v>
      </c>
      <c r="N183" s="253">
        <v>2143817.25</v>
      </c>
      <c r="Q183" s="230">
        <v>1685185.3</v>
      </c>
      <c r="R183" s="230">
        <v>61800</v>
      </c>
      <c r="S183" s="230">
        <v>386.7</v>
      </c>
      <c r="U183" s="230">
        <v>1290220</v>
      </c>
      <c r="V183" s="230">
        <v>195152.08</v>
      </c>
      <c r="W183" s="231">
        <v>1757847</v>
      </c>
      <c r="Z183" s="231">
        <v>580376.77</v>
      </c>
      <c r="AA183" s="231">
        <v>130434.91</v>
      </c>
    </row>
    <row r="184" spans="1:27" x14ac:dyDescent="0.2">
      <c r="A184" s="253" t="s">
        <v>3333</v>
      </c>
      <c r="B184" s="229">
        <v>505831.57</v>
      </c>
      <c r="C184" s="229">
        <v>11098</v>
      </c>
      <c r="D184" s="229">
        <v>26308.94</v>
      </c>
      <c r="E184" s="253">
        <v>2247510.89</v>
      </c>
      <c r="F184" s="253">
        <v>212928.89</v>
      </c>
      <c r="G184" s="233">
        <v>0</v>
      </c>
      <c r="M184" s="253">
        <v>-3424.99</v>
      </c>
      <c r="N184" s="253">
        <v>309335.96999999997</v>
      </c>
      <c r="Q184" s="230">
        <v>699750.26</v>
      </c>
      <c r="R184" s="230">
        <v>44600</v>
      </c>
      <c r="S184" s="230">
        <v>995.59</v>
      </c>
      <c r="U184" s="230">
        <v>949860</v>
      </c>
      <c r="V184" s="230">
        <v>123824.56</v>
      </c>
      <c r="W184" s="231">
        <v>1327592</v>
      </c>
      <c r="Z184" s="231">
        <v>327126.62</v>
      </c>
      <c r="AA184" s="231">
        <v>148213.19</v>
      </c>
    </row>
    <row r="185" spans="1:27" x14ac:dyDescent="0.2">
      <c r="A185" s="253" t="s">
        <v>3334</v>
      </c>
      <c r="B185" s="229">
        <v>184823.9</v>
      </c>
      <c r="C185" s="229">
        <v>41161.11</v>
      </c>
      <c r="D185" s="229">
        <v>34253.699999999997</v>
      </c>
      <c r="E185" s="253">
        <v>94043.21</v>
      </c>
      <c r="F185" s="253">
        <v>63276.19</v>
      </c>
      <c r="G185" s="233">
        <v>12300</v>
      </c>
      <c r="H185" s="233">
        <v>54337</v>
      </c>
      <c r="J185" s="233">
        <v>0</v>
      </c>
      <c r="N185" s="253">
        <v>1558084.6</v>
      </c>
      <c r="Q185" s="230">
        <v>800666.26</v>
      </c>
      <c r="S185" s="230">
        <v>376.07</v>
      </c>
      <c r="U185" s="230">
        <v>783350</v>
      </c>
      <c r="V185" s="230">
        <v>86706.38</v>
      </c>
      <c r="W185" s="231">
        <v>1214250</v>
      </c>
      <c r="Z185" s="231">
        <v>372629.55</v>
      </c>
      <c r="AA185" s="231">
        <v>41708.43</v>
      </c>
    </row>
    <row r="186" spans="1:27" x14ac:dyDescent="0.2">
      <c r="A186" s="253" t="s">
        <v>3335</v>
      </c>
      <c r="B186" s="229">
        <v>399241.89</v>
      </c>
      <c r="C186" s="229">
        <v>8434.15</v>
      </c>
      <c r="D186" s="229">
        <v>22656.51</v>
      </c>
      <c r="E186" s="253">
        <v>375411.99</v>
      </c>
      <c r="F186" s="253">
        <v>160831.53</v>
      </c>
      <c r="G186" s="233">
        <v>0</v>
      </c>
      <c r="J186" s="233">
        <v>918</v>
      </c>
      <c r="M186" s="253">
        <v>-5507.15</v>
      </c>
      <c r="N186" s="253">
        <v>1939631.19</v>
      </c>
      <c r="Q186" s="230">
        <v>1361529.44</v>
      </c>
      <c r="S186" s="230">
        <v>780.27</v>
      </c>
      <c r="U186" s="230">
        <v>966440</v>
      </c>
      <c r="V186" s="230">
        <v>285561.58</v>
      </c>
      <c r="W186" s="231">
        <v>1780664</v>
      </c>
      <c r="Z186" s="231">
        <v>646434.41</v>
      </c>
      <c r="AA186" s="231">
        <v>102624.19</v>
      </c>
    </row>
    <row r="187" spans="1:27" x14ac:dyDescent="0.2">
      <c r="A187" s="253" t="s">
        <v>3336</v>
      </c>
      <c r="B187" s="229">
        <v>695270.55</v>
      </c>
      <c r="C187" s="229">
        <v>97986.05</v>
      </c>
      <c r="D187" s="229">
        <v>63291.9</v>
      </c>
      <c r="E187" s="253">
        <v>114600.08</v>
      </c>
      <c r="F187" s="253">
        <v>73792.03</v>
      </c>
      <c r="G187" s="233">
        <v>18250</v>
      </c>
      <c r="H187" s="233">
        <v>337.5</v>
      </c>
      <c r="J187" s="233">
        <v>347</v>
      </c>
      <c r="M187" s="253">
        <v>-10487.98</v>
      </c>
      <c r="N187" s="253">
        <v>2258666.42</v>
      </c>
      <c r="Q187" s="230">
        <v>1565752.68</v>
      </c>
      <c r="R187" s="230">
        <v>166560</v>
      </c>
      <c r="S187" s="230">
        <v>1341.91</v>
      </c>
      <c r="U187" s="230">
        <v>3256070</v>
      </c>
      <c r="V187" s="230">
        <v>341251.51</v>
      </c>
      <c r="W187" s="231">
        <v>4087112</v>
      </c>
      <c r="Z187" s="231">
        <v>1038206.87</v>
      </c>
      <c r="AA187" s="231">
        <v>81225.25</v>
      </c>
    </row>
    <row r="188" spans="1:27" x14ac:dyDescent="0.2">
      <c r="A188" s="253" t="s">
        <v>3337</v>
      </c>
      <c r="B188" s="229">
        <v>238156.49</v>
      </c>
      <c r="C188" s="229">
        <v>46680.959999999999</v>
      </c>
      <c r="D188" s="229">
        <v>63534.77</v>
      </c>
      <c r="E188" s="253">
        <v>-49685.16</v>
      </c>
      <c r="F188" s="253">
        <v>552395.75</v>
      </c>
      <c r="G188" s="233">
        <v>20622</v>
      </c>
      <c r="H188" s="233">
        <v>17815</v>
      </c>
      <c r="N188" s="253">
        <v>3335566.08</v>
      </c>
      <c r="Q188" s="230">
        <v>598741.86</v>
      </c>
      <c r="R188" s="230">
        <v>43600</v>
      </c>
      <c r="S188" s="230">
        <v>319.82</v>
      </c>
      <c r="U188" s="230">
        <v>678860</v>
      </c>
      <c r="V188" s="230">
        <v>66760.759999999995</v>
      </c>
      <c r="W188" s="231">
        <v>905515</v>
      </c>
      <c r="Z188" s="231">
        <v>301014.25</v>
      </c>
      <c r="AA188" s="231">
        <v>147296.09</v>
      </c>
    </row>
    <row r="189" spans="1:27" x14ac:dyDescent="0.2">
      <c r="A189" s="253" t="s">
        <v>3338</v>
      </c>
      <c r="B189" s="229">
        <v>659296.1</v>
      </c>
      <c r="C189" s="229">
        <v>12800</v>
      </c>
      <c r="D189" s="229">
        <v>18211.580000000002</v>
      </c>
      <c r="E189" s="253">
        <v>195036.88</v>
      </c>
      <c r="F189" s="253">
        <v>99692.41</v>
      </c>
      <c r="G189" s="233">
        <v>86770.77</v>
      </c>
      <c r="H189" s="233">
        <v>63500.08</v>
      </c>
      <c r="M189" s="253">
        <v>31518</v>
      </c>
      <c r="N189" s="253">
        <v>1980732.96</v>
      </c>
      <c r="Q189" s="230">
        <v>1331763.92</v>
      </c>
      <c r="R189" s="230">
        <v>72400</v>
      </c>
      <c r="S189" s="230">
        <v>1056.6400000000001</v>
      </c>
      <c r="U189" s="230">
        <v>798360</v>
      </c>
      <c r="V189" s="230">
        <v>261281.46</v>
      </c>
      <c r="W189" s="231">
        <v>1606658</v>
      </c>
      <c r="Z189" s="231">
        <v>532451.97</v>
      </c>
      <c r="AA189" s="231">
        <v>130571.49</v>
      </c>
    </row>
    <row r="190" spans="1:27" x14ac:dyDescent="0.2">
      <c r="A190" s="253" t="s">
        <v>3359</v>
      </c>
      <c r="D190" s="229">
        <v>76125.41</v>
      </c>
      <c r="F190" s="253">
        <v>126733</v>
      </c>
      <c r="Q190" s="230">
        <v>316396.82</v>
      </c>
      <c r="Z190" s="231">
        <v>305343.67</v>
      </c>
      <c r="AA190" s="231">
        <v>47210.18</v>
      </c>
    </row>
    <row r="191" spans="1:27" x14ac:dyDescent="0.2">
      <c r="A191" s="253" t="s">
        <v>3360</v>
      </c>
      <c r="B191" s="229">
        <v>1126247.53</v>
      </c>
      <c r="D191" s="229">
        <v>14787.32</v>
      </c>
      <c r="E191" s="253">
        <v>1428092.51</v>
      </c>
      <c r="F191" s="253">
        <v>164792.44</v>
      </c>
      <c r="N191" s="253">
        <v>669277.43000000005</v>
      </c>
      <c r="Q191" s="230">
        <v>1965279.91</v>
      </c>
      <c r="R191" s="230">
        <v>229700</v>
      </c>
      <c r="S191" s="230">
        <v>1046.44</v>
      </c>
      <c r="W191" s="231">
        <v>484880</v>
      </c>
      <c r="Z191" s="231">
        <v>753159</v>
      </c>
      <c r="AA191" s="231">
        <v>189746.38</v>
      </c>
    </row>
    <row r="192" spans="1:27" x14ac:dyDescent="0.2">
      <c r="A192" s="253" t="s">
        <v>3361</v>
      </c>
      <c r="B192" s="229">
        <v>1583340.84</v>
      </c>
      <c r="C192" s="229">
        <v>58067.34</v>
      </c>
      <c r="D192" s="229">
        <v>29675.23</v>
      </c>
      <c r="F192" s="253">
        <v>4389.18</v>
      </c>
      <c r="J192" s="233">
        <v>11.79</v>
      </c>
      <c r="M192" s="253">
        <v>84537.93</v>
      </c>
      <c r="Q192" s="230">
        <v>1906494.52</v>
      </c>
      <c r="R192" s="230">
        <v>88385</v>
      </c>
      <c r="S192" s="230">
        <v>1377.95</v>
      </c>
      <c r="W192" s="231">
        <v>259756</v>
      </c>
      <c r="Z192" s="231">
        <v>790388.7</v>
      </c>
      <c r="AA192" s="231">
        <v>19624.439999999999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M192"/>
  <sheetViews>
    <sheetView topLeftCell="AD1" zoomScale="69" zoomScaleNormal="69" workbookViewId="0">
      <selection activeCell="AL15" sqref="AL15"/>
    </sheetView>
  </sheetViews>
  <sheetFormatPr defaultColWidth="9" defaultRowHeight="14.25" x14ac:dyDescent="0.2"/>
  <cols>
    <col min="1" max="1" width="6" style="1" customWidth="1"/>
    <col min="2" max="2" width="18.125" style="1" bestFit="1" customWidth="1"/>
    <col min="3" max="3" width="7.75" style="66" bestFit="1" customWidth="1"/>
    <col min="4" max="4" width="25.125" style="67" customWidth="1"/>
    <col min="5" max="5" width="40.375" style="253" bestFit="1" customWidth="1"/>
    <col min="6" max="6" width="33.125" style="229" bestFit="1" customWidth="1"/>
    <col min="7" max="7" width="32.25" style="229" bestFit="1" customWidth="1"/>
    <col min="8" max="8" width="24" style="229" bestFit="1" customWidth="1"/>
    <col min="9" max="10" width="15.875" style="253" bestFit="1" customWidth="1"/>
    <col min="11" max="11" width="18" style="233" bestFit="1" customWidth="1"/>
    <col min="12" max="12" width="20.125" style="233" bestFit="1" customWidth="1"/>
    <col min="13" max="13" width="19.375" style="233" bestFit="1" customWidth="1"/>
    <col min="14" max="14" width="21.5" style="233" bestFit="1" customWidth="1"/>
    <col min="15" max="15" width="23.625" style="253" bestFit="1" customWidth="1"/>
    <col min="16" max="16" width="27.75" style="253" bestFit="1" customWidth="1"/>
    <col min="17" max="17" width="27.875" style="253" bestFit="1" customWidth="1"/>
    <col min="18" max="18" width="15.875" style="253" bestFit="1" customWidth="1"/>
    <col min="19" max="19" width="27.375" style="230" bestFit="1" customWidth="1"/>
    <col min="20" max="20" width="36.875" style="230" bestFit="1" customWidth="1"/>
    <col min="21" max="21" width="44.125" style="230" bestFit="1" customWidth="1"/>
    <col min="22" max="22" width="44.875" style="230" bestFit="1" customWidth="1"/>
    <col min="23" max="23" width="29" style="230" bestFit="1" customWidth="1"/>
    <col min="24" max="24" width="38.625" style="230" bestFit="1" customWidth="1"/>
    <col min="25" max="25" width="54.5" style="230" bestFit="1" customWidth="1"/>
    <col min="26" max="26" width="15.875" style="230" bestFit="1" customWidth="1"/>
    <col min="27" max="27" width="20.375" style="231" bestFit="1" customWidth="1"/>
    <col min="28" max="28" width="26.75" style="231" bestFit="1" customWidth="1"/>
    <col min="29" max="29" width="25.125" style="231" bestFit="1" customWidth="1"/>
    <col min="30" max="30" width="42.375" style="231" bestFit="1" customWidth="1"/>
    <col min="31" max="31" width="30.875" style="231" bestFit="1" customWidth="1"/>
    <col min="32" max="32" width="31.625" style="231" bestFit="1" customWidth="1"/>
    <col min="33" max="33" width="33.125" style="231" bestFit="1" customWidth="1"/>
    <col min="34" max="34" width="20.125" style="75" customWidth="1"/>
    <col min="35" max="35" width="15.5" style="30" bestFit="1" customWidth="1"/>
    <col min="36" max="36" width="14.125" style="25" bestFit="1" customWidth="1"/>
    <col min="37" max="37" width="15.125" style="34" bestFit="1" customWidth="1"/>
    <col min="38" max="38" width="15.125" style="35" bestFit="1" customWidth="1"/>
    <col min="39" max="39" width="16.75" style="26" bestFit="1" customWidth="1"/>
    <col min="40" max="16384" width="9" style="1"/>
  </cols>
  <sheetData>
    <row r="1" spans="3:39" x14ac:dyDescent="0.2">
      <c r="E1" s="253" t="s">
        <v>2456</v>
      </c>
      <c r="F1" s="229" t="s">
        <v>2457</v>
      </c>
      <c r="G1" s="229" t="s">
        <v>2458</v>
      </c>
      <c r="H1" s="229" t="s">
        <v>2459</v>
      </c>
      <c r="I1" s="253" t="s">
        <v>2460</v>
      </c>
      <c r="J1" s="253" t="s">
        <v>2461</v>
      </c>
      <c r="K1" s="233" t="s">
        <v>2463</v>
      </c>
      <c r="L1" s="233" t="s">
        <v>2464</v>
      </c>
      <c r="M1" s="233" t="s">
        <v>2465</v>
      </c>
      <c r="N1" s="233" t="s">
        <v>2466</v>
      </c>
      <c r="O1" s="253" t="s">
        <v>2467</v>
      </c>
      <c r="P1" s="253" t="s">
        <v>2468</v>
      </c>
      <c r="Q1" s="253" t="s">
        <v>2469</v>
      </c>
      <c r="R1" s="253" t="s">
        <v>2470</v>
      </c>
      <c r="S1" s="230" t="s">
        <v>2933</v>
      </c>
      <c r="T1" s="230" t="s">
        <v>3172</v>
      </c>
      <c r="U1" s="230" t="s">
        <v>2471</v>
      </c>
      <c r="V1" s="230" t="s">
        <v>2472</v>
      </c>
      <c r="W1" s="230" t="s">
        <v>2473</v>
      </c>
      <c r="X1" s="230" t="s">
        <v>2598</v>
      </c>
      <c r="Y1" s="230" t="s">
        <v>2474</v>
      </c>
      <c r="Z1" s="230" t="s">
        <v>2475</v>
      </c>
      <c r="AA1" s="231" t="s">
        <v>2476</v>
      </c>
      <c r="AB1" s="231" t="s">
        <v>2477</v>
      </c>
      <c r="AC1" s="231" t="s">
        <v>2478</v>
      </c>
      <c r="AD1" s="231" t="s">
        <v>2479</v>
      </c>
      <c r="AE1" s="231" t="s">
        <v>2480</v>
      </c>
      <c r="AF1" s="231" t="s">
        <v>2600</v>
      </c>
      <c r="AG1" s="231" t="s">
        <v>2481</v>
      </c>
      <c r="AH1" s="74" t="s">
        <v>6</v>
      </c>
      <c r="AI1" s="30" t="s">
        <v>7</v>
      </c>
      <c r="AJ1" s="32" t="s">
        <v>8</v>
      </c>
      <c r="AK1" s="33" t="s">
        <v>9</v>
      </c>
      <c r="AL1" s="23" t="s">
        <v>10</v>
      </c>
      <c r="AM1" s="26" t="s">
        <v>11</v>
      </c>
    </row>
    <row r="2" spans="3:39" x14ac:dyDescent="0.2">
      <c r="E2" s="253" t="s">
        <v>2482</v>
      </c>
      <c r="F2" s="229" t="s">
        <v>2483</v>
      </c>
      <c r="G2" s="229" t="s">
        <v>2484</v>
      </c>
      <c r="H2" s="229" t="s">
        <v>2485</v>
      </c>
      <c r="I2" s="253" t="s">
        <v>2486</v>
      </c>
      <c r="J2" s="253" t="s">
        <v>2487</v>
      </c>
      <c r="K2" s="233" t="s">
        <v>2489</v>
      </c>
      <c r="L2" s="233" t="s">
        <v>2490</v>
      </c>
      <c r="M2" s="233" t="s">
        <v>2491</v>
      </c>
      <c r="N2" s="233" t="s">
        <v>2492</v>
      </c>
      <c r="O2" s="253" t="s">
        <v>2493</v>
      </c>
      <c r="P2" s="253" t="s">
        <v>2494</v>
      </c>
      <c r="Q2" s="253" t="s">
        <v>2495</v>
      </c>
      <c r="R2" s="253" t="s">
        <v>2496</v>
      </c>
      <c r="S2" s="230" t="s">
        <v>2934</v>
      </c>
      <c r="T2" s="230" t="s">
        <v>3173</v>
      </c>
      <c r="U2" s="230" t="s">
        <v>2497</v>
      </c>
      <c r="V2" s="230" t="s">
        <v>2498</v>
      </c>
      <c r="W2" s="230" t="s">
        <v>2499</v>
      </c>
      <c r="X2" s="230" t="s">
        <v>2604</v>
      </c>
      <c r="Y2" s="230" t="s">
        <v>2500</v>
      </c>
      <c r="Z2" s="230" t="s">
        <v>2501</v>
      </c>
      <c r="AA2" s="231" t="s">
        <v>2502</v>
      </c>
      <c r="AB2" s="231" t="s">
        <v>2503</v>
      </c>
      <c r="AC2" s="231" t="s">
        <v>2504</v>
      </c>
      <c r="AD2" s="231" t="s">
        <v>2505</v>
      </c>
      <c r="AE2" s="231" t="s">
        <v>2506</v>
      </c>
      <c r="AF2" s="231" t="s">
        <v>2606</v>
      </c>
      <c r="AG2" s="231" t="s">
        <v>2507</v>
      </c>
      <c r="AH2" s="74"/>
      <c r="AJ2" s="32"/>
      <c r="AK2" s="33"/>
      <c r="AL2" s="23"/>
    </row>
    <row r="3" spans="3:39" x14ac:dyDescent="0.2">
      <c r="E3" s="253" t="s">
        <v>2508</v>
      </c>
      <c r="F3" s="229">
        <v>88918907.269999996</v>
      </c>
      <c r="G3" s="229">
        <v>1822936.03</v>
      </c>
      <c r="H3" s="229">
        <v>14665778.51</v>
      </c>
      <c r="I3" s="253">
        <v>103845109.53</v>
      </c>
      <c r="J3" s="253">
        <v>31063772.420000002</v>
      </c>
      <c r="K3" s="233">
        <v>589347.86</v>
      </c>
      <c r="L3" s="233">
        <v>1118657.55</v>
      </c>
      <c r="M3" s="233">
        <v>506757</v>
      </c>
      <c r="N3" s="233">
        <v>1064863.81</v>
      </c>
      <c r="O3" s="253">
        <v>506762.49</v>
      </c>
      <c r="P3" s="253">
        <v>-3982433.39</v>
      </c>
      <c r="Q3" s="253">
        <v>-35587852.619999997</v>
      </c>
      <c r="R3" s="253">
        <v>332475595.81999999</v>
      </c>
      <c r="S3" s="230">
        <v>16610.28</v>
      </c>
      <c r="T3" s="230">
        <v>760</v>
      </c>
      <c r="U3" s="230">
        <v>262123896.77000001</v>
      </c>
      <c r="V3" s="230">
        <v>17768753.739999998</v>
      </c>
      <c r="W3" s="230">
        <v>756781.63</v>
      </c>
      <c r="X3" s="230">
        <v>3250</v>
      </c>
      <c r="Y3" s="230">
        <v>225411099.38999999</v>
      </c>
      <c r="Z3" s="230">
        <v>23033899.73</v>
      </c>
      <c r="AA3" s="231">
        <v>340401371.20999998</v>
      </c>
      <c r="AB3" s="231">
        <v>61387</v>
      </c>
      <c r="AC3" s="231">
        <v>213908.6</v>
      </c>
      <c r="AD3" s="231">
        <v>122638158.36</v>
      </c>
      <c r="AE3" s="231">
        <v>29300191.030000001</v>
      </c>
      <c r="AF3" s="231">
        <v>5678.2</v>
      </c>
      <c r="AG3" s="231">
        <v>183720.38</v>
      </c>
      <c r="AH3" s="76">
        <f t="shared" ref="AH3:AM3" si="0">SUM(AH4:AH189)</f>
        <v>102519378.13999994</v>
      </c>
      <c r="AI3" s="31">
        <f t="shared" si="0"/>
        <v>3279614.4299999992</v>
      </c>
      <c r="AJ3" s="21">
        <f t="shared" si="0"/>
        <v>99239763.709999979</v>
      </c>
      <c r="AK3" s="15">
        <f t="shared" si="0"/>
        <v>524606370.90000004</v>
      </c>
      <c r="AL3" s="16">
        <f t="shared" si="0"/>
        <v>489954306.40999985</v>
      </c>
      <c r="AM3" s="26">
        <f t="shared" si="0"/>
        <v>34652064.489999995</v>
      </c>
    </row>
    <row r="4" spans="3:39" x14ac:dyDescent="0.2">
      <c r="E4" s="253" t="s">
        <v>3174</v>
      </c>
      <c r="F4" s="229">
        <v>30007.38</v>
      </c>
      <c r="H4" s="229">
        <v>4075</v>
      </c>
      <c r="I4" s="253">
        <v>2410724.31</v>
      </c>
      <c r="J4" s="253">
        <v>7811.69</v>
      </c>
      <c r="K4" s="233">
        <v>0</v>
      </c>
      <c r="P4" s="253">
        <v>-226997.82</v>
      </c>
      <c r="Q4" s="253">
        <v>1342154.94</v>
      </c>
      <c r="R4" s="253">
        <v>1382089.34</v>
      </c>
      <c r="U4" s="230">
        <v>8000</v>
      </c>
      <c r="W4" s="230">
        <v>7.97</v>
      </c>
      <c r="Y4" s="230">
        <v>1643121.8</v>
      </c>
      <c r="Z4" s="230">
        <v>452299.8</v>
      </c>
      <c r="AA4" s="231">
        <v>1761411.8</v>
      </c>
      <c r="AD4" s="231">
        <v>274835.63</v>
      </c>
      <c r="AE4" s="231">
        <v>83373.22</v>
      </c>
      <c r="AH4" s="76">
        <f>SUM(F4:H4)</f>
        <v>34082.380000000005</v>
      </c>
      <c r="AI4" s="31">
        <f>SUM(K4:N4)</f>
        <v>0</v>
      </c>
      <c r="AJ4" s="21">
        <f>AH4-AI4</f>
        <v>34082.380000000005</v>
      </c>
      <c r="AK4" s="15">
        <f>SUM(S4:Z4)</f>
        <v>2103429.5699999998</v>
      </c>
      <c r="AL4" s="16">
        <f>SUM(AA4:AG4)</f>
        <v>2119620.6500000004</v>
      </c>
      <c r="AM4" s="26">
        <f>AK4-AL4</f>
        <v>-16191.08000000054</v>
      </c>
    </row>
    <row r="5" spans="3:39" x14ac:dyDescent="0.2">
      <c r="E5" s="253" t="s">
        <v>3175</v>
      </c>
      <c r="F5" s="229">
        <v>54191.09</v>
      </c>
      <c r="H5" s="229">
        <v>2200</v>
      </c>
      <c r="I5" s="253">
        <v>3</v>
      </c>
      <c r="J5" s="253">
        <v>202376.71</v>
      </c>
      <c r="N5" s="233">
        <v>318</v>
      </c>
      <c r="Q5" s="253">
        <v>-1230882.75</v>
      </c>
      <c r="R5" s="253">
        <v>1532600</v>
      </c>
      <c r="W5" s="230">
        <v>52.41</v>
      </c>
      <c r="Y5" s="230">
        <v>1082941</v>
      </c>
      <c r="Z5" s="230">
        <v>1241592.07</v>
      </c>
      <c r="AA5" s="231">
        <v>1883643</v>
      </c>
      <c r="AD5" s="231">
        <v>419868.81</v>
      </c>
      <c r="AE5" s="231">
        <v>64338.12</v>
      </c>
      <c r="AH5" s="76">
        <f t="shared" ref="AH5:AH68" si="1">SUM(F5:H5)</f>
        <v>56391.09</v>
      </c>
      <c r="AI5" s="31">
        <f t="shared" ref="AI5:AI68" si="2">SUM(K5:N5)</f>
        <v>318</v>
      </c>
      <c r="AJ5" s="21">
        <f t="shared" ref="AJ5:AJ68" si="3">AH5-AI5</f>
        <v>56073.09</v>
      </c>
      <c r="AK5" s="15">
        <f t="shared" ref="AK5:AK68" si="4">SUM(S5:Z5)</f>
        <v>2324585.48</v>
      </c>
      <c r="AL5" s="16">
        <f t="shared" ref="AL5:AL68" si="5">SUM(AA5:AG5)</f>
        <v>2367849.9300000002</v>
      </c>
      <c r="AM5" s="26">
        <f t="shared" ref="AM5:AM68" si="6">AK5-AL5</f>
        <v>-43264.450000000186</v>
      </c>
    </row>
    <row r="6" spans="3:39" x14ac:dyDescent="0.2">
      <c r="E6" s="253" t="s">
        <v>3176</v>
      </c>
      <c r="F6" s="229">
        <v>21733.43</v>
      </c>
      <c r="H6" s="229">
        <v>92370.95</v>
      </c>
      <c r="I6" s="253">
        <v>1843002</v>
      </c>
      <c r="J6" s="253">
        <v>12739.15</v>
      </c>
      <c r="K6" s="233">
        <v>58905</v>
      </c>
      <c r="Q6" s="253">
        <v>-271935.01</v>
      </c>
      <c r="R6" s="253">
        <v>2300000</v>
      </c>
      <c r="S6" s="230">
        <v>43.44</v>
      </c>
      <c r="U6" s="230">
        <v>8000</v>
      </c>
      <c r="Y6" s="230">
        <v>1006762.3</v>
      </c>
      <c r="Z6" s="230">
        <v>699696.85</v>
      </c>
      <c r="AA6" s="231">
        <v>1338262.3</v>
      </c>
      <c r="AC6" s="231">
        <v>50210</v>
      </c>
      <c r="AD6" s="231">
        <v>313365.90000000002</v>
      </c>
      <c r="AE6" s="231">
        <v>129788.85</v>
      </c>
      <c r="AH6" s="76">
        <f t="shared" si="1"/>
        <v>114104.38</v>
      </c>
      <c r="AI6" s="31">
        <f t="shared" si="2"/>
        <v>58905</v>
      </c>
      <c r="AJ6" s="21">
        <f t="shared" si="3"/>
        <v>55199.380000000005</v>
      </c>
      <c r="AK6" s="15">
        <f t="shared" si="4"/>
        <v>1714502.5899999999</v>
      </c>
      <c r="AL6" s="16">
        <f t="shared" si="5"/>
        <v>1831627.0500000003</v>
      </c>
      <c r="AM6" s="26">
        <f t="shared" si="6"/>
        <v>-117124.46000000043</v>
      </c>
    </row>
    <row r="7" spans="3:39" x14ac:dyDescent="0.2">
      <c r="E7" s="253" t="s">
        <v>3177</v>
      </c>
      <c r="F7" s="229">
        <v>29961.919999999998</v>
      </c>
      <c r="H7" s="229">
        <v>10945</v>
      </c>
      <c r="I7" s="253">
        <v>3095669.97</v>
      </c>
      <c r="J7" s="253">
        <v>34</v>
      </c>
      <c r="K7" s="233">
        <v>0</v>
      </c>
      <c r="Q7" s="253">
        <v>1998031.28</v>
      </c>
      <c r="R7" s="253">
        <v>1250300</v>
      </c>
      <c r="S7" s="230">
        <v>36.97</v>
      </c>
      <c r="U7" s="230">
        <v>8000</v>
      </c>
      <c r="Y7" s="230">
        <v>1135951</v>
      </c>
      <c r="Z7" s="230">
        <v>302946.49</v>
      </c>
      <c r="AA7" s="231">
        <v>1205767</v>
      </c>
      <c r="AC7" s="231">
        <v>2070</v>
      </c>
      <c r="AD7" s="231">
        <v>247804.49</v>
      </c>
      <c r="AE7" s="231">
        <v>103013.36</v>
      </c>
      <c r="AH7" s="76">
        <f t="shared" si="1"/>
        <v>40906.92</v>
      </c>
      <c r="AI7" s="31">
        <f t="shared" si="2"/>
        <v>0</v>
      </c>
      <c r="AJ7" s="21">
        <f t="shared" si="3"/>
        <v>40906.92</v>
      </c>
      <c r="AK7" s="15">
        <f t="shared" si="4"/>
        <v>1446934.46</v>
      </c>
      <c r="AL7" s="16">
        <f t="shared" si="5"/>
        <v>1558654.85</v>
      </c>
      <c r="AM7" s="26">
        <f t="shared" si="6"/>
        <v>-111720.39000000013</v>
      </c>
    </row>
    <row r="8" spans="3:39" x14ac:dyDescent="0.2">
      <c r="E8" s="253" t="s">
        <v>3178</v>
      </c>
      <c r="F8" s="229">
        <v>118537.82</v>
      </c>
      <c r="H8" s="229">
        <v>11850</v>
      </c>
      <c r="I8" s="253">
        <v>144130</v>
      </c>
      <c r="J8" s="253">
        <v>21</v>
      </c>
      <c r="K8" s="233">
        <v>11750</v>
      </c>
      <c r="Q8" s="253">
        <v>-1248805.6100000001</v>
      </c>
      <c r="R8" s="253">
        <v>1542339.31</v>
      </c>
      <c r="S8" s="230">
        <v>48.1</v>
      </c>
      <c r="U8" s="230">
        <v>8000</v>
      </c>
      <c r="W8" s="230">
        <v>32.43</v>
      </c>
      <c r="Y8" s="230">
        <v>939915</v>
      </c>
      <c r="Z8" s="230">
        <v>3195996.98</v>
      </c>
      <c r="AA8" s="231">
        <v>3392844</v>
      </c>
      <c r="AC8" s="231">
        <v>7920</v>
      </c>
      <c r="AD8" s="231">
        <v>645159.28</v>
      </c>
      <c r="AE8" s="231">
        <v>97786.11</v>
      </c>
      <c r="AH8" s="76">
        <f t="shared" si="1"/>
        <v>130387.82</v>
      </c>
      <c r="AI8" s="31">
        <f t="shared" si="2"/>
        <v>11750</v>
      </c>
      <c r="AJ8" s="21">
        <f t="shared" si="3"/>
        <v>118637.82</v>
      </c>
      <c r="AK8" s="15">
        <f t="shared" si="4"/>
        <v>4143992.51</v>
      </c>
      <c r="AL8" s="16">
        <f t="shared" si="5"/>
        <v>4143709.39</v>
      </c>
      <c r="AM8" s="26">
        <f t="shared" si="6"/>
        <v>283.1199999996461</v>
      </c>
    </row>
    <row r="9" spans="3:39" x14ac:dyDescent="0.2">
      <c r="E9" s="253" t="s">
        <v>3179</v>
      </c>
      <c r="F9" s="229">
        <v>52137.75</v>
      </c>
      <c r="H9" s="229">
        <v>22545</v>
      </c>
      <c r="I9" s="253">
        <v>1141670.21</v>
      </c>
      <c r="J9" s="253">
        <v>1014.03</v>
      </c>
      <c r="Q9" s="253">
        <v>-555086.13</v>
      </c>
      <c r="R9" s="253">
        <v>1850000</v>
      </c>
      <c r="S9" s="230">
        <v>28.06</v>
      </c>
      <c r="U9" s="230">
        <v>8000</v>
      </c>
      <c r="Y9" s="230">
        <v>2905559.4</v>
      </c>
      <c r="Z9" s="230">
        <v>680228.77</v>
      </c>
      <c r="AA9" s="231">
        <v>3228166.15</v>
      </c>
      <c r="AC9" s="231">
        <v>43200</v>
      </c>
      <c r="AD9" s="231">
        <v>317197.02</v>
      </c>
      <c r="AE9" s="231">
        <v>77999.94</v>
      </c>
      <c r="AH9" s="76">
        <f t="shared" si="1"/>
        <v>74682.75</v>
      </c>
      <c r="AI9" s="31">
        <f t="shared" si="2"/>
        <v>0</v>
      </c>
      <c r="AJ9" s="21">
        <f t="shared" si="3"/>
        <v>74682.75</v>
      </c>
      <c r="AK9" s="15">
        <f t="shared" si="4"/>
        <v>3593816.23</v>
      </c>
      <c r="AL9" s="16">
        <f t="shared" si="5"/>
        <v>3666563.11</v>
      </c>
      <c r="AM9" s="26">
        <f t="shared" si="6"/>
        <v>-72746.879999999888</v>
      </c>
    </row>
    <row r="10" spans="3:39" x14ac:dyDescent="0.2">
      <c r="E10" s="253" t="s">
        <v>3180</v>
      </c>
      <c r="F10" s="229">
        <v>150090.32</v>
      </c>
      <c r="H10" s="229">
        <v>64310</v>
      </c>
      <c r="I10" s="253">
        <v>309879.86</v>
      </c>
      <c r="J10" s="253">
        <v>21.1</v>
      </c>
      <c r="K10" s="233">
        <v>64420</v>
      </c>
      <c r="Q10" s="253">
        <v>-656294.77</v>
      </c>
      <c r="R10" s="253">
        <v>1236758.5</v>
      </c>
      <c r="S10" s="230">
        <v>266.07</v>
      </c>
      <c r="T10" s="230">
        <v>760</v>
      </c>
      <c r="U10" s="230">
        <v>63200</v>
      </c>
      <c r="Y10" s="230">
        <v>2102173.6</v>
      </c>
      <c r="Z10" s="230">
        <v>807528.54</v>
      </c>
      <c r="AA10" s="231">
        <v>2518473.6</v>
      </c>
      <c r="AD10" s="231">
        <v>463986.71</v>
      </c>
      <c r="AE10" s="231">
        <v>112050.35</v>
      </c>
      <c r="AH10" s="76">
        <f t="shared" si="1"/>
        <v>214400.32</v>
      </c>
      <c r="AI10" s="31">
        <f t="shared" si="2"/>
        <v>64420</v>
      </c>
      <c r="AJ10" s="21">
        <f t="shared" si="3"/>
        <v>149980.32</v>
      </c>
      <c r="AK10" s="15">
        <f t="shared" si="4"/>
        <v>2973928.21</v>
      </c>
      <c r="AL10" s="16">
        <f t="shared" si="5"/>
        <v>3094510.66</v>
      </c>
      <c r="AM10" s="26">
        <f t="shared" si="6"/>
        <v>-120582.45000000019</v>
      </c>
    </row>
    <row r="11" spans="3:39" x14ac:dyDescent="0.2">
      <c r="E11" s="253" t="s">
        <v>3181</v>
      </c>
      <c r="F11" s="229">
        <v>13342.53</v>
      </c>
      <c r="H11" s="229">
        <v>20510</v>
      </c>
      <c r="I11" s="253">
        <v>1763902.38</v>
      </c>
      <c r="J11" s="253">
        <v>10</v>
      </c>
      <c r="K11" s="233">
        <v>47650</v>
      </c>
      <c r="Q11" s="253">
        <v>659540.23</v>
      </c>
      <c r="R11" s="253">
        <v>1223648</v>
      </c>
      <c r="S11" s="230">
        <v>16.64</v>
      </c>
      <c r="Y11" s="230">
        <v>1047303.95</v>
      </c>
      <c r="Z11" s="230">
        <v>2297312.9500000002</v>
      </c>
      <c r="AA11" s="231">
        <v>2409549.9500000002</v>
      </c>
      <c r="AC11" s="231">
        <v>20160</v>
      </c>
      <c r="AD11" s="231">
        <v>418696.95</v>
      </c>
      <c r="AE11" s="231">
        <v>113799.96</v>
      </c>
      <c r="AH11" s="76">
        <f t="shared" si="1"/>
        <v>33852.53</v>
      </c>
      <c r="AI11" s="31">
        <f t="shared" si="2"/>
        <v>47650</v>
      </c>
      <c r="AJ11" s="21">
        <f t="shared" si="3"/>
        <v>-13797.470000000001</v>
      </c>
      <c r="AK11" s="15">
        <f t="shared" si="4"/>
        <v>3344633.54</v>
      </c>
      <c r="AL11" s="16">
        <f t="shared" si="5"/>
        <v>2962206.8600000003</v>
      </c>
      <c r="AM11" s="26">
        <f t="shared" si="6"/>
        <v>382426.6799999997</v>
      </c>
    </row>
    <row r="12" spans="3:39" x14ac:dyDescent="0.2">
      <c r="E12" s="253" t="s">
        <v>3182</v>
      </c>
      <c r="F12" s="229">
        <v>320157.89</v>
      </c>
      <c r="H12" s="229">
        <v>320</v>
      </c>
      <c r="I12" s="253">
        <v>530225.87</v>
      </c>
      <c r="J12" s="253">
        <v>45890.64</v>
      </c>
      <c r="K12" s="233">
        <v>6040</v>
      </c>
      <c r="Q12" s="253">
        <v>-1021593.16</v>
      </c>
      <c r="R12" s="253">
        <v>1790913.12</v>
      </c>
      <c r="S12" s="230">
        <v>6.64</v>
      </c>
      <c r="U12" s="230">
        <v>8000</v>
      </c>
      <c r="Y12" s="230">
        <v>5673310.7999999998</v>
      </c>
      <c r="Z12" s="230">
        <v>3729973.82</v>
      </c>
      <c r="AA12" s="231">
        <v>6459914.5499999998</v>
      </c>
      <c r="AD12" s="231">
        <v>681570.07</v>
      </c>
      <c r="AE12" s="231">
        <v>189772.2</v>
      </c>
      <c r="AH12" s="76">
        <f t="shared" si="1"/>
        <v>320477.89</v>
      </c>
      <c r="AI12" s="31">
        <f t="shared" si="2"/>
        <v>6040</v>
      </c>
      <c r="AJ12" s="21">
        <f t="shared" si="3"/>
        <v>314437.89</v>
      </c>
      <c r="AK12" s="15">
        <f t="shared" si="4"/>
        <v>9411291.2599999998</v>
      </c>
      <c r="AL12" s="16">
        <f t="shared" si="5"/>
        <v>7331256.8200000003</v>
      </c>
      <c r="AM12" s="26">
        <f t="shared" si="6"/>
        <v>2080034.4399999995</v>
      </c>
    </row>
    <row r="13" spans="3:39" x14ac:dyDescent="0.2">
      <c r="E13" s="253" t="s">
        <v>3183</v>
      </c>
      <c r="F13" s="229">
        <v>52062.79</v>
      </c>
      <c r="H13" s="229">
        <v>17195</v>
      </c>
      <c r="I13" s="253">
        <v>1783129.59</v>
      </c>
      <c r="J13" s="253">
        <v>5145.62</v>
      </c>
      <c r="K13" s="233">
        <v>7600</v>
      </c>
      <c r="Q13" s="253">
        <v>507687.67</v>
      </c>
      <c r="R13" s="253">
        <v>1385124.66</v>
      </c>
      <c r="S13" s="230">
        <v>7.44</v>
      </c>
      <c r="U13" s="230">
        <v>8000</v>
      </c>
      <c r="Y13" s="230">
        <v>2663728.4</v>
      </c>
      <c r="Z13" s="230">
        <v>393132.64</v>
      </c>
      <c r="AA13" s="231">
        <v>2793594.4</v>
      </c>
      <c r="AD13" s="231">
        <v>223951.64</v>
      </c>
      <c r="AE13" s="231">
        <v>90201.77</v>
      </c>
      <c r="AH13" s="76">
        <f t="shared" si="1"/>
        <v>69257.790000000008</v>
      </c>
      <c r="AI13" s="31">
        <f t="shared" si="2"/>
        <v>7600</v>
      </c>
      <c r="AJ13" s="21">
        <f t="shared" si="3"/>
        <v>61657.790000000008</v>
      </c>
      <c r="AK13" s="15">
        <f t="shared" si="4"/>
        <v>3064868.48</v>
      </c>
      <c r="AL13" s="16">
        <f t="shared" si="5"/>
        <v>3107747.81</v>
      </c>
      <c r="AM13" s="26">
        <f t="shared" si="6"/>
        <v>-42879.330000000075</v>
      </c>
    </row>
    <row r="14" spans="3:39" s="38" customFormat="1" x14ac:dyDescent="0.2">
      <c r="C14" s="68"/>
      <c r="D14" s="45"/>
      <c r="E14" s="253" t="s">
        <v>3184</v>
      </c>
      <c r="F14" s="229">
        <v>27049.19</v>
      </c>
      <c r="G14" s="229"/>
      <c r="H14" s="229">
        <v>42274</v>
      </c>
      <c r="I14" s="253">
        <v>904151.72</v>
      </c>
      <c r="J14" s="253">
        <v>28</v>
      </c>
      <c r="K14" s="233">
        <v>3626.39</v>
      </c>
      <c r="L14" s="233"/>
      <c r="M14" s="233"/>
      <c r="N14" s="233"/>
      <c r="O14" s="253"/>
      <c r="P14" s="253"/>
      <c r="Q14" s="253">
        <v>-192545.27</v>
      </c>
      <c r="R14" s="253">
        <v>1199644.94</v>
      </c>
      <c r="S14" s="230"/>
      <c r="T14" s="230"/>
      <c r="U14" s="230">
        <v>8000</v>
      </c>
      <c r="V14" s="230"/>
      <c r="W14" s="230">
        <v>8.24</v>
      </c>
      <c r="X14" s="230"/>
      <c r="Y14" s="230">
        <v>1579052.6</v>
      </c>
      <c r="Z14" s="230">
        <v>534309.74</v>
      </c>
      <c r="AA14" s="231">
        <v>1740435.12</v>
      </c>
      <c r="AB14" s="231"/>
      <c r="AC14" s="231"/>
      <c r="AD14" s="231">
        <v>358608.61</v>
      </c>
      <c r="AE14" s="231">
        <v>59550</v>
      </c>
      <c r="AF14" s="231"/>
      <c r="AG14" s="231"/>
      <c r="AH14" s="76">
        <f t="shared" si="1"/>
        <v>69323.19</v>
      </c>
      <c r="AI14" s="31">
        <f t="shared" si="2"/>
        <v>3626.39</v>
      </c>
      <c r="AJ14" s="21">
        <f t="shared" si="3"/>
        <v>65696.800000000003</v>
      </c>
      <c r="AK14" s="15">
        <f t="shared" si="4"/>
        <v>2121370.58</v>
      </c>
      <c r="AL14" s="16">
        <f t="shared" si="5"/>
        <v>2158593.73</v>
      </c>
      <c r="AM14" s="26">
        <f t="shared" si="6"/>
        <v>-37223.149999999907</v>
      </c>
    </row>
    <row r="15" spans="3:39" x14ac:dyDescent="0.2">
      <c r="E15" s="253" t="s">
        <v>3185</v>
      </c>
      <c r="F15" s="229">
        <v>112770.95</v>
      </c>
      <c r="H15" s="229">
        <v>-17114</v>
      </c>
      <c r="I15" s="253">
        <v>1277193.26</v>
      </c>
      <c r="J15" s="253">
        <v>111</v>
      </c>
      <c r="Q15" s="253">
        <v>-96350.86</v>
      </c>
      <c r="R15" s="253">
        <v>1642759</v>
      </c>
      <c r="S15" s="230">
        <v>8.15</v>
      </c>
      <c r="U15" s="230">
        <v>8000</v>
      </c>
      <c r="Y15" s="230">
        <v>1226179.5</v>
      </c>
      <c r="Z15" s="230">
        <v>724640.38</v>
      </c>
      <c r="AA15" s="231">
        <v>1420745.5</v>
      </c>
      <c r="AD15" s="231">
        <v>353547.38</v>
      </c>
      <c r="AE15" s="231">
        <v>120949.08</v>
      </c>
      <c r="AH15" s="76">
        <f t="shared" si="1"/>
        <v>95656.95</v>
      </c>
      <c r="AI15" s="31">
        <f t="shared" si="2"/>
        <v>0</v>
      </c>
      <c r="AJ15" s="21">
        <f t="shared" si="3"/>
        <v>95656.95</v>
      </c>
      <c r="AK15" s="15">
        <f t="shared" si="4"/>
        <v>1958828.0299999998</v>
      </c>
      <c r="AL15" s="16">
        <f t="shared" si="5"/>
        <v>1895241.96</v>
      </c>
      <c r="AM15" s="26">
        <f t="shared" si="6"/>
        <v>63586.069999999832</v>
      </c>
    </row>
    <row r="16" spans="3:39" x14ac:dyDescent="0.2">
      <c r="E16" s="253" t="s">
        <v>3186</v>
      </c>
      <c r="F16" s="229">
        <v>27752.81</v>
      </c>
      <c r="H16" s="229">
        <v>120884.82</v>
      </c>
      <c r="J16" s="253">
        <v>3123.75</v>
      </c>
      <c r="K16" s="233">
        <v>43626</v>
      </c>
      <c r="N16" s="233">
        <v>178</v>
      </c>
      <c r="Q16" s="253">
        <v>-946778.8</v>
      </c>
      <c r="R16" s="253">
        <v>1067330</v>
      </c>
      <c r="S16" s="230">
        <v>15.93</v>
      </c>
      <c r="U16" s="230">
        <v>8000</v>
      </c>
      <c r="X16" s="230">
        <v>1100</v>
      </c>
      <c r="Y16" s="230">
        <v>1601438.35</v>
      </c>
      <c r="Z16" s="230">
        <v>921825.63</v>
      </c>
      <c r="AA16" s="231">
        <v>1803266.35</v>
      </c>
      <c r="AC16" s="231">
        <v>16254</v>
      </c>
      <c r="AD16" s="231">
        <v>356944.68</v>
      </c>
      <c r="AE16" s="231">
        <v>3596.7</v>
      </c>
      <c r="AF16" s="231">
        <v>1100</v>
      </c>
      <c r="AH16" s="76">
        <f t="shared" si="1"/>
        <v>148637.63</v>
      </c>
      <c r="AI16" s="31">
        <f t="shared" si="2"/>
        <v>43804</v>
      </c>
      <c r="AJ16" s="21">
        <f t="shared" si="3"/>
        <v>104833.63</v>
      </c>
      <c r="AK16" s="15">
        <f t="shared" si="4"/>
        <v>2532379.91</v>
      </c>
      <c r="AL16" s="16">
        <f t="shared" si="5"/>
        <v>2181161.7300000004</v>
      </c>
      <c r="AM16" s="26">
        <f t="shared" si="6"/>
        <v>351218.1799999997</v>
      </c>
    </row>
    <row r="17" spans="1:39" x14ac:dyDescent="0.2">
      <c r="AH17" s="76">
        <f t="shared" si="1"/>
        <v>0</v>
      </c>
      <c r="AI17" s="31">
        <f t="shared" si="2"/>
        <v>0</v>
      </c>
      <c r="AJ17" s="21">
        <f t="shared" si="3"/>
        <v>0</v>
      </c>
      <c r="AK17" s="15">
        <f t="shared" si="4"/>
        <v>0</v>
      </c>
      <c r="AL17" s="16">
        <f t="shared" si="5"/>
        <v>0</v>
      </c>
      <c r="AM17" s="26">
        <f t="shared" si="6"/>
        <v>0</v>
      </c>
    </row>
    <row r="18" spans="1:39" x14ac:dyDescent="0.2">
      <c r="AH18" s="76">
        <f t="shared" si="1"/>
        <v>0</v>
      </c>
      <c r="AI18" s="31">
        <f t="shared" si="2"/>
        <v>0</v>
      </c>
      <c r="AJ18" s="21">
        <f t="shared" si="3"/>
        <v>0</v>
      </c>
      <c r="AK18" s="15">
        <f t="shared" si="4"/>
        <v>0</v>
      </c>
      <c r="AL18" s="16">
        <f t="shared" si="5"/>
        <v>0</v>
      </c>
      <c r="AM18" s="26">
        <f t="shared" si="6"/>
        <v>0</v>
      </c>
    </row>
    <row r="19" spans="1:39" x14ac:dyDescent="0.2">
      <c r="AH19" s="76">
        <f t="shared" si="1"/>
        <v>0</v>
      </c>
      <c r="AI19" s="31">
        <f t="shared" si="2"/>
        <v>0</v>
      </c>
      <c r="AJ19" s="21">
        <f t="shared" si="3"/>
        <v>0</v>
      </c>
      <c r="AK19" s="15">
        <f t="shared" si="4"/>
        <v>0</v>
      </c>
      <c r="AL19" s="16">
        <f t="shared" si="5"/>
        <v>0</v>
      </c>
      <c r="AM19" s="26">
        <f t="shared" si="6"/>
        <v>0</v>
      </c>
    </row>
    <row r="20" spans="1:39" x14ac:dyDescent="0.2">
      <c r="AH20" s="76">
        <f t="shared" si="1"/>
        <v>0</v>
      </c>
      <c r="AI20" s="31">
        <f t="shared" si="2"/>
        <v>0</v>
      </c>
      <c r="AJ20" s="21">
        <f t="shared" si="3"/>
        <v>0</v>
      </c>
      <c r="AK20" s="15">
        <f t="shared" si="4"/>
        <v>0</v>
      </c>
      <c r="AL20" s="16">
        <f t="shared" si="5"/>
        <v>0</v>
      </c>
      <c r="AM20" s="26">
        <f t="shared" si="6"/>
        <v>0</v>
      </c>
    </row>
    <row r="21" spans="1:39" x14ac:dyDescent="0.2">
      <c r="AH21" s="76">
        <f t="shared" si="1"/>
        <v>0</v>
      </c>
      <c r="AI21" s="31">
        <f t="shared" si="2"/>
        <v>0</v>
      </c>
      <c r="AJ21" s="21">
        <f t="shared" si="3"/>
        <v>0</v>
      </c>
      <c r="AK21" s="15">
        <f t="shared" si="4"/>
        <v>0</v>
      </c>
      <c r="AL21" s="16">
        <f t="shared" si="5"/>
        <v>0</v>
      </c>
      <c r="AM21" s="26">
        <f t="shared" si="6"/>
        <v>0</v>
      </c>
    </row>
    <row r="22" spans="1:39" x14ac:dyDescent="0.2">
      <c r="A22" s="1" t="s">
        <v>460</v>
      </c>
      <c r="B22" s="1" t="s">
        <v>462</v>
      </c>
      <c r="C22" s="66">
        <v>4536</v>
      </c>
      <c r="D22" s="67" t="s">
        <v>1096</v>
      </c>
      <c r="E22" s="253" t="s">
        <v>3187</v>
      </c>
      <c r="F22" s="229">
        <v>706294.5</v>
      </c>
      <c r="G22" s="229">
        <v>84012.23</v>
      </c>
      <c r="H22" s="229">
        <v>263350.89</v>
      </c>
      <c r="I22" s="253">
        <v>226664.3</v>
      </c>
      <c r="J22" s="253">
        <v>246458.58</v>
      </c>
      <c r="N22" s="233">
        <v>100.58</v>
      </c>
      <c r="U22" s="230">
        <v>1206923.8700000001</v>
      </c>
      <c r="V22" s="230">
        <v>39750</v>
      </c>
      <c r="W22" s="230">
        <v>1094.31</v>
      </c>
      <c r="Y22" s="230">
        <v>1932700</v>
      </c>
      <c r="AA22" s="231">
        <v>2192242</v>
      </c>
      <c r="AD22" s="231">
        <v>699609.19</v>
      </c>
      <c r="AE22" s="231">
        <v>130894.88</v>
      </c>
      <c r="AH22" s="76">
        <f t="shared" si="1"/>
        <v>1053657.6200000001</v>
      </c>
      <c r="AI22" s="31">
        <f t="shared" si="2"/>
        <v>100.58</v>
      </c>
      <c r="AJ22" s="21">
        <f t="shared" si="3"/>
        <v>1053557.04</v>
      </c>
      <c r="AK22" s="15">
        <f t="shared" si="4"/>
        <v>3180468.18</v>
      </c>
      <c r="AL22" s="16">
        <f t="shared" si="5"/>
        <v>3022746.07</v>
      </c>
      <c r="AM22" s="26">
        <f t="shared" si="6"/>
        <v>157722.11000000034</v>
      </c>
    </row>
    <row r="23" spans="1:39" x14ac:dyDescent="0.2">
      <c r="A23" s="1" t="s">
        <v>460</v>
      </c>
      <c r="B23" s="1" t="s">
        <v>462</v>
      </c>
      <c r="C23" s="66">
        <v>3980</v>
      </c>
      <c r="D23" s="67" t="s">
        <v>1097</v>
      </c>
      <c r="E23" s="253" t="s">
        <v>3188</v>
      </c>
      <c r="F23" s="229">
        <v>335425.93</v>
      </c>
      <c r="H23" s="229">
        <v>112442.24000000001</v>
      </c>
      <c r="I23" s="253">
        <v>174827.98</v>
      </c>
      <c r="J23" s="253">
        <v>126208.68</v>
      </c>
      <c r="R23" s="253">
        <v>2340148.79</v>
      </c>
      <c r="U23" s="230">
        <v>1278102.54</v>
      </c>
      <c r="V23" s="230">
        <v>35000</v>
      </c>
      <c r="W23" s="230">
        <v>392.53</v>
      </c>
      <c r="Y23" s="230">
        <v>1194920</v>
      </c>
      <c r="AA23" s="231">
        <v>1559520</v>
      </c>
      <c r="AD23" s="231">
        <v>616742.43000000005</v>
      </c>
      <c r="AE23" s="231">
        <v>79342.7</v>
      </c>
      <c r="AH23" s="76">
        <f t="shared" si="1"/>
        <v>447868.17</v>
      </c>
      <c r="AI23" s="31">
        <f t="shared" si="2"/>
        <v>0</v>
      </c>
      <c r="AJ23" s="21">
        <f t="shared" si="3"/>
        <v>447868.17</v>
      </c>
      <c r="AK23" s="15">
        <f t="shared" si="4"/>
        <v>2508415.0700000003</v>
      </c>
      <c r="AL23" s="16">
        <f t="shared" si="5"/>
        <v>2255605.1300000004</v>
      </c>
      <c r="AM23" s="26">
        <f t="shared" si="6"/>
        <v>252809.93999999994</v>
      </c>
    </row>
    <row r="24" spans="1:39" x14ac:dyDescent="0.2">
      <c r="A24" s="1" t="s">
        <v>460</v>
      </c>
      <c r="B24" s="1" t="s">
        <v>462</v>
      </c>
      <c r="C24" s="66">
        <v>9027</v>
      </c>
      <c r="D24" s="67" t="s">
        <v>1098</v>
      </c>
      <c r="E24" s="253" t="s">
        <v>3189</v>
      </c>
      <c r="F24" s="229">
        <v>980464.4</v>
      </c>
      <c r="G24" s="229">
        <v>109091.6</v>
      </c>
      <c r="H24" s="229">
        <v>276559.83</v>
      </c>
      <c r="I24" s="253">
        <v>195132.76</v>
      </c>
      <c r="J24" s="253">
        <v>103330.48</v>
      </c>
      <c r="K24" s="233">
        <v>9000</v>
      </c>
      <c r="R24" s="253">
        <v>2461151.44</v>
      </c>
      <c r="U24" s="230">
        <v>2233161.63</v>
      </c>
      <c r="V24" s="230">
        <v>455100</v>
      </c>
      <c r="W24" s="230">
        <v>1129.21</v>
      </c>
      <c r="Y24" s="230">
        <v>2174000</v>
      </c>
      <c r="AA24" s="231">
        <v>2727511</v>
      </c>
      <c r="AD24" s="231">
        <v>1301021.1200000001</v>
      </c>
      <c r="AE24" s="231">
        <v>67639.490000000005</v>
      </c>
      <c r="AH24" s="76">
        <f t="shared" si="1"/>
        <v>1366115.83</v>
      </c>
      <c r="AI24" s="31">
        <f t="shared" si="2"/>
        <v>9000</v>
      </c>
      <c r="AJ24" s="21">
        <f t="shared" si="3"/>
        <v>1357115.83</v>
      </c>
      <c r="AK24" s="15">
        <f t="shared" si="4"/>
        <v>4863390.84</v>
      </c>
      <c r="AL24" s="16">
        <f t="shared" si="5"/>
        <v>4096171.6100000003</v>
      </c>
      <c r="AM24" s="26">
        <f t="shared" si="6"/>
        <v>767219.22999999952</v>
      </c>
    </row>
    <row r="25" spans="1:39" x14ac:dyDescent="0.2">
      <c r="A25" s="1" t="s">
        <v>460</v>
      </c>
      <c r="B25" s="1" t="s">
        <v>462</v>
      </c>
      <c r="C25" s="66">
        <v>4180</v>
      </c>
      <c r="D25" s="67" t="s">
        <v>1099</v>
      </c>
      <c r="E25" s="253" t="s">
        <v>3190</v>
      </c>
      <c r="F25" s="229">
        <v>623323.35</v>
      </c>
      <c r="G25" s="229">
        <v>18860.939999999999</v>
      </c>
      <c r="H25" s="229">
        <v>124148.3</v>
      </c>
      <c r="I25" s="253">
        <v>231736.25</v>
      </c>
      <c r="J25" s="253">
        <v>642249.46</v>
      </c>
      <c r="R25" s="253">
        <v>1609968.11</v>
      </c>
      <c r="U25" s="230">
        <v>1798606.12</v>
      </c>
      <c r="V25" s="230">
        <v>275000</v>
      </c>
      <c r="W25" s="230">
        <v>755.3</v>
      </c>
      <c r="Y25" s="230">
        <v>1526600</v>
      </c>
      <c r="AA25" s="231">
        <v>1747839</v>
      </c>
      <c r="AD25" s="231">
        <v>651828.78</v>
      </c>
      <c r="AE25" s="231">
        <v>230200.82</v>
      </c>
      <c r="AH25" s="76">
        <f t="shared" si="1"/>
        <v>766332.59</v>
      </c>
      <c r="AI25" s="31">
        <f t="shared" si="2"/>
        <v>0</v>
      </c>
      <c r="AJ25" s="21">
        <f t="shared" si="3"/>
        <v>766332.59</v>
      </c>
      <c r="AK25" s="15">
        <f t="shared" si="4"/>
        <v>3600961.42</v>
      </c>
      <c r="AL25" s="16">
        <f t="shared" si="5"/>
        <v>2629868.6</v>
      </c>
      <c r="AM25" s="26">
        <f t="shared" si="6"/>
        <v>971092.81999999983</v>
      </c>
    </row>
    <row r="26" spans="1:39" x14ac:dyDescent="0.2">
      <c r="A26" s="1" t="s">
        <v>460</v>
      </c>
      <c r="B26" s="1" t="s">
        <v>462</v>
      </c>
      <c r="C26" s="66">
        <v>2100</v>
      </c>
      <c r="D26" s="67" t="s">
        <v>1100</v>
      </c>
      <c r="E26" s="253" t="s">
        <v>3191</v>
      </c>
      <c r="F26" s="229">
        <v>374065.68</v>
      </c>
      <c r="G26" s="229">
        <v>5521.36</v>
      </c>
      <c r="H26" s="229">
        <v>145882.78</v>
      </c>
      <c r="I26" s="253">
        <v>217411.52</v>
      </c>
      <c r="J26" s="253">
        <v>88184</v>
      </c>
      <c r="R26" s="253">
        <v>1693812.25</v>
      </c>
      <c r="U26" s="230">
        <v>871986.07</v>
      </c>
      <c r="V26" s="230">
        <v>130000</v>
      </c>
      <c r="W26" s="230">
        <v>375.94</v>
      </c>
      <c r="Y26" s="230">
        <v>672550</v>
      </c>
      <c r="AA26" s="231">
        <v>844860</v>
      </c>
      <c r="AD26" s="231">
        <v>469139.06</v>
      </c>
      <c r="AE26" s="231">
        <v>54544.04</v>
      </c>
      <c r="AH26" s="76">
        <f t="shared" si="1"/>
        <v>525469.81999999995</v>
      </c>
      <c r="AI26" s="31">
        <f t="shared" si="2"/>
        <v>0</v>
      </c>
      <c r="AJ26" s="21">
        <f t="shared" si="3"/>
        <v>525469.81999999995</v>
      </c>
      <c r="AK26" s="15">
        <f t="shared" si="4"/>
        <v>1674912.0099999998</v>
      </c>
      <c r="AL26" s="16">
        <f t="shared" si="5"/>
        <v>1368543.1</v>
      </c>
      <c r="AM26" s="26">
        <f t="shared" si="6"/>
        <v>306368.90999999968</v>
      </c>
    </row>
    <row r="27" spans="1:39" x14ac:dyDescent="0.2">
      <c r="A27" s="1" t="s">
        <v>460</v>
      </c>
      <c r="B27" s="1" t="s">
        <v>462</v>
      </c>
      <c r="C27" s="66">
        <v>4887</v>
      </c>
      <c r="D27" s="67" t="s">
        <v>1101</v>
      </c>
      <c r="E27" s="253" t="s">
        <v>3192</v>
      </c>
      <c r="F27" s="229">
        <v>1261066.1100000001</v>
      </c>
      <c r="G27" s="229">
        <v>112227.14</v>
      </c>
      <c r="H27" s="229">
        <v>118416.15</v>
      </c>
      <c r="I27" s="253">
        <v>246020.98</v>
      </c>
      <c r="J27" s="253">
        <v>268235.01</v>
      </c>
      <c r="K27" s="233">
        <v>10000</v>
      </c>
      <c r="N27" s="233">
        <v>418.72</v>
      </c>
      <c r="Q27" s="253">
        <v>300</v>
      </c>
      <c r="R27" s="253">
        <v>1247745.83</v>
      </c>
      <c r="U27" s="230">
        <v>1864902.13</v>
      </c>
      <c r="V27" s="230">
        <v>733550</v>
      </c>
      <c r="W27" s="230">
        <v>3094.1</v>
      </c>
      <c r="Y27" s="230">
        <v>1495800</v>
      </c>
      <c r="AA27" s="231">
        <v>1854847</v>
      </c>
      <c r="AD27" s="231">
        <v>1244113.3999999999</v>
      </c>
      <c r="AE27" s="231">
        <v>119722.89</v>
      </c>
      <c r="AH27" s="76">
        <f t="shared" si="1"/>
        <v>1491709.4</v>
      </c>
      <c r="AI27" s="31">
        <f t="shared" si="2"/>
        <v>10418.719999999999</v>
      </c>
      <c r="AJ27" s="21">
        <f t="shared" si="3"/>
        <v>1481290.68</v>
      </c>
      <c r="AK27" s="15">
        <f t="shared" si="4"/>
        <v>4097346.23</v>
      </c>
      <c r="AL27" s="16">
        <f t="shared" si="5"/>
        <v>3218683.29</v>
      </c>
      <c r="AM27" s="26">
        <f t="shared" si="6"/>
        <v>878662.94</v>
      </c>
    </row>
    <row r="28" spans="1:39" x14ac:dyDescent="0.2">
      <c r="A28" s="1" t="s">
        <v>460</v>
      </c>
      <c r="B28" s="1" t="s">
        <v>462</v>
      </c>
      <c r="C28" s="66">
        <v>5102</v>
      </c>
      <c r="D28" s="67" t="s">
        <v>1102</v>
      </c>
      <c r="E28" s="253" t="s">
        <v>3193</v>
      </c>
      <c r="F28" s="229">
        <v>797092.54</v>
      </c>
      <c r="G28" s="229">
        <v>12527.3</v>
      </c>
      <c r="H28" s="229">
        <v>177052.32</v>
      </c>
      <c r="I28" s="253">
        <v>275766.48</v>
      </c>
      <c r="J28" s="253">
        <v>679274.86</v>
      </c>
      <c r="N28" s="233">
        <v>53</v>
      </c>
      <c r="R28" s="253">
        <v>1804121.26</v>
      </c>
      <c r="U28" s="230">
        <v>1893863.5</v>
      </c>
      <c r="W28" s="230">
        <v>1373.57</v>
      </c>
      <c r="Y28" s="230">
        <v>915380</v>
      </c>
      <c r="AA28" s="231">
        <v>1240499</v>
      </c>
      <c r="AD28" s="231">
        <v>657969.49</v>
      </c>
      <c r="AE28" s="231">
        <v>255192.33</v>
      </c>
      <c r="AH28" s="76">
        <f t="shared" si="1"/>
        <v>986672.16000000015</v>
      </c>
      <c r="AI28" s="31">
        <f t="shared" si="2"/>
        <v>53</v>
      </c>
      <c r="AJ28" s="21">
        <f t="shared" si="3"/>
        <v>986619.16000000015</v>
      </c>
      <c r="AK28" s="15">
        <f t="shared" si="4"/>
        <v>2810617.0700000003</v>
      </c>
      <c r="AL28" s="16">
        <f t="shared" si="5"/>
        <v>2153660.8199999998</v>
      </c>
      <c r="AM28" s="26">
        <f t="shared" si="6"/>
        <v>656956.25000000047</v>
      </c>
    </row>
    <row r="29" spans="1:39" x14ac:dyDescent="0.2">
      <c r="A29" s="1" t="s">
        <v>460</v>
      </c>
      <c r="B29" s="1" t="s">
        <v>462</v>
      </c>
      <c r="C29" s="66">
        <v>11813</v>
      </c>
      <c r="D29" s="67" t="s">
        <v>1103</v>
      </c>
      <c r="E29" s="253" t="s">
        <v>3194</v>
      </c>
      <c r="F29" s="229">
        <v>692299.92</v>
      </c>
      <c r="G29" s="229">
        <v>10187.459999999999</v>
      </c>
      <c r="H29" s="229">
        <v>155319.54</v>
      </c>
      <c r="I29" s="253">
        <v>307513.89</v>
      </c>
      <c r="J29" s="253">
        <v>188657.46</v>
      </c>
      <c r="K29" s="233">
        <v>13000</v>
      </c>
      <c r="N29" s="233">
        <v>176.37</v>
      </c>
      <c r="Q29" s="253">
        <v>539.76</v>
      </c>
      <c r="R29" s="253">
        <v>1414760.08</v>
      </c>
      <c r="U29" s="230">
        <v>1974212.12</v>
      </c>
      <c r="V29" s="230">
        <v>28793.1</v>
      </c>
      <c r="W29" s="230">
        <v>1091.4000000000001</v>
      </c>
      <c r="Y29" s="230">
        <v>1468460</v>
      </c>
      <c r="AA29" s="231">
        <v>1849956</v>
      </c>
      <c r="AD29" s="231">
        <v>1275035.8400000001</v>
      </c>
      <c r="AE29" s="231">
        <v>177604.19</v>
      </c>
      <c r="AH29" s="76">
        <f t="shared" si="1"/>
        <v>857806.92</v>
      </c>
      <c r="AI29" s="31">
        <f t="shared" si="2"/>
        <v>13176.37</v>
      </c>
      <c r="AJ29" s="21">
        <f t="shared" si="3"/>
        <v>844630.55</v>
      </c>
      <c r="AK29" s="15">
        <f t="shared" si="4"/>
        <v>3472556.62</v>
      </c>
      <c r="AL29" s="16">
        <f t="shared" si="5"/>
        <v>3302596.03</v>
      </c>
      <c r="AM29" s="26">
        <f t="shared" si="6"/>
        <v>169960.59000000032</v>
      </c>
    </row>
    <row r="30" spans="1:39" x14ac:dyDescent="0.2">
      <c r="A30" s="1" t="s">
        <v>460</v>
      </c>
      <c r="B30" s="1" t="s">
        <v>462</v>
      </c>
      <c r="C30" s="66">
        <v>7972</v>
      </c>
      <c r="D30" s="67" t="s">
        <v>1104</v>
      </c>
      <c r="E30" s="253" t="s">
        <v>3195</v>
      </c>
      <c r="F30" s="229">
        <v>1073868.1499999999</v>
      </c>
      <c r="G30" s="229">
        <v>37590.480000000003</v>
      </c>
      <c r="H30" s="229">
        <v>660051.84</v>
      </c>
      <c r="I30" s="253">
        <v>173368.62</v>
      </c>
      <c r="J30" s="253">
        <v>136570.4</v>
      </c>
      <c r="K30" s="233">
        <v>22500</v>
      </c>
      <c r="N30" s="233">
        <v>79.44</v>
      </c>
      <c r="R30" s="253">
        <v>1595887.05</v>
      </c>
      <c r="U30" s="230">
        <v>3396992.77</v>
      </c>
      <c r="V30" s="230">
        <v>492818.42</v>
      </c>
      <c r="W30" s="230">
        <v>1625.5</v>
      </c>
      <c r="Y30" s="230">
        <v>2151440</v>
      </c>
      <c r="AA30" s="231">
        <v>2652570</v>
      </c>
      <c r="AD30" s="231">
        <v>2771139.11</v>
      </c>
      <c r="AE30" s="231">
        <v>78337.47</v>
      </c>
      <c r="AH30" s="76">
        <f t="shared" si="1"/>
        <v>1771510.4699999997</v>
      </c>
      <c r="AI30" s="31">
        <f t="shared" si="2"/>
        <v>22579.439999999999</v>
      </c>
      <c r="AJ30" s="21">
        <f t="shared" si="3"/>
        <v>1748931.0299999998</v>
      </c>
      <c r="AK30" s="15">
        <f t="shared" si="4"/>
        <v>6042876.6899999995</v>
      </c>
      <c r="AL30" s="16">
        <f t="shared" si="5"/>
        <v>5502046.5799999991</v>
      </c>
      <c r="AM30" s="26">
        <f t="shared" si="6"/>
        <v>540830.11000000034</v>
      </c>
    </row>
    <row r="31" spans="1:39" x14ac:dyDescent="0.2">
      <c r="A31" s="1" t="s">
        <v>460</v>
      </c>
      <c r="B31" s="1" t="s">
        <v>462</v>
      </c>
      <c r="C31" s="66">
        <v>3577</v>
      </c>
      <c r="D31" s="67" t="s">
        <v>1105</v>
      </c>
      <c r="E31" s="253" t="s">
        <v>3196</v>
      </c>
      <c r="F31" s="229">
        <v>572654.75</v>
      </c>
      <c r="H31" s="229">
        <v>294223.77</v>
      </c>
      <c r="I31" s="253">
        <v>103444.63</v>
      </c>
      <c r="J31" s="253">
        <v>245724.81</v>
      </c>
      <c r="N31" s="233">
        <v>6.9</v>
      </c>
      <c r="R31" s="253">
        <v>1789492.25</v>
      </c>
      <c r="U31" s="230">
        <v>1237579.73</v>
      </c>
      <c r="V31" s="230">
        <v>17482.21</v>
      </c>
      <c r="W31" s="230">
        <v>1003.1</v>
      </c>
      <c r="Y31" s="230">
        <v>769860</v>
      </c>
      <c r="AA31" s="231">
        <v>1013750</v>
      </c>
      <c r="AD31" s="231">
        <v>736442.27</v>
      </c>
      <c r="AE31" s="231">
        <v>76988.91</v>
      </c>
      <c r="AG31" s="231">
        <v>3600</v>
      </c>
      <c r="AH31" s="76">
        <f t="shared" si="1"/>
        <v>866878.52</v>
      </c>
      <c r="AI31" s="31">
        <f t="shared" si="2"/>
        <v>6.9</v>
      </c>
      <c r="AJ31" s="21">
        <f t="shared" si="3"/>
        <v>866871.62</v>
      </c>
      <c r="AK31" s="15">
        <f t="shared" si="4"/>
        <v>2025925.04</v>
      </c>
      <c r="AL31" s="16">
        <f t="shared" si="5"/>
        <v>1830781.18</v>
      </c>
      <c r="AM31" s="26">
        <f t="shared" si="6"/>
        <v>195143.8600000001</v>
      </c>
    </row>
    <row r="32" spans="1:39" x14ac:dyDescent="0.2">
      <c r="A32" s="1" t="s">
        <v>460</v>
      </c>
      <c r="B32" s="1" t="s">
        <v>462</v>
      </c>
      <c r="C32" s="66">
        <v>3159</v>
      </c>
      <c r="D32" s="67" t="s">
        <v>1106</v>
      </c>
      <c r="E32" s="253" t="s">
        <v>3197</v>
      </c>
      <c r="F32" s="229">
        <v>745125.55</v>
      </c>
      <c r="G32" s="229">
        <v>3760</v>
      </c>
      <c r="H32" s="229">
        <v>81270.429999999993</v>
      </c>
      <c r="I32" s="253">
        <v>151891.76999999999</v>
      </c>
      <c r="J32" s="253">
        <v>342807.17</v>
      </c>
      <c r="N32" s="233">
        <v>219.23</v>
      </c>
      <c r="R32" s="253">
        <v>3102228.3</v>
      </c>
      <c r="U32" s="230">
        <v>1487337.86</v>
      </c>
      <c r="V32" s="230">
        <v>181201.61</v>
      </c>
      <c r="W32" s="230">
        <v>1197.6500000000001</v>
      </c>
      <c r="Y32" s="230">
        <v>1545320</v>
      </c>
      <c r="AA32" s="231">
        <v>1773739</v>
      </c>
      <c r="AD32" s="231">
        <v>989384.65</v>
      </c>
      <c r="AE32" s="231">
        <v>253746.41</v>
      </c>
      <c r="AH32" s="76">
        <f t="shared" si="1"/>
        <v>830155.98</v>
      </c>
      <c r="AI32" s="31">
        <f t="shared" si="2"/>
        <v>219.23</v>
      </c>
      <c r="AJ32" s="21">
        <f t="shared" si="3"/>
        <v>829936.75</v>
      </c>
      <c r="AK32" s="15">
        <f t="shared" si="4"/>
        <v>3215057.12</v>
      </c>
      <c r="AL32" s="16">
        <f t="shared" si="5"/>
        <v>3016870.06</v>
      </c>
      <c r="AM32" s="26">
        <f t="shared" si="6"/>
        <v>198187.06000000006</v>
      </c>
    </row>
    <row r="33" spans="1:39" x14ac:dyDescent="0.2">
      <c r="A33" s="1" t="s">
        <v>460</v>
      </c>
      <c r="B33" s="1" t="s">
        <v>462</v>
      </c>
      <c r="C33" s="66">
        <v>3764</v>
      </c>
      <c r="D33" s="67" t="s">
        <v>1107</v>
      </c>
      <c r="E33" s="253" t="s">
        <v>3198</v>
      </c>
      <c r="F33" s="229">
        <v>755289.98</v>
      </c>
      <c r="G33" s="229">
        <v>92011.93</v>
      </c>
      <c r="H33" s="229">
        <v>167944.53</v>
      </c>
      <c r="I33" s="253">
        <v>393329.89</v>
      </c>
      <c r="J33" s="253">
        <v>233456.55</v>
      </c>
      <c r="N33" s="233">
        <v>141</v>
      </c>
      <c r="R33" s="253">
        <v>1484748</v>
      </c>
      <c r="U33" s="230">
        <v>1722222.3</v>
      </c>
      <c r="V33" s="230">
        <v>184744.33</v>
      </c>
      <c r="W33" s="230">
        <v>1748.14</v>
      </c>
      <c r="Y33" s="230">
        <v>952500</v>
      </c>
      <c r="AA33" s="231">
        <v>1274104</v>
      </c>
      <c r="AD33" s="231">
        <v>795809.29</v>
      </c>
      <c r="AE33" s="231">
        <v>145995.64000000001</v>
      </c>
      <c r="AH33" s="76">
        <f t="shared" si="1"/>
        <v>1015246.44</v>
      </c>
      <c r="AI33" s="31">
        <f t="shared" si="2"/>
        <v>141</v>
      </c>
      <c r="AJ33" s="21">
        <f t="shared" si="3"/>
        <v>1015105.44</v>
      </c>
      <c r="AK33" s="15">
        <f t="shared" si="4"/>
        <v>2861214.77</v>
      </c>
      <c r="AL33" s="16">
        <f t="shared" si="5"/>
        <v>2215908.9300000002</v>
      </c>
      <c r="AM33" s="26">
        <f t="shared" si="6"/>
        <v>645305.83999999985</v>
      </c>
    </row>
    <row r="34" spans="1:39" x14ac:dyDescent="0.2">
      <c r="A34" s="1" t="s">
        <v>460</v>
      </c>
      <c r="B34" s="1" t="s">
        <v>462</v>
      </c>
      <c r="C34" s="66">
        <v>3691</v>
      </c>
      <c r="D34" s="67" t="s">
        <v>1108</v>
      </c>
      <c r="E34" s="253" t="s">
        <v>3199</v>
      </c>
      <c r="F34" s="229">
        <v>825643.07</v>
      </c>
      <c r="G34" s="229">
        <v>99131.34</v>
      </c>
      <c r="H34" s="229">
        <v>224240.73</v>
      </c>
      <c r="I34" s="253">
        <v>87225.78</v>
      </c>
      <c r="J34" s="253">
        <v>335934.61</v>
      </c>
      <c r="N34" s="233">
        <v>224.99</v>
      </c>
      <c r="R34" s="253">
        <v>1924840.79</v>
      </c>
      <c r="U34" s="230">
        <v>1743811.85</v>
      </c>
      <c r="V34" s="230">
        <v>104500</v>
      </c>
      <c r="W34" s="230">
        <v>1731.57</v>
      </c>
      <c r="Y34" s="230">
        <v>1125510</v>
      </c>
      <c r="AA34" s="231">
        <v>1411653</v>
      </c>
      <c r="AD34" s="231">
        <v>853573.21</v>
      </c>
      <c r="AE34" s="231">
        <v>115795.56</v>
      </c>
      <c r="AH34" s="76">
        <f t="shared" si="1"/>
        <v>1149015.1399999999</v>
      </c>
      <c r="AI34" s="31">
        <f t="shared" si="2"/>
        <v>224.99</v>
      </c>
      <c r="AJ34" s="21">
        <f t="shared" si="3"/>
        <v>1148790.1499999999</v>
      </c>
      <c r="AK34" s="15">
        <f t="shared" si="4"/>
        <v>2975553.42</v>
      </c>
      <c r="AL34" s="16">
        <f t="shared" si="5"/>
        <v>2381021.77</v>
      </c>
      <c r="AM34" s="26">
        <f t="shared" si="6"/>
        <v>594531.64999999991</v>
      </c>
    </row>
    <row r="35" spans="1:39" x14ac:dyDescent="0.2">
      <c r="A35" s="1" t="s">
        <v>460</v>
      </c>
      <c r="B35" s="1" t="s">
        <v>462</v>
      </c>
      <c r="C35" s="66">
        <v>7031</v>
      </c>
      <c r="D35" s="67" t="s">
        <v>1109</v>
      </c>
      <c r="E35" s="253" t="s">
        <v>3200</v>
      </c>
      <c r="F35" s="229">
        <v>1328521.51</v>
      </c>
      <c r="G35" s="229">
        <v>75430.66</v>
      </c>
      <c r="H35" s="229">
        <v>211421.21</v>
      </c>
      <c r="I35" s="253">
        <v>208633.42</v>
      </c>
      <c r="J35" s="253">
        <v>204694.11</v>
      </c>
      <c r="N35" s="233">
        <v>260.11</v>
      </c>
      <c r="R35" s="253">
        <v>1101601.1100000001</v>
      </c>
      <c r="U35" s="230">
        <v>1679957.22</v>
      </c>
      <c r="V35" s="230">
        <v>138786.45000000001</v>
      </c>
      <c r="W35" s="230">
        <v>3036.7</v>
      </c>
      <c r="Y35" s="230">
        <v>1736480</v>
      </c>
      <c r="AA35" s="231">
        <v>2136305</v>
      </c>
      <c r="AD35" s="231">
        <v>870363.17</v>
      </c>
      <c r="AE35" s="231">
        <v>81252.58</v>
      </c>
      <c r="AH35" s="76">
        <f t="shared" si="1"/>
        <v>1615373.38</v>
      </c>
      <c r="AI35" s="31">
        <f t="shared" si="2"/>
        <v>260.11</v>
      </c>
      <c r="AJ35" s="21">
        <f t="shared" si="3"/>
        <v>1615113.2699999998</v>
      </c>
      <c r="AK35" s="15">
        <f t="shared" si="4"/>
        <v>3558260.37</v>
      </c>
      <c r="AL35" s="16">
        <f t="shared" si="5"/>
        <v>3087920.75</v>
      </c>
      <c r="AM35" s="26">
        <f t="shared" si="6"/>
        <v>470339.62000000011</v>
      </c>
    </row>
    <row r="36" spans="1:39" x14ac:dyDescent="0.2">
      <c r="A36" s="1" t="s">
        <v>460</v>
      </c>
      <c r="B36" s="1" t="s">
        <v>462</v>
      </c>
      <c r="C36" s="66">
        <v>3391</v>
      </c>
      <c r="D36" s="67" t="s">
        <v>1110</v>
      </c>
      <c r="E36" s="253" t="s">
        <v>3201</v>
      </c>
      <c r="F36" s="229">
        <v>626317.29</v>
      </c>
      <c r="G36" s="229">
        <v>35098.33</v>
      </c>
      <c r="H36" s="229">
        <v>159346.32</v>
      </c>
      <c r="I36" s="253">
        <v>1341701.1499999999</v>
      </c>
      <c r="J36" s="253">
        <v>106649.23</v>
      </c>
      <c r="N36" s="233">
        <v>70</v>
      </c>
      <c r="R36" s="253">
        <v>528949.56000000006</v>
      </c>
      <c r="U36" s="230">
        <v>1290969.08</v>
      </c>
      <c r="V36" s="230">
        <v>239644.27</v>
      </c>
      <c r="W36" s="230">
        <v>796.98</v>
      </c>
      <c r="Y36" s="230">
        <v>1079830</v>
      </c>
      <c r="AA36" s="231">
        <v>1370585</v>
      </c>
      <c r="AD36" s="231">
        <v>752210.43</v>
      </c>
      <c r="AE36" s="231">
        <v>132166.65</v>
      </c>
      <c r="AG36" s="231">
        <v>200</v>
      </c>
      <c r="AH36" s="76">
        <f t="shared" si="1"/>
        <v>820761.94</v>
      </c>
      <c r="AI36" s="31">
        <f t="shared" si="2"/>
        <v>70</v>
      </c>
      <c r="AJ36" s="21">
        <f t="shared" si="3"/>
        <v>820691.94</v>
      </c>
      <c r="AK36" s="15">
        <f t="shared" si="4"/>
        <v>2611240.33</v>
      </c>
      <c r="AL36" s="16">
        <f t="shared" si="5"/>
        <v>2255162.08</v>
      </c>
      <c r="AM36" s="26">
        <f t="shared" si="6"/>
        <v>356078.25</v>
      </c>
    </row>
    <row r="37" spans="1:39" x14ac:dyDescent="0.2">
      <c r="A37" s="1" t="s">
        <v>460</v>
      </c>
      <c r="B37" s="1" t="s">
        <v>462</v>
      </c>
      <c r="C37" s="66">
        <v>4244</v>
      </c>
      <c r="D37" s="67" t="s">
        <v>1111</v>
      </c>
      <c r="E37" s="253" t="s">
        <v>3202</v>
      </c>
      <c r="F37" s="229">
        <v>930946.93</v>
      </c>
      <c r="G37" s="229">
        <v>1930</v>
      </c>
      <c r="H37" s="229">
        <v>315715.21999999997</v>
      </c>
      <c r="I37" s="253">
        <v>398282.45</v>
      </c>
      <c r="J37" s="253">
        <v>131133.65</v>
      </c>
      <c r="N37" s="233">
        <v>242</v>
      </c>
      <c r="Q37" s="253">
        <v>99448.88</v>
      </c>
      <c r="R37" s="253">
        <v>1603684.39</v>
      </c>
      <c r="U37" s="230">
        <v>2028384.82</v>
      </c>
      <c r="V37" s="230">
        <v>258000</v>
      </c>
      <c r="W37" s="230">
        <v>1048.8900000000001</v>
      </c>
      <c r="Y37" s="230">
        <v>1612810</v>
      </c>
      <c r="AA37" s="231">
        <v>1965013</v>
      </c>
      <c r="AD37" s="231">
        <v>943982.95</v>
      </c>
      <c r="AE37" s="231">
        <v>58663.09</v>
      </c>
      <c r="AH37" s="76">
        <f t="shared" si="1"/>
        <v>1248592.1499999999</v>
      </c>
      <c r="AI37" s="31">
        <f t="shared" si="2"/>
        <v>242</v>
      </c>
      <c r="AJ37" s="21">
        <f t="shared" si="3"/>
        <v>1248350.1499999999</v>
      </c>
      <c r="AK37" s="15">
        <f t="shared" si="4"/>
        <v>3900243.7100000004</v>
      </c>
      <c r="AL37" s="16">
        <f t="shared" si="5"/>
        <v>2967659.04</v>
      </c>
      <c r="AM37" s="26">
        <f t="shared" si="6"/>
        <v>932584.67000000039</v>
      </c>
    </row>
    <row r="38" spans="1:39" x14ac:dyDescent="0.2">
      <c r="A38" s="1" t="s">
        <v>460</v>
      </c>
      <c r="B38" s="1" t="s">
        <v>462</v>
      </c>
      <c r="C38" s="66">
        <v>1926</v>
      </c>
      <c r="D38" s="67" t="s">
        <v>1112</v>
      </c>
      <c r="E38" s="253" t="s">
        <v>3203</v>
      </c>
      <c r="F38" s="229">
        <v>524664.29</v>
      </c>
      <c r="G38" s="229">
        <v>29299.7</v>
      </c>
      <c r="H38" s="229">
        <v>90600.38</v>
      </c>
      <c r="I38" s="253">
        <v>84260.35</v>
      </c>
      <c r="J38" s="253">
        <v>78115.42</v>
      </c>
      <c r="R38" s="253">
        <v>1498620.76</v>
      </c>
      <c r="U38" s="230">
        <v>1115631.44</v>
      </c>
      <c r="V38" s="230">
        <v>88481.87</v>
      </c>
      <c r="W38" s="230">
        <v>1665.99</v>
      </c>
      <c r="Y38" s="230">
        <v>847410</v>
      </c>
      <c r="AA38" s="231">
        <v>1007396</v>
      </c>
      <c r="AD38" s="231">
        <v>609592.71</v>
      </c>
      <c r="AE38" s="231">
        <v>92053.88</v>
      </c>
      <c r="AH38" s="76">
        <f t="shared" si="1"/>
        <v>644564.37</v>
      </c>
      <c r="AI38" s="31">
        <f t="shared" si="2"/>
        <v>0</v>
      </c>
      <c r="AJ38" s="21">
        <f t="shared" si="3"/>
        <v>644564.37</v>
      </c>
      <c r="AK38" s="15">
        <f t="shared" si="4"/>
        <v>2053189.3</v>
      </c>
      <c r="AL38" s="16">
        <f t="shared" si="5"/>
        <v>1709042.5899999999</v>
      </c>
      <c r="AM38" s="26">
        <f t="shared" si="6"/>
        <v>344146.7100000002</v>
      </c>
    </row>
    <row r="39" spans="1:39" x14ac:dyDescent="0.2">
      <c r="A39" s="1" t="s">
        <v>460</v>
      </c>
      <c r="B39" s="1" t="s">
        <v>462</v>
      </c>
      <c r="C39" s="66">
        <v>5306</v>
      </c>
      <c r="D39" s="67" t="s">
        <v>1113</v>
      </c>
      <c r="E39" s="253" t="s">
        <v>3204</v>
      </c>
      <c r="F39" s="229">
        <v>580043.81000000006</v>
      </c>
      <c r="G39" s="229">
        <v>43691.58</v>
      </c>
      <c r="H39" s="229">
        <v>54754.91</v>
      </c>
      <c r="I39" s="253">
        <v>1210089.99</v>
      </c>
      <c r="J39" s="253">
        <v>813201.53</v>
      </c>
      <c r="N39" s="233">
        <v>6.89</v>
      </c>
      <c r="R39" s="253">
        <v>2339595.1</v>
      </c>
      <c r="U39" s="230">
        <v>2399414.0499999998</v>
      </c>
      <c r="V39" s="230">
        <v>137447.81</v>
      </c>
      <c r="W39" s="230">
        <v>612.61</v>
      </c>
      <c r="Y39" s="230">
        <v>1733420</v>
      </c>
      <c r="AA39" s="231">
        <v>2160990</v>
      </c>
      <c r="AD39" s="231">
        <v>806187.74</v>
      </c>
      <c r="AE39" s="231">
        <v>224837.85</v>
      </c>
      <c r="AH39" s="76">
        <f t="shared" si="1"/>
        <v>678490.3</v>
      </c>
      <c r="AI39" s="31">
        <f t="shared" si="2"/>
        <v>6.89</v>
      </c>
      <c r="AJ39" s="21">
        <f t="shared" si="3"/>
        <v>678483.41</v>
      </c>
      <c r="AK39" s="15">
        <f t="shared" si="4"/>
        <v>4270894.47</v>
      </c>
      <c r="AL39" s="16">
        <f t="shared" si="5"/>
        <v>3192015.5900000003</v>
      </c>
      <c r="AM39" s="26">
        <f t="shared" si="6"/>
        <v>1078878.8799999994</v>
      </c>
    </row>
    <row r="40" spans="1:39" x14ac:dyDescent="0.2">
      <c r="A40" s="1" t="s">
        <v>460</v>
      </c>
      <c r="B40" s="1" t="s">
        <v>462</v>
      </c>
      <c r="C40" s="66">
        <v>2556</v>
      </c>
      <c r="D40" s="67" t="s">
        <v>1114</v>
      </c>
      <c r="E40" s="253" t="s">
        <v>3205</v>
      </c>
      <c r="F40" s="229">
        <v>1245662.5</v>
      </c>
      <c r="G40" s="229">
        <v>45429.58</v>
      </c>
      <c r="H40" s="229">
        <v>163627.98000000001</v>
      </c>
      <c r="I40" s="253">
        <v>207519.56</v>
      </c>
      <c r="J40" s="253">
        <v>105344.56</v>
      </c>
      <c r="K40" s="233">
        <v>7500</v>
      </c>
      <c r="N40" s="233">
        <v>358.47</v>
      </c>
      <c r="R40" s="253">
        <v>1457071.21</v>
      </c>
      <c r="U40" s="230">
        <v>1531914.67</v>
      </c>
      <c r="V40" s="230">
        <v>637657.93000000005</v>
      </c>
      <c r="W40" s="230">
        <v>1508.85</v>
      </c>
      <c r="Y40" s="230">
        <v>559400</v>
      </c>
      <c r="AA40" s="231">
        <v>889295</v>
      </c>
      <c r="AD40" s="231">
        <v>764711.58</v>
      </c>
      <c r="AE40" s="231">
        <v>62575.17</v>
      </c>
      <c r="AH40" s="76">
        <f t="shared" si="1"/>
        <v>1454720.06</v>
      </c>
      <c r="AI40" s="31">
        <f t="shared" si="2"/>
        <v>7858.47</v>
      </c>
      <c r="AJ40" s="21">
        <f t="shared" si="3"/>
        <v>1446861.59</v>
      </c>
      <c r="AK40" s="15">
        <f t="shared" si="4"/>
        <v>2730481.45</v>
      </c>
      <c r="AL40" s="16">
        <f t="shared" si="5"/>
        <v>1716581.75</v>
      </c>
      <c r="AM40" s="26">
        <f t="shared" si="6"/>
        <v>1013899.7000000002</v>
      </c>
    </row>
    <row r="41" spans="1:39" x14ac:dyDescent="0.2">
      <c r="A41" s="1" t="s">
        <v>460</v>
      </c>
      <c r="B41" s="1" t="s">
        <v>462</v>
      </c>
      <c r="C41" s="66">
        <v>2366</v>
      </c>
      <c r="D41" s="67" t="s">
        <v>1115</v>
      </c>
      <c r="E41" s="253" t="s">
        <v>3206</v>
      </c>
      <c r="F41" s="229">
        <v>1030647.85</v>
      </c>
      <c r="G41" s="229">
        <v>7918.36</v>
      </c>
      <c r="H41" s="229">
        <v>178024.95999999999</v>
      </c>
      <c r="I41" s="253">
        <v>305288.09999999998</v>
      </c>
      <c r="J41" s="253">
        <v>849744.76</v>
      </c>
      <c r="N41" s="233">
        <v>400.93</v>
      </c>
      <c r="R41" s="253">
        <v>1798384.44</v>
      </c>
      <c r="U41" s="230">
        <v>1667368.8</v>
      </c>
      <c r="V41" s="230">
        <v>656200</v>
      </c>
      <c r="W41" s="230">
        <v>1198.3499999999999</v>
      </c>
      <c r="Y41" s="230">
        <v>612230</v>
      </c>
      <c r="AA41" s="231">
        <v>810304</v>
      </c>
      <c r="AD41" s="231">
        <v>710631.54</v>
      </c>
      <c r="AE41" s="231">
        <v>312915.51</v>
      </c>
      <c r="AH41" s="76">
        <f t="shared" si="1"/>
        <v>1216591.17</v>
      </c>
      <c r="AI41" s="31">
        <f t="shared" si="2"/>
        <v>400.93</v>
      </c>
      <c r="AJ41" s="21">
        <f t="shared" si="3"/>
        <v>1216190.24</v>
      </c>
      <c r="AK41" s="15">
        <f t="shared" si="4"/>
        <v>2936997.15</v>
      </c>
      <c r="AL41" s="16">
        <f t="shared" si="5"/>
        <v>1833851.05</v>
      </c>
      <c r="AM41" s="26">
        <f t="shared" si="6"/>
        <v>1103146.0999999999</v>
      </c>
    </row>
    <row r="42" spans="1:39" x14ac:dyDescent="0.2">
      <c r="A42" s="1" t="s">
        <v>460</v>
      </c>
      <c r="B42" s="1" t="s">
        <v>462</v>
      </c>
      <c r="C42" s="66">
        <v>5915</v>
      </c>
      <c r="D42" s="67" t="s">
        <v>1116</v>
      </c>
      <c r="E42" s="253" t="s">
        <v>3207</v>
      </c>
      <c r="F42" s="229">
        <v>665222.18999999994</v>
      </c>
      <c r="G42" s="229">
        <v>1005.94</v>
      </c>
      <c r="H42" s="229">
        <v>172358.11</v>
      </c>
      <c r="I42" s="253">
        <v>258488.82</v>
      </c>
      <c r="J42" s="253">
        <v>696203.86</v>
      </c>
      <c r="K42" s="233">
        <v>6000</v>
      </c>
      <c r="N42" s="233">
        <v>275.07</v>
      </c>
      <c r="R42" s="253">
        <v>1262156.06</v>
      </c>
      <c r="U42" s="230">
        <v>2384043.37</v>
      </c>
      <c r="V42" s="230">
        <v>225884.82</v>
      </c>
      <c r="W42" s="230">
        <v>1071.8699999999999</v>
      </c>
      <c r="Y42" s="230">
        <v>1478330</v>
      </c>
      <c r="AA42" s="231">
        <v>1824095</v>
      </c>
      <c r="AD42" s="231">
        <v>1084291.69</v>
      </c>
      <c r="AE42" s="231">
        <v>257647.22</v>
      </c>
      <c r="AH42" s="76">
        <f t="shared" si="1"/>
        <v>838586.23999999987</v>
      </c>
      <c r="AI42" s="31">
        <f t="shared" si="2"/>
        <v>6275.07</v>
      </c>
      <c r="AJ42" s="21">
        <f t="shared" si="3"/>
        <v>832311.16999999993</v>
      </c>
      <c r="AK42" s="15">
        <f t="shared" si="4"/>
        <v>4089330.06</v>
      </c>
      <c r="AL42" s="16">
        <f t="shared" si="5"/>
        <v>3166033.91</v>
      </c>
      <c r="AM42" s="26">
        <f t="shared" si="6"/>
        <v>923296.14999999991</v>
      </c>
    </row>
    <row r="43" spans="1:39" x14ac:dyDescent="0.2">
      <c r="A43" s="1" t="s">
        <v>460</v>
      </c>
      <c r="B43" s="1" t="s">
        <v>462</v>
      </c>
      <c r="C43" s="66">
        <v>3317</v>
      </c>
      <c r="D43" s="67" t="s">
        <v>1117</v>
      </c>
      <c r="E43" s="253" t="s">
        <v>3208</v>
      </c>
      <c r="F43" s="229">
        <v>561011.54</v>
      </c>
      <c r="G43" s="229">
        <v>3315</v>
      </c>
      <c r="H43" s="229">
        <v>201217.02</v>
      </c>
      <c r="I43" s="253">
        <v>459631.06</v>
      </c>
      <c r="J43" s="253">
        <v>82831.33</v>
      </c>
      <c r="R43" s="253">
        <v>1683339.65</v>
      </c>
      <c r="U43" s="230">
        <v>1377665.83</v>
      </c>
      <c r="V43" s="230">
        <v>324601.48</v>
      </c>
      <c r="W43" s="230">
        <v>670.65</v>
      </c>
      <c r="Y43" s="230">
        <v>561990</v>
      </c>
      <c r="AA43" s="231">
        <v>878783</v>
      </c>
      <c r="AD43" s="231">
        <v>906825.29</v>
      </c>
      <c r="AE43" s="231">
        <v>115872.55</v>
      </c>
      <c r="AH43" s="76">
        <f t="shared" si="1"/>
        <v>765543.56</v>
      </c>
      <c r="AI43" s="31">
        <f t="shared" si="2"/>
        <v>0</v>
      </c>
      <c r="AJ43" s="21">
        <f t="shared" si="3"/>
        <v>765543.56</v>
      </c>
      <c r="AK43" s="15">
        <f t="shared" si="4"/>
        <v>2264927.96</v>
      </c>
      <c r="AL43" s="16">
        <f t="shared" si="5"/>
        <v>1901480.84</v>
      </c>
      <c r="AM43" s="26">
        <f t="shared" si="6"/>
        <v>363447.11999999988</v>
      </c>
    </row>
    <row r="44" spans="1:39" x14ac:dyDescent="0.2">
      <c r="A44" s="1" t="s">
        <v>460</v>
      </c>
      <c r="B44" s="1" t="s">
        <v>462</v>
      </c>
      <c r="C44" s="66">
        <v>2828</v>
      </c>
      <c r="D44" s="67" t="s">
        <v>1118</v>
      </c>
      <c r="E44" s="253" t="s">
        <v>3340</v>
      </c>
      <c r="F44" s="229">
        <v>906225.73</v>
      </c>
      <c r="G44" s="229">
        <v>60200</v>
      </c>
      <c r="H44" s="229">
        <v>216834.35</v>
      </c>
      <c r="I44" s="253">
        <v>260991.43</v>
      </c>
      <c r="J44" s="253">
        <v>171703.71</v>
      </c>
      <c r="R44" s="253">
        <v>2224890.19</v>
      </c>
      <c r="U44" s="230">
        <v>1227189.1599999999</v>
      </c>
      <c r="V44" s="230">
        <v>149600</v>
      </c>
      <c r="W44" s="230">
        <v>1682.11</v>
      </c>
      <c r="Y44" s="230">
        <v>857900</v>
      </c>
      <c r="AA44" s="231">
        <v>1046000</v>
      </c>
      <c r="AD44" s="231">
        <v>631050.91</v>
      </c>
      <c r="AE44" s="231">
        <v>129477.42</v>
      </c>
      <c r="AH44" s="76">
        <f t="shared" si="1"/>
        <v>1183260.08</v>
      </c>
      <c r="AI44" s="31">
        <f t="shared" si="2"/>
        <v>0</v>
      </c>
      <c r="AJ44" s="21">
        <f t="shared" si="3"/>
        <v>1183260.08</v>
      </c>
      <c r="AK44" s="15">
        <f t="shared" si="4"/>
        <v>2236371.27</v>
      </c>
      <c r="AL44" s="16">
        <f t="shared" si="5"/>
        <v>1806528.33</v>
      </c>
      <c r="AM44" s="26">
        <f t="shared" si="6"/>
        <v>429842.93999999994</v>
      </c>
    </row>
    <row r="45" spans="1:39" x14ac:dyDescent="0.2">
      <c r="A45" s="1" t="s">
        <v>460</v>
      </c>
      <c r="B45" s="1" t="s">
        <v>462</v>
      </c>
      <c r="C45" s="66">
        <v>2529</v>
      </c>
      <c r="D45" s="67" t="s">
        <v>1119</v>
      </c>
      <c r="E45" s="253" t="s">
        <v>3353</v>
      </c>
      <c r="F45" s="229">
        <v>607432.56999999995</v>
      </c>
      <c r="G45" s="229">
        <v>88960</v>
      </c>
      <c r="H45" s="229">
        <v>197465.58</v>
      </c>
      <c r="I45" s="253">
        <v>1999273.32</v>
      </c>
      <c r="J45" s="253">
        <v>395313.34</v>
      </c>
      <c r="N45" s="233">
        <v>10150</v>
      </c>
      <c r="U45" s="230">
        <v>1670245.72</v>
      </c>
      <c r="V45" s="230">
        <v>90250</v>
      </c>
      <c r="W45" s="230">
        <v>787.05</v>
      </c>
      <c r="Y45" s="230">
        <v>1087910</v>
      </c>
      <c r="AA45" s="231">
        <v>1264429</v>
      </c>
      <c r="AD45" s="231">
        <v>656072.42000000004</v>
      </c>
      <c r="AE45" s="231">
        <v>448747.19</v>
      </c>
      <c r="AH45" s="76">
        <f t="shared" si="1"/>
        <v>893858.14999999991</v>
      </c>
      <c r="AI45" s="31">
        <f t="shared" si="2"/>
        <v>10150</v>
      </c>
      <c r="AJ45" s="21">
        <f t="shared" si="3"/>
        <v>883708.14999999991</v>
      </c>
      <c r="AK45" s="15">
        <f t="shared" si="4"/>
        <v>2849192.77</v>
      </c>
      <c r="AL45" s="16">
        <f t="shared" si="5"/>
        <v>2369248.61</v>
      </c>
      <c r="AM45" s="26">
        <f t="shared" si="6"/>
        <v>479944.16000000015</v>
      </c>
    </row>
    <row r="46" spans="1:39" x14ac:dyDescent="0.2">
      <c r="A46" s="1" t="s">
        <v>465</v>
      </c>
      <c r="B46" s="1" t="s">
        <v>466</v>
      </c>
      <c r="C46" s="66">
        <v>5981</v>
      </c>
      <c r="D46" s="67" t="s">
        <v>1120</v>
      </c>
      <c r="E46" s="253" t="s">
        <v>3209</v>
      </c>
      <c r="F46" s="229">
        <v>214742.07</v>
      </c>
      <c r="G46" s="229">
        <v>0</v>
      </c>
      <c r="H46" s="229">
        <v>83807.679999999993</v>
      </c>
      <c r="I46" s="253">
        <v>1242364.08</v>
      </c>
      <c r="J46" s="253">
        <v>151745.16</v>
      </c>
      <c r="L46" s="233">
        <v>32400</v>
      </c>
      <c r="N46" s="233">
        <v>0</v>
      </c>
      <c r="Q46" s="253">
        <v>-94813.02</v>
      </c>
      <c r="R46" s="253">
        <v>721555.06</v>
      </c>
      <c r="U46" s="230">
        <v>1249265.3899999999</v>
      </c>
      <c r="W46" s="230">
        <v>1025.26</v>
      </c>
      <c r="Y46" s="230">
        <v>1226855.3</v>
      </c>
      <c r="Z46" s="230">
        <v>313616</v>
      </c>
      <c r="AA46" s="231">
        <v>2028772.3</v>
      </c>
      <c r="AD46" s="231">
        <v>651374.65</v>
      </c>
      <c r="AE46" s="231">
        <v>222720.68</v>
      </c>
      <c r="AH46" s="76">
        <f t="shared" si="1"/>
        <v>298549.75</v>
      </c>
      <c r="AI46" s="31">
        <f t="shared" si="2"/>
        <v>32400</v>
      </c>
      <c r="AJ46" s="21">
        <f t="shared" si="3"/>
        <v>266149.75</v>
      </c>
      <c r="AK46" s="15">
        <f t="shared" si="4"/>
        <v>2790761.95</v>
      </c>
      <c r="AL46" s="16">
        <f t="shared" si="5"/>
        <v>2902867.6300000004</v>
      </c>
      <c r="AM46" s="26">
        <f t="shared" si="6"/>
        <v>-112105.68000000017</v>
      </c>
    </row>
    <row r="47" spans="1:39" x14ac:dyDescent="0.2">
      <c r="A47" s="1" t="s">
        <v>465</v>
      </c>
      <c r="B47" s="1" t="s">
        <v>466</v>
      </c>
      <c r="C47" s="66">
        <v>5608</v>
      </c>
      <c r="D47" s="67" t="s">
        <v>1121</v>
      </c>
      <c r="E47" s="253" t="s">
        <v>3210</v>
      </c>
      <c r="F47" s="229">
        <v>330064.55</v>
      </c>
      <c r="G47" s="229">
        <v>7500</v>
      </c>
      <c r="H47" s="229">
        <v>42946.25</v>
      </c>
      <c r="I47" s="253">
        <v>14012.82</v>
      </c>
      <c r="J47" s="253">
        <v>568229.85</v>
      </c>
      <c r="L47" s="233">
        <v>50800</v>
      </c>
      <c r="N47" s="233">
        <v>208.39</v>
      </c>
      <c r="Q47" s="253">
        <v>-40937.599999999999</v>
      </c>
      <c r="R47" s="253">
        <v>1541680.81</v>
      </c>
      <c r="U47" s="230">
        <v>1489384.71</v>
      </c>
      <c r="V47" s="230">
        <v>213125</v>
      </c>
      <c r="W47" s="230">
        <v>1288.94</v>
      </c>
      <c r="Y47" s="230">
        <v>1712025</v>
      </c>
      <c r="Z47" s="230">
        <v>375942</v>
      </c>
      <c r="AA47" s="231">
        <v>2588064.5</v>
      </c>
      <c r="AD47" s="231">
        <v>850816.35</v>
      </c>
      <c r="AE47" s="231">
        <v>240959.09</v>
      </c>
      <c r="AH47" s="76">
        <f t="shared" si="1"/>
        <v>380510.8</v>
      </c>
      <c r="AI47" s="31">
        <f t="shared" si="2"/>
        <v>51008.39</v>
      </c>
      <c r="AJ47" s="21">
        <f t="shared" si="3"/>
        <v>329502.40999999997</v>
      </c>
      <c r="AK47" s="15">
        <f t="shared" si="4"/>
        <v>3791765.65</v>
      </c>
      <c r="AL47" s="16">
        <f t="shared" si="5"/>
        <v>3679839.94</v>
      </c>
      <c r="AM47" s="26">
        <f t="shared" si="6"/>
        <v>111925.70999999996</v>
      </c>
    </row>
    <row r="48" spans="1:39" x14ac:dyDescent="0.2">
      <c r="A48" s="1" t="s">
        <v>465</v>
      </c>
      <c r="B48" s="1" t="s">
        <v>466</v>
      </c>
      <c r="C48" s="66">
        <v>3981</v>
      </c>
      <c r="D48" s="67" t="s">
        <v>1122</v>
      </c>
      <c r="E48" s="253" t="s">
        <v>3211</v>
      </c>
      <c r="F48" s="229">
        <v>227291.17</v>
      </c>
      <c r="G48" s="229">
        <v>0</v>
      </c>
      <c r="H48" s="229">
        <v>25480.03</v>
      </c>
      <c r="I48" s="253">
        <v>1383423.88</v>
      </c>
      <c r="J48" s="253">
        <v>370760.99</v>
      </c>
      <c r="N48" s="233">
        <v>210.86</v>
      </c>
      <c r="Q48" s="253">
        <v>-118467.42</v>
      </c>
      <c r="R48" s="253">
        <v>3101072.39</v>
      </c>
      <c r="U48" s="230">
        <v>997069.65</v>
      </c>
      <c r="V48" s="230">
        <v>100000</v>
      </c>
      <c r="W48" s="230">
        <v>649.82000000000005</v>
      </c>
      <c r="Y48" s="230">
        <v>2407697.5</v>
      </c>
      <c r="Z48" s="230">
        <v>265916</v>
      </c>
      <c r="AA48" s="231">
        <v>3065997.5</v>
      </c>
      <c r="AD48" s="231">
        <v>609948.41</v>
      </c>
      <c r="AE48" s="231">
        <v>239520.71</v>
      </c>
      <c r="AH48" s="76">
        <f t="shared" si="1"/>
        <v>252771.20000000001</v>
      </c>
      <c r="AI48" s="31">
        <f t="shared" si="2"/>
        <v>210.86</v>
      </c>
      <c r="AJ48" s="21">
        <f t="shared" si="3"/>
        <v>252560.34000000003</v>
      </c>
      <c r="AK48" s="15">
        <f t="shared" si="4"/>
        <v>3771332.9699999997</v>
      </c>
      <c r="AL48" s="16">
        <f t="shared" si="5"/>
        <v>3915466.62</v>
      </c>
      <c r="AM48" s="26">
        <f t="shared" si="6"/>
        <v>-144133.65000000037</v>
      </c>
    </row>
    <row r="49" spans="1:39" x14ac:dyDescent="0.2">
      <c r="A49" s="1" t="s">
        <v>465</v>
      </c>
      <c r="B49" s="1" t="s">
        <v>466</v>
      </c>
      <c r="C49" s="66">
        <v>2676</v>
      </c>
      <c r="D49" s="67" t="s">
        <v>1123</v>
      </c>
      <c r="E49" s="253" t="s">
        <v>3212</v>
      </c>
      <c r="F49" s="229">
        <v>74547.17</v>
      </c>
      <c r="G49" s="229">
        <v>0</v>
      </c>
      <c r="H49" s="229">
        <v>49672.68</v>
      </c>
      <c r="I49" s="253">
        <v>1664061.94</v>
      </c>
      <c r="J49" s="253">
        <v>764346.06</v>
      </c>
      <c r="L49" s="233">
        <v>33600</v>
      </c>
      <c r="N49" s="233">
        <v>5.9</v>
      </c>
      <c r="Q49" s="253">
        <v>-202933</v>
      </c>
      <c r="R49" s="253">
        <v>2713140.37</v>
      </c>
      <c r="U49" s="230">
        <v>1679695.37</v>
      </c>
      <c r="V49" s="230">
        <v>180825</v>
      </c>
      <c r="W49" s="230">
        <v>547.77</v>
      </c>
      <c r="Y49" s="230">
        <v>1184810.5</v>
      </c>
      <c r="Z49" s="230">
        <v>186736</v>
      </c>
      <c r="AA49" s="231">
        <v>1735284.5</v>
      </c>
      <c r="AD49" s="231">
        <v>561274.93000000005</v>
      </c>
      <c r="AE49" s="231">
        <v>176310.39999999999</v>
      </c>
      <c r="AH49" s="76">
        <f t="shared" si="1"/>
        <v>124219.85</v>
      </c>
      <c r="AI49" s="31">
        <f t="shared" si="2"/>
        <v>33605.9</v>
      </c>
      <c r="AJ49" s="21">
        <f t="shared" si="3"/>
        <v>90613.950000000012</v>
      </c>
      <c r="AK49" s="15">
        <f t="shared" si="4"/>
        <v>3232614.64</v>
      </c>
      <c r="AL49" s="16">
        <f t="shared" si="5"/>
        <v>2472869.83</v>
      </c>
      <c r="AM49" s="26">
        <f t="shared" si="6"/>
        <v>759744.81</v>
      </c>
    </row>
    <row r="50" spans="1:39" x14ac:dyDescent="0.2">
      <c r="A50" s="1" t="s">
        <v>465</v>
      </c>
      <c r="B50" s="1" t="s">
        <v>466</v>
      </c>
      <c r="C50" s="66">
        <v>4612</v>
      </c>
      <c r="D50" s="67" t="s">
        <v>1124</v>
      </c>
      <c r="E50" s="253" t="s">
        <v>3213</v>
      </c>
      <c r="F50" s="229">
        <v>325331.69</v>
      </c>
      <c r="G50" s="229">
        <v>0</v>
      </c>
      <c r="H50" s="229">
        <v>67609.66</v>
      </c>
      <c r="I50" s="253">
        <v>120958.15</v>
      </c>
      <c r="J50" s="253">
        <v>161048.39000000001</v>
      </c>
      <c r="L50" s="233">
        <v>97085</v>
      </c>
      <c r="N50" s="233">
        <v>66.849999999999994</v>
      </c>
      <c r="Q50" s="253">
        <v>-124045.97</v>
      </c>
      <c r="R50" s="253">
        <v>2152655.08</v>
      </c>
      <c r="U50" s="230">
        <v>1668282.15</v>
      </c>
      <c r="V50" s="230">
        <v>370103.12</v>
      </c>
      <c r="W50" s="230">
        <v>129.66</v>
      </c>
      <c r="Y50" s="230">
        <v>1177190.3</v>
      </c>
      <c r="Z50" s="230">
        <v>266072</v>
      </c>
      <c r="AA50" s="231">
        <v>2314310.2999999998</v>
      </c>
      <c r="AD50" s="231">
        <v>775599.76</v>
      </c>
      <c r="AE50" s="231">
        <v>147752.39000000001</v>
      </c>
      <c r="AH50" s="76">
        <f t="shared" si="1"/>
        <v>392941.35</v>
      </c>
      <c r="AI50" s="31">
        <f t="shared" si="2"/>
        <v>97151.85</v>
      </c>
      <c r="AJ50" s="21">
        <f t="shared" si="3"/>
        <v>295789.5</v>
      </c>
      <c r="AK50" s="15">
        <f t="shared" si="4"/>
        <v>3481777.23</v>
      </c>
      <c r="AL50" s="16">
        <f t="shared" si="5"/>
        <v>3237662.4499999997</v>
      </c>
      <c r="AM50" s="26">
        <f t="shared" si="6"/>
        <v>244114.78000000026</v>
      </c>
    </row>
    <row r="51" spans="1:39" x14ac:dyDescent="0.2">
      <c r="A51" s="1" t="s">
        <v>465</v>
      </c>
      <c r="B51" s="1" t="s">
        <v>466</v>
      </c>
      <c r="C51" s="66">
        <v>3723</v>
      </c>
      <c r="D51" s="67" t="s">
        <v>1125</v>
      </c>
      <c r="E51" s="253" t="s">
        <v>3341</v>
      </c>
      <c r="F51" s="229">
        <v>238685.75</v>
      </c>
      <c r="G51" s="229">
        <v>0</v>
      </c>
      <c r="H51" s="229">
        <v>36751.5</v>
      </c>
      <c r="I51" s="253">
        <v>285357.56</v>
      </c>
      <c r="J51" s="253">
        <v>77432.97</v>
      </c>
      <c r="N51" s="233">
        <v>93.93</v>
      </c>
      <c r="Q51" s="253">
        <v>-68874.009999999995</v>
      </c>
      <c r="R51" s="253">
        <v>2872107.81</v>
      </c>
      <c r="U51" s="230">
        <v>1095768.6499999999</v>
      </c>
      <c r="V51" s="230">
        <v>100000</v>
      </c>
      <c r="W51" s="230">
        <v>622.88</v>
      </c>
      <c r="Y51" s="230">
        <v>761138</v>
      </c>
      <c r="Z51" s="230">
        <v>219200</v>
      </c>
      <c r="AA51" s="231">
        <v>1492356.7</v>
      </c>
      <c r="AD51" s="231">
        <v>453454.02</v>
      </c>
      <c r="AE51" s="231">
        <v>234803.1</v>
      </c>
      <c r="AH51" s="76">
        <f t="shared" si="1"/>
        <v>275437.25</v>
      </c>
      <c r="AI51" s="31">
        <f t="shared" si="2"/>
        <v>93.93</v>
      </c>
      <c r="AJ51" s="21">
        <f t="shared" si="3"/>
        <v>275343.32</v>
      </c>
      <c r="AK51" s="15">
        <f t="shared" si="4"/>
        <v>2176729.5299999998</v>
      </c>
      <c r="AL51" s="16">
        <f t="shared" si="5"/>
        <v>2180613.8199999998</v>
      </c>
      <c r="AM51" s="26">
        <f t="shared" si="6"/>
        <v>-3884.2900000000373</v>
      </c>
    </row>
    <row r="52" spans="1:39" x14ac:dyDescent="0.2">
      <c r="A52" s="1" t="s">
        <v>469</v>
      </c>
      <c r="B52" s="1" t="s">
        <v>470</v>
      </c>
      <c r="C52" s="66">
        <v>4086</v>
      </c>
      <c r="D52" s="67" t="s">
        <v>1126</v>
      </c>
      <c r="E52" s="253" t="s">
        <v>3214</v>
      </c>
      <c r="F52" s="229">
        <v>350050.08</v>
      </c>
      <c r="G52" s="229">
        <v>0</v>
      </c>
      <c r="H52" s="229">
        <v>27316.12</v>
      </c>
      <c r="I52" s="253">
        <v>380270.7</v>
      </c>
      <c r="J52" s="253">
        <v>91166.34</v>
      </c>
      <c r="N52" s="233">
        <v>0</v>
      </c>
      <c r="Q52" s="253">
        <v>-493.33</v>
      </c>
      <c r="R52" s="253">
        <v>2033236.3</v>
      </c>
      <c r="U52" s="230">
        <v>1879999.76</v>
      </c>
      <c r="W52" s="230">
        <v>458.23</v>
      </c>
      <c r="Y52" s="230">
        <v>715900</v>
      </c>
      <c r="AA52" s="231">
        <v>1762443</v>
      </c>
      <c r="AD52" s="231">
        <v>601090.39</v>
      </c>
      <c r="AE52" s="231">
        <v>88244.800000000003</v>
      </c>
      <c r="AH52" s="76">
        <f t="shared" si="1"/>
        <v>377366.2</v>
      </c>
      <c r="AI52" s="31">
        <f t="shared" si="2"/>
        <v>0</v>
      </c>
      <c r="AJ52" s="21">
        <f t="shared" si="3"/>
        <v>377366.2</v>
      </c>
      <c r="AK52" s="15">
        <f t="shared" si="4"/>
        <v>2596357.9900000002</v>
      </c>
      <c r="AL52" s="16">
        <f t="shared" si="5"/>
        <v>2451778.19</v>
      </c>
      <c r="AM52" s="26">
        <f t="shared" si="6"/>
        <v>144579.80000000028</v>
      </c>
    </row>
    <row r="53" spans="1:39" x14ac:dyDescent="0.2">
      <c r="A53" s="1" t="s">
        <v>469</v>
      </c>
      <c r="B53" s="1" t="s">
        <v>470</v>
      </c>
      <c r="C53" s="66">
        <v>4226</v>
      </c>
      <c r="D53" s="67" t="s">
        <v>1127</v>
      </c>
      <c r="E53" s="253" t="s">
        <v>3215</v>
      </c>
      <c r="F53" s="229">
        <v>432349.76</v>
      </c>
      <c r="G53" s="229">
        <v>0</v>
      </c>
      <c r="H53" s="229">
        <v>73348.02</v>
      </c>
      <c r="I53" s="253">
        <v>1972241.86</v>
      </c>
      <c r="J53" s="253">
        <v>423295.55</v>
      </c>
      <c r="R53" s="253">
        <v>575288.56999999995</v>
      </c>
      <c r="U53" s="230">
        <v>1838409.78</v>
      </c>
      <c r="W53" s="230">
        <v>819.83</v>
      </c>
      <c r="Y53" s="230">
        <v>585500</v>
      </c>
      <c r="AA53" s="231">
        <v>1534002</v>
      </c>
      <c r="AD53" s="231">
        <v>831433.82</v>
      </c>
      <c r="AE53" s="231">
        <v>263593.09999999998</v>
      </c>
      <c r="AH53" s="76">
        <f t="shared" si="1"/>
        <v>505697.78</v>
      </c>
      <c r="AI53" s="31">
        <f t="shared" si="2"/>
        <v>0</v>
      </c>
      <c r="AJ53" s="21">
        <f t="shared" si="3"/>
        <v>505697.78</v>
      </c>
      <c r="AK53" s="15">
        <f t="shared" si="4"/>
        <v>2424729.6100000003</v>
      </c>
      <c r="AL53" s="16">
        <f t="shared" si="5"/>
        <v>2629028.92</v>
      </c>
      <c r="AM53" s="26">
        <f t="shared" si="6"/>
        <v>-204299.30999999959</v>
      </c>
    </row>
    <row r="54" spans="1:39" x14ac:dyDescent="0.2">
      <c r="A54" s="1" t="s">
        <v>469</v>
      </c>
      <c r="B54" s="1" t="s">
        <v>470</v>
      </c>
      <c r="C54" s="66">
        <v>4483</v>
      </c>
      <c r="D54" s="67" t="s">
        <v>1128</v>
      </c>
      <c r="E54" s="253" t="s">
        <v>3216</v>
      </c>
      <c r="F54" s="229">
        <v>1032013.42</v>
      </c>
      <c r="G54" s="229">
        <v>0</v>
      </c>
      <c r="H54" s="229">
        <v>20046.61</v>
      </c>
      <c r="I54" s="253">
        <v>2352747.63</v>
      </c>
      <c r="J54" s="253">
        <v>121130.38</v>
      </c>
      <c r="R54" s="253">
        <v>1317062.58</v>
      </c>
      <c r="U54" s="230">
        <v>1388664.29</v>
      </c>
      <c r="W54" s="230">
        <v>1781.19</v>
      </c>
      <c r="Y54" s="230">
        <v>1123200</v>
      </c>
      <c r="AA54" s="231">
        <v>1796170</v>
      </c>
      <c r="AD54" s="231">
        <v>374833.32</v>
      </c>
      <c r="AE54" s="231">
        <v>164937.4</v>
      </c>
      <c r="AH54" s="76">
        <f t="shared" si="1"/>
        <v>1052060.03</v>
      </c>
      <c r="AI54" s="31">
        <f t="shared" si="2"/>
        <v>0</v>
      </c>
      <c r="AJ54" s="21">
        <f t="shared" si="3"/>
        <v>1052060.03</v>
      </c>
      <c r="AK54" s="15">
        <f t="shared" si="4"/>
        <v>2513645.48</v>
      </c>
      <c r="AL54" s="16">
        <f t="shared" si="5"/>
        <v>2335940.7199999997</v>
      </c>
      <c r="AM54" s="26">
        <f t="shared" si="6"/>
        <v>177704.76000000024</v>
      </c>
    </row>
    <row r="55" spans="1:39" x14ac:dyDescent="0.2">
      <c r="A55" s="1" t="s">
        <v>469</v>
      </c>
      <c r="B55" s="1" t="s">
        <v>470</v>
      </c>
      <c r="C55" s="66">
        <v>3448</v>
      </c>
      <c r="D55" s="67" t="s">
        <v>1129</v>
      </c>
      <c r="E55" s="326" t="s">
        <v>3217</v>
      </c>
      <c r="F55" s="327">
        <v>353617.03</v>
      </c>
      <c r="G55" s="327">
        <v>0</v>
      </c>
      <c r="H55" s="327">
        <v>38931.08</v>
      </c>
      <c r="I55" s="326">
        <v>19512.400000000001</v>
      </c>
      <c r="J55" s="326">
        <v>130486.66</v>
      </c>
      <c r="K55" s="328"/>
      <c r="L55" s="328"/>
      <c r="M55" s="328"/>
      <c r="N55" s="328"/>
      <c r="O55" s="326"/>
      <c r="P55" s="326"/>
      <c r="Q55" s="326"/>
      <c r="R55" s="326">
        <v>2202516.2599999998</v>
      </c>
      <c r="S55" s="329"/>
      <c r="T55" s="329"/>
      <c r="U55" s="329">
        <v>1422066.07</v>
      </c>
      <c r="V55" s="329"/>
      <c r="W55" s="329">
        <v>283918.90000000002</v>
      </c>
      <c r="X55" s="329"/>
      <c r="Y55" s="329">
        <v>563800</v>
      </c>
      <c r="Z55" s="329"/>
      <c r="AA55" s="330">
        <v>1362316</v>
      </c>
      <c r="AB55" s="330"/>
      <c r="AC55" s="330"/>
      <c r="AD55" s="330">
        <v>646061.31999999995</v>
      </c>
      <c r="AE55" s="330">
        <v>235774.2</v>
      </c>
      <c r="AF55" s="330"/>
      <c r="AG55" s="330"/>
      <c r="AH55" s="76">
        <f t="shared" si="1"/>
        <v>392548.11000000004</v>
      </c>
      <c r="AI55" s="31">
        <f t="shared" si="2"/>
        <v>0</v>
      </c>
      <c r="AJ55" s="21">
        <f t="shared" si="3"/>
        <v>392548.11000000004</v>
      </c>
      <c r="AK55" s="15">
        <f t="shared" si="4"/>
        <v>2269784.9700000002</v>
      </c>
      <c r="AL55" s="16">
        <f t="shared" si="5"/>
        <v>2244151.52</v>
      </c>
      <c r="AM55" s="26">
        <f t="shared" si="6"/>
        <v>25633.450000000186</v>
      </c>
    </row>
    <row r="56" spans="1:39" x14ac:dyDescent="0.2">
      <c r="A56" s="1" t="s">
        <v>469</v>
      </c>
      <c r="B56" s="1" t="s">
        <v>470</v>
      </c>
      <c r="C56" s="66">
        <v>3561</v>
      </c>
      <c r="D56" s="67" t="s">
        <v>1130</v>
      </c>
      <c r="E56" s="253" t="s">
        <v>3342</v>
      </c>
      <c r="F56" s="229">
        <v>870329.86</v>
      </c>
      <c r="G56" s="229">
        <v>0</v>
      </c>
      <c r="H56" s="229">
        <v>16270</v>
      </c>
      <c r="I56" s="253">
        <v>267907.7</v>
      </c>
      <c r="J56" s="253">
        <v>85957.4</v>
      </c>
      <c r="R56" s="253">
        <v>2224684.62</v>
      </c>
      <c r="U56" s="230">
        <v>1718047.7</v>
      </c>
      <c r="W56" s="230">
        <v>1448.51</v>
      </c>
      <c r="Y56" s="230">
        <v>359900</v>
      </c>
      <c r="AA56" s="231">
        <v>1170700</v>
      </c>
      <c r="AD56" s="231">
        <v>634810.89</v>
      </c>
      <c r="AE56" s="231">
        <v>161132.9</v>
      </c>
      <c r="AH56" s="76">
        <f t="shared" si="1"/>
        <v>886599.86</v>
      </c>
      <c r="AI56" s="31">
        <f t="shared" si="2"/>
        <v>0</v>
      </c>
      <c r="AJ56" s="21">
        <f t="shared" si="3"/>
        <v>886599.86</v>
      </c>
      <c r="AK56" s="15">
        <f t="shared" si="4"/>
        <v>2079396.21</v>
      </c>
      <c r="AL56" s="16">
        <f t="shared" si="5"/>
        <v>1966643.79</v>
      </c>
      <c r="AM56" s="26">
        <f t="shared" si="6"/>
        <v>112752.41999999993</v>
      </c>
    </row>
    <row r="57" spans="1:39" x14ac:dyDescent="0.2">
      <c r="A57" s="1" t="s">
        <v>472</v>
      </c>
      <c r="B57" s="1" t="s">
        <v>474</v>
      </c>
      <c r="C57" s="66">
        <v>5366</v>
      </c>
      <c r="D57" s="67" t="s">
        <v>1131</v>
      </c>
      <c r="E57" s="253" t="s">
        <v>3218</v>
      </c>
      <c r="F57" s="229">
        <v>863857.55</v>
      </c>
      <c r="G57" s="229">
        <v>10040</v>
      </c>
      <c r="H57" s="229">
        <v>63948.92</v>
      </c>
      <c r="I57" s="253">
        <v>-30328</v>
      </c>
      <c r="J57" s="253">
        <v>169997.29</v>
      </c>
      <c r="N57" s="233">
        <v>920.79</v>
      </c>
      <c r="P57" s="253">
        <v>-881517.69</v>
      </c>
      <c r="R57" s="253">
        <v>1546692.27</v>
      </c>
      <c r="U57" s="230">
        <v>1483185.63</v>
      </c>
      <c r="V57" s="230">
        <v>309155</v>
      </c>
      <c r="W57" s="230">
        <v>951.29</v>
      </c>
      <c r="Y57" s="230">
        <v>1732920</v>
      </c>
      <c r="Z57" s="230">
        <v>176900</v>
      </c>
      <c r="AA57" s="231">
        <v>2753375</v>
      </c>
      <c r="AC57" s="231">
        <v>128</v>
      </c>
      <c r="AD57" s="231">
        <v>416229.83</v>
      </c>
      <c r="AE57" s="231">
        <v>112570.7</v>
      </c>
      <c r="AH57" s="76">
        <f t="shared" si="1"/>
        <v>937846.47000000009</v>
      </c>
      <c r="AI57" s="31">
        <f t="shared" si="2"/>
        <v>920.79</v>
      </c>
      <c r="AJ57" s="21">
        <f t="shared" si="3"/>
        <v>936925.68</v>
      </c>
      <c r="AK57" s="15">
        <f t="shared" si="4"/>
        <v>3703111.92</v>
      </c>
      <c r="AL57" s="16">
        <f t="shared" si="5"/>
        <v>3282303.5300000003</v>
      </c>
      <c r="AM57" s="26">
        <f t="shared" si="6"/>
        <v>420808.38999999966</v>
      </c>
    </row>
    <row r="58" spans="1:39" x14ac:dyDescent="0.2">
      <c r="A58" s="1" t="s">
        <v>472</v>
      </c>
      <c r="B58" s="1" t="s">
        <v>474</v>
      </c>
      <c r="C58" s="66">
        <v>5331</v>
      </c>
      <c r="D58" s="67" t="s">
        <v>1132</v>
      </c>
      <c r="E58" s="253" t="s">
        <v>3219</v>
      </c>
      <c r="F58" s="229">
        <v>751565.6</v>
      </c>
      <c r="H58" s="229">
        <v>41259.31</v>
      </c>
      <c r="I58" s="253">
        <v>1389428.05</v>
      </c>
      <c r="J58" s="253">
        <v>327289.86</v>
      </c>
      <c r="K58" s="233">
        <v>1408.23</v>
      </c>
      <c r="L58" s="233">
        <v>17400</v>
      </c>
      <c r="M58" s="233">
        <v>163900</v>
      </c>
      <c r="N58" s="233">
        <v>89.92</v>
      </c>
      <c r="P58" s="253">
        <v>1636221.74</v>
      </c>
      <c r="Q58" s="253">
        <v>91122.7</v>
      </c>
      <c r="R58" s="253">
        <v>305399.93</v>
      </c>
      <c r="U58" s="230">
        <v>2227824.66</v>
      </c>
      <c r="W58" s="230">
        <v>1216.1300000000001</v>
      </c>
      <c r="Y58" s="230">
        <v>1433530</v>
      </c>
      <c r="Z58" s="230">
        <v>135188</v>
      </c>
      <c r="AA58" s="231">
        <v>2666736</v>
      </c>
      <c r="AD58" s="231">
        <v>718841.29</v>
      </c>
      <c r="AE58" s="231">
        <v>60883.199999999997</v>
      </c>
      <c r="AH58" s="76">
        <f t="shared" si="1"/>
        <v>792824.90999999992</v>
      </c>
      <c r="AI58" s="31">
        <f t="shared" si="2"/>
        <v>182798.15000000002</v>
      </c>
      <c r="AJ58" s="21">
        <f t="shared" si="3"/>
        <v>610026.75999999989</v>
      </c>
      <c r="AK58" s="15">
        <f t="shared" si="4"/>
        <v>3797758.79</v>
      </c>
      <c r="AL58" s="16">
        <f t="shared" si="5"/>
        <v>3446460.49</v>
      </c>
      <c r="AM58" s="26">
        <f t="shared" si="6"/>
        <v>351298.29999999981</v>
      </c>
    </row>
    <row r="59" spans="1:39" x14ac:dyDescent="0.2">
      <c r="A59" s="1" t="s">
        <v>472</v>
      </c>
      <c r="B59" s="1" t="s">
        <v>474</v>
      </c>
      <c r="C59" s="66">
        <v>5099</v>
      </c>
      <c r="D59" s="67" t="s">
        <v>1133</v>
      </c>
      <c r="E59" s="253" t="s">
        <v>3220</v>
      </c>
      <c r="F59" s="229">
        <v>730045.32</v>
      </c>
      <c r="G59" s="229">
        <v>6840</v>
      </c>
      <c r="H59" s="229">
        <v>91889.17</v>
      </c>
      <c r="I59" s="253">
        <v>9</v>
      </c>
      <c r="J59" s="253">
        <v>123321.99</v>
      </c>
      <c r="N59" s="233">
        <v>96.13</v>
      </c>
      <c r="P59" s="253">
        <v>-517528.59</v>
      </c>
      <c r="Q59" s="253">
        <v>-290692.17</v>
      </c>
      <c r="R59" s="253">
        <v>1630025.76</v>
      </c>
      <c r="U59" s="230">
        <v>1300050.98</v>
      </c>
      <c r="V59" s="230">
        <v>19350</v>
      </c>
      <c r="W59" s="230">
        <v>1148.45</v>
      </c>
      <c r="Y59" s="230">
        <v>1222980</v>
      </c>
      <c r="Z59" s="230">
        <v>131300</v>
      </c>
      <c r="AA59" s="231">
        <v>1964689</v>
      </c>
      <c r="AD59" s="231">
        <v>452409.16</v>
      </c>
      <c r="AE59" s="231">
        <v>73653.919999999998</v>
      </c>
      <c r="AH59" s="76">
        <f t="shared" si="1"/>
        <v>828774.49</v>
      </c>
      <c r="AI59" s="31">
        <f t="shared" si="2"/>
        <v>96.13</v>
      </c>
      <c r="AJ59" s="21">
        <f t="shared" si="3"/>
        <v>828678.36</v>
      </c>
      <c r="AK59" s="15">
        <f t="shared" si="4"/>
        <v>2674829.4299999997</v>
      </c>
      <c r="AL59" s="16">
        <f t="shared" si="5"/>
        <v>2490752.08</v>
      </c>
      <c r="AM59" s="26">
        <f t="shared" si="6"/>
        <v>184077.34999999963</v>
      </c>
    </row>
    <row r="60" spans="1:39" x14ac:dyDescent="0.2">
      <c r="A60" s="1" t="s">
        <v>472</v>
      </c>
      <c r="B60" s="1" t="s">
        <v>474</v>
      </c>
      <c r="C60" s="66">
        <v>3004</v>
      </c>
      <c r="D60" s="67" t="s">
        <v>1134</v>
      </c>
      <c r="E60" s="253" t="s">
        <v>3221</v>
      </c>
      <c r="F60" s="229">
        <v>312189.28000000003</v>
      </c>
      <c r="G60" s="229">
        <v>51288.26</v>
      </c>
      <c r="H60" s="229">
        <v>66556.77</v>
      </c>
      <c r="I60" s="253">
        <v>52108.99</v>
      </c>
      <c r="J60" s="253">
        <v>94154.59</v>
      </c>
      <c r="N60" s="233">
        <v>0</v>
      </c>
      <c r="P60" s="253">
        <v>-1188221.6599999999</v>
      </c>
      <c r="Q60" s="253">
        <v>-794646.99</v>
      </c>
      <c r="R60" s="253">
        <v>2454167.9500000002</v>
      </c>
      <c r="U60" s="230">
        <v>1284484.94</v>
      </c>
      <c r="V60" s="230">
        <v>50000</v>
      </c>
      <c r="W60" s="230">
        <v>379.84</v>
      </c>
      <c r="Y60" s="230">
        <v>1503900</v>
      </c>
      <c r="Z60" s="230">
        <v>151714</v>
      </c>
      <c r="AA60" s="231">
        <v>2205732</v>
      </c>
      <c r="AD60" s="231">
        <v>470353.09</v>
      </c>
      <c r="AE60" s="231">
        <v>127454.1</v>
      </c>
      <c r="AH60" s="76">
        <f t="shared" si="1"/>
        <v>430034.31000000006</v>
      </c>
      <c r="AI60" s="31">
        <f t="shared" si="2"/>
        <v>0</v>
      </c>
      <c r="AJ60" s="21">
        <f t="shared" si="3"/>
        <v>430034.31000000006</v>
      </c>
      <c r="AK60" s="15">
        <f t="shared" si="4"/>
        <v>2990478.7800000003</v>
      </c>
      <c r="AL60" s="16">
        <f t="shared" si="5"/>
        <v>2803539.19</v>
      </c>
      <c r="AM60" s="26">
        <f t="shared" si="6"/>
        <v>186939.59000000032</v>
      </c>
    </row>
    <row r="61" spans="1:39" x14ac:dyDescent="0.2">
      <c r="A61" s="1" t="s">
        <v>472</v>
      </c>
      <c r="B61" s="1" t="s">
        <v>474</v>
      </c>
      <c r="C61" s="66">
        <v>2532</v>
      </c>
      <c r="D61" s="67" t="s">
        <v>1135</v>
      </c>
      <c r="E61" s="253" t="s">
        <v>3222</v>
      </c>
      <c r="F61" s="229">
        <v>222903.51</v>
      </c>
      <c r="G61" s="229">
        <v>33081.82</v>
      </c>
      <c r="H61" s="229">
        <v>62414.6</v>
      </c>
      <c r="I61" s="253">
        <v>765313.84</v>
      </c>
      <c r="J61" s="253">
        <v>285742.61</v>
      </c>
      <c r="K61" s="233">
        <v>7500</v>
      </c>
      <c r="N61" s="233">
        <v>1224.6099999999999</v>
      </c>
      <c r="P61" s="253">
        <v>-214357.81</v>
      </c>
      <c r="Q61" s="253">
        <v>3448</v>
      </c>
      <c r="R61" s="253">
        <v>1419953.5</v>
      </c>
      <c r="U61" s="230">
        <v>1044360.04</v>
      </c>
      <c r="V61" s="230">
        <v>40000</v>
      </c>
      <c r="W61" s="230">
        <v>255.8</v>
      </c>
      <c r="Y61" s="230">
        <v>912920</v>
      </c>
      <c r="Z61" s="230">
        <v>109525</v>
      </c>
      <c r="AA61" s="231">
        <v>1499333</v>
      </c>
      <c r="AC61" s="231">
        <v>4568</v>
      </c>
      <c r="AD61" s="231">
        <v>371851.26</v>
      </c>
      <c r="AE61" s="231">
        <v>37454.5</v>
      </c>
      <c r="AH61" s="76">
        <f t="shared" si="1"/>
        <v>318399.93</v>
      </c>
      <c r="AI61" s="31">
        <f t="shared" si="2"/>
        <v>8724.61</v>
      </c>
      <c r="AJ61" s="21">
        <f t="shared" si="3"/>
        <v>309675.32</v>
      </c>
      <c r="AK61" s="15">
        <f t="shared" si="4"/>
        <v>2107060.84</v>
      </c>
      <c r="AL61" s="16">
        <f t="shared" si="5"/>
        <v>1913206.76</v>
      </c>
      <c r="AM61" s="26">
        <f t="shared" si="6"/>
        <v>193854.07999999984</v>
      </c>
    </row>
    <row r="62" spans="1:39" x14ac:dyDescent="0.2">
      <c r="A62" s="1" t="s">
        <v>472</v>
      </c>
      <c r="B62" s="1" t="s">
        <v>474</v>
      </c>
      <c r="C62" s="66">
        <v>1966</v>
      </c>
      <c r="D62" s="67" t="s">
        <v>1136</v>
      </c>
      <c r="E62" s="253" t="s">
        <v>3223</v>
      </c>
      <c r="F62" s="229">
        <v>234537.4</v>
      </c>
      <c r="H62" s="229">
        <v>36601.14</v>
      </c>
      <c r="I62" s="253">
        <v>441365.7</v>
      </c>
      <c r="J62" s="253">
        <v>142461.44</v>
      </c>
      <c r="N62" s="233">
        <v>322</v>
      </c>
      <c r="P62" s="253">
        <v>-1233222.4099999999</v>
      </c>
      <c r="Q62" s="253">
        <v>71461.119999999995</v>
      </c>
      <c r="R62" s="253">
        <v>1982389.67</v>
      </c>
      <c r="U62" s="230">
        <v>880327.48</v>
      </c>
      <c r="W62" s="230">
        <v>388.82</v>
      </c>
      <c r="Y62" s="230">
        <v>1109660</v>
      </c>
      <c r="Z62" s="230">
        <v>133373</v>
      </c>
      <c r="AA62" s="231">
        <v>1605560</v>
      </c>
      <c r="AC62" s="231">
        <v>1728</v>
      </c>
      <c r="AD62" s="231">
        <v>374324.9</v>
      </c>
      <c r="AE62" s="231">
        <v>74750.100000000006</v>
      </c>
      <c r="AH62" s="76">
        <f t="shared" si="1"/>
        <v>271138.53999999998</v>
      </c>
      <c r="AI62" s="31">
        <f t="shared" si="2"/>
        <v>322</v>
      </c>
      <c r="AJ62" s="21">
        <f t="shared" si="3"/>
        <v>270816.53999999998</v>
      </c>
      <c r="AK62" s="15">
        <f t="shared" si="4"/>
        <v>2123749.2999999998</v>
      </c>
      <c r="AL62" s="16">
        <f t="shared" si="5"/>
        <v>2056363</v>
      </c>
      <c r="AM62" s="26">
        <f t="shared" si="6"/>
        <v>67386.299999999814</v>
      </c>
    </row>
    <row r="63" spans="1:39" x14ac:dyDescent="0.2">
      <c r="A63" s="1" t="s">
        <v>472</v>
      </c>
      <c r="B63" s="1" t="s">
        <v>474</v>
      </c>
      <c r="C63" s="66">
        <v>1289</v>
      </c>
      <c r="D63" s="67" t="s">
        <v>1137</v>
      </c>
      <c r="E63" s="253" t="s">
        <v>3224</v>
      </c>
      <c r="F63" s="229">
        <v>745028.55</v>
      </c>
      <c r="G63" s="229">
        <v>18551</v>
      </c>
      <c r="H63" s="229">
        <v>115039.33</v>
      </c>
      <c r="I63" s="253">
        <v>501270.87</v>
      </c>
      <c r="J63" s="253">
        <v>91411.97</v>
      </c>
      <c r="P63" s="253">
        <v>-100608.5</v>
      </c>
      <c r="Q63" s="253">
        <v>55254.65</v>
      </c>
      <c r="R63" s="253">
        <v>1478254.91</v>
      </c>
      <c r="U63" s="230">
        <v>899363.04</v>
      </c>
      <c r="W63" s="230">
        <v>1318.26</v>
      </c>
      <c r="Y63" s="230">
        <v>1144760</v>
      </c>
      <c r="Z63" s="230">
        <v>101430</v>
      </c>
      <c r="AA63" s="231">
        <v>1612308</v>
      </c>
      <c r="AD63" s="231">
        <v>361437.54</v>
      </c>
      <c r="AE63" s="231">
        <v>101750.1</v>
      </c>
      <c r="AH63" s="76">
        <f t="shared" si="1"/>
        <v>878618.88</v>
      </c>
      <c r="AI63" s="31">
        <f t="shared" si="2"/>
        <v>0</v>
      </c>
      <c r="AJ63" s="21">
        <f t="shared" si="3"/>
        <v>878618.88</v>
      </c>
      <c r="AK63" s="15">
        <f t="shared" si="4"/>
        <v>2146871.2999999998</v>
      </c>
      <c r="AL63" s="16">
        <f t="shared" si="5"/>
        <v>2075495.6400000001</v>
      </c>
      <c r="AM63" s="26">
        <f t="shared" si="6"/>
        <v>71375.659999999683</v>
      </c>
    </row>
    <row r="64" spans="1:39" x14ac:dyDescent="0.2">
      <c r="A64" s="1" t="s">
        <v>472</v>
      </c>
      <c r="B64" s="1" t="s">
        <v>474</v>
      </c>
      <c r="C64" s="66">
        <v>2633</v>
      </c>
      <c r="D64" s="67" t="s">
        <v>1138</v>
      </c>
      <c r="E64" s="253" t="s">
        <v>3225</v>
      </c>
      <c r="F64" s="229">
        <v>419573.45</v>
      </c>
      <c r="H64" s="229">
        <v>67961.84</v>
      </c>
      <c r="I64" s="253">
        <v>1579336.3</v>
      </c>
      <c r="J64" s="253">
        <v>62735.08</v>
      </c>
      <c r="P64" s="253">
        <v>320546.14</v>
      </c>
      <c r="Q64" s="253">
        <v>1240804.42</v>
      </c>
      <c r="R64" s="253">
        <v>424358.77</v>
      </c>
      <c r="U64" s="230">
        <v>1118920.51</v>
      </c>
      <c r="V64" s="230">
        <v>145500</v>
      </c>
      <c r="W64" s="230">
        <v>534.49</v>
      </c>
      <c r="Y64" s="230">
        <v>1008420</v>
      </c>
      <c r="Z64" s="230">
        <v>131616</v>
      </c>
      <c r="AA64" s="231">
        <v>1701989.5</v>
      </c>
      <c r="AC64" s="231">
        <v>4054</v>
      </c>
      <c r="AD64" s="231">
        <v>456096.38</v>
      </c>
      <c r="AE64" s="231">
        <v>88434.78</v>
      </c>
      <c r="AH64" s="76">
        <f t="shared" si="1"/>
        <v>487535.29000000004</v>
      </c>
      <c r="AI64" s="31">
        <f t="shared" si="2"/>
        <v>0</v>
      </c>
      <c r="AJ64" s="21">
        <f t="shared" si="3"/>
        <v>487535.29000000004</v>
      </c>
      <c r="AK64" s="15">
        <f t="shared" si="4"/>
        <v>2404991</v>
      </c>
      <c r="AL64" s="16">
        <f t="shared" si="5"/>
        <v>2250574.6599999997</v>
      </c>
      <c r="AM64" s="26">
        <f t="shared" si="6"/>
        <v>154416.34000000032</v>
      </c>
    </row>
    <row r="65" spans="1:39" x14ac:dyDescent="0.2">
      <c r="A65" s="1" t="s">
        <v>472</v>
      </c>
      <c r="B65" s="1" t="s">
        <v>474</v>
      </c>
      <c r="C65" s="66">
        <v>3093</v>
      </c>
      <c r="D65" s="67" t="s">
        <v>1139</v>
      </c>
      <c r="E65" s="253" t="s">
        <v>3226</v>
      </c>
      <c r="F65" s="229">
        <v>287458.15999999997</v>
      </c>
      <c r="H65" s="229">
        <v>40988.519999999997</v>
      </c>
      <c r="I65" s="253">
        <v>157633.65</v>
      </c>
      <c r="J65" s="253">
        <v>50081.99</v>
      </c>
      <c r="N65" s="233">
        <v>51.86</v>
      </c>
      <c r="Q65" s="253">
        <v>18022.39</v>
      </c>
      <c r="R65" s="253">
        <v>457634.96</v>
      </c>
      <c r="U65" s="230">
        <v>886921.91</v>
      </c>
      <c r="V65" s="230">
        <v>90840</v>
      </c>
      <c r="W65" s="230">
        <v>440.8</v>
      </c>
      <c r="Y65" s="230">
        <v>1355850</v>
      </c>
      <c r="Z65" s="230">
        <v>105143</v>
      </c>
      <c r="AA65" s="231">
        <v>1807432</v>
      </c>
      <c r="AC65" s="231">
        <v>10820</v>
      </c>
      <c r="AD65" s="231">
        <v>476281.85</v>
      </c>
      <c r="AE65" s="231">
        <v>49328.75</v>
      </c>
      <c r="AH65" s="76">
        <f t="shared" si="1"/>
        <v>328446.68</v>
      </c>
      <c r="AI65" s="31">
        <f t="shared" si="2"/>
        <v>51.86</v>
      </c>
      <c r="AJ65" s="21">
        <f t="shared" si="3"/>
        <v>328394.82</v>
      </c>
      <c r="AK65" s="15">
        <f t="shared" si="4"/>
        <v>2439195.71</v>
      </c>
      <c r="AL65" s="16">
        <f t="shared" si="5"/>
        <v>2343862.6</v>
      </c>
      <c r="AM65" s="26">
        <f t="shared" si="6"/>
        <v>95333.10999999987</v>
      </c>
    </row>
    <row r="66" spans="1:39" x14ac:dyDescent="0.2">
      <c r="A66" s="1" t="s">
        <v>472</v>
      </c>
      <c r="B66" s="1" t="s">
        <v>474</v>
      </c>
      <c r="C66" s="66">
        <v>5106</v>
      </c>
      <c r="D66" s="67" t="s">
        <v>1140</v>
      </c>
      <c r="E66" s="253" t="s">
        <v>3227</v>
      </c>
      <c r="F66" s="229">
        <v>556524.81999999995</v>
      </c>
      <c r="G66" s="229">
        <v>2070</v>
      </c>
      <c r="H66" s="229">
        <v>64977.88</v>
      </c>
      <c r="I66" s="253">
        <v>4</v>
      </c>
      <c r="J66" s="253">
        <v>109985.64</v>
      </c>
      <c r="N66" s="233">
        <v>481.53</v>
      </c>
      <c r="P66" s="253">
        <v>-444996.86</v>
      </c>
      <c r="Q66" s="253">
        <v>-212146.31</v>
      </c>
      <c r="R66" s="253">
        <v>1208029.25</v>
      </c>
      <c r="U66" s="230">
        <v>1305173.71</v>
      </c>
      <c r="V66" s="230">
        <v>70000</v>
      </c>
      <c r="W66" s="230">
        <v>837.05</v>
      </c>
      <c r="Y66" s="230">
        <v>1557120</v>
      </c>
      <c r="Z66" s="230">
        <v>173697</v>
      </c>
      <c r="AA66" s="231">
        <v>2373793</v>
      </c>
      <c r="AD66" s="231">
        <v>466302.98</v>
      </c>
      <c r="AE66" s="231">
        <v>23599.05</v>
      </c>
      <c r="AH66" s="76">
        <f t="shared" si="1"/>
        <v>623572.69999999995</v>
      </c>
      <c r="AI66" s="31">
        <f t="shared" si="2"/>
        <v>481.53</v>
      </c>
      <c r="AJ66" s="21">
        <f t="shared" si="3"/>
        <v>623091.16999999993</v>
      </c>
      <c r="AK66" s="15">
        <f t="shared" si="4"/>
        <v>3106827.76</v>
      </c>
      <c r="AL66" s="16">
        <f t="shared" si="5"/>
        <v>2863695.03</v>
      </c>
      <c r="AM66" s="26">
        <f t="shared" si="6"/>
        <v>243132.72999999998</v>
      </c>
    </row>
    <row r="67" spans="1:39" x14ac:dyDescent="0.2">
      <c r="A67" s="1" t="s">
        <v>472</v>
      </c>
      <c r="B67" s="1" t="s">
        <v>474</v>
      </c>
      <c r="C67" s="66">
        <v>4454</v>
      </c>
      <c r="D67" s="67" t="s">
        <v>1141</v>
      </c>
      <c r="E67" s="253" t="s">
        <v>3228</v>
      </c>
      <c r="F67" s="229">
        <v>592739.07999999996</v>
      </c>
      <c r="G67" s="229">
        <v>14181.53</v>
      </c>
      <c r="H67" s="229">
        <v>70127.92</v>
      </c>
      <c r="I67" s="253">
        <v>442979.16</v>
      </c>
      <c r="J67" s="253">
        <v>257909.46</v>
      </c>
      <c r="K67" s="233">
        <v>7200</v>
      </c>
      <c r="M67" s="233">
        <v>70000</v>
      </c>
      <c r="N67" s="233">
        <v>1735.34</v>
      </c>
      <c r="P67" s="253">
        <v>-825356.04</v>
      </c>
      <c r="Q67" s="253">
        <v>-135566.43</v>
      </c>
      <c r="R67" s="253">
        <v>2340789.7799999998</v>
      </c>
      <c r="U67" s="230">
        <v>1207925.71</v>
      </c>
      <c r="W67" s="230">
        <v>1168.08</v>
      </c>
      <c r="Y67" s="230">
        <v>1010150</v>
      </c>
      <c r="Z67" s="230">
        <v>159746</v>
      </c>
      <c r="AA67" s="231">
        <v>1744986</v>
      </c>
      <c r="AC67" s="231">
        <v>12427</v>
      </c>
      <c r="AD67" s="231">
        <v>546549.89</v>
      </c>
      <c r="AE67" s="231">
        <v>121529.4</v>
      </c>
      <c r="AH67" s="76">
        <f t="shared" si="1"/>
        <v>677048.53</v>
      </c>
      <c r="AI67" s="31">
        <f t="shared" si="2"/>
        <v>78935.34</v>
      </c>
      <c r="AJ67" s="21">
        <f t="shared" si="3"/>
        <v>598113.19000000006</v>
      </c>
      <c r="AK67" s="15">
        <f t="shared" si="4"/>
        <v>2378989.79</v>
      </c>
      <c r="AL67" s="16">
        <f t="shared" si="5"/>
        <v>2425492.29</v>
      </c>
      <c r="AM67" s="26">
        <f t="shared" si="6"/>
        <v>-46502.5</v>
      </c>
    </row>
    <row r="68" spans="1:39" x14ac:dyDescent="0.2">
      <c r="A68" s="1" t="s">
        <v>472</v>
      </c>
      <c r="B68" s="1" t="s">
        <v>474</v>
      </c>
      <c r="C68" s="66">
        <v>3718</v>
      </c>
      <c r="D68" s="67" t="s">
        <v>1142</v>
      </c>
      <c r="E68" s="253" t="s">
        <v>3229</v>
      </c>
      <c r="F68" s="229">
        <v>224092.32</v>
      </c>
      <c r="H68" s="229">
        <v>39639.86</v>
      </c>
      <c r="I68" s="253">
        <v>72148</v>
      </c>
      <c r="J68" s="253">
        <v>320022.95</v>
      </c>
      <c r="N68" s="233">
        <v>105</v>
      </c>
      <c r="P68" s="253">
        <v>69402.100000000006</v>
      </c>
      <c r="Q68" s="253">
        <v>720</v>
      </c>
      <c r="R68" s="253">
        <v>489048.9</v>
      </c>
      <c r="U68" s="230">
        <v>1216162.29</v>
      </c>
      <c r="V68" s="230">
        <v>94500</v>
      </c>
      <c r="W68" s="230">
        <v>160.9</v>
      </c>
      <c r="Y68" s="230">
        <v>1026540</v>
      </c>
      <c r="Z68" s="230">
        <v>145820</v>
      </c>
      <c r="AA68" s="231">
        <v>1798706</v>
      </c>
      <c r="AD68" s="231">
        <v>514396.47</v>
      </c>
      <c r="AE68" s="231">
        <v>56834.3</v>
      </c>
      <c r="AG68" s="231">
        <v>5000</v>
      </c>
      <c r="AH68" s="76">
        <f t="shared" si="1"/>
        <v>263732.18</v>
      </c>
      <c r="AI68" s="31">
        <f t="shared" si="2"/>
        <v>105</v>
      </c>
      <c r="AJ68" s="21">
        <f t="shared" si="3"/>
        <v>263627.18</v>
      </c>
      <c r="AK68" s="15">
        <f t="shared" si="4"/>
        <v>2483183.19</v>
      </c>
      <c r="AL68" s="16">
        <f t="shared" si="5"/>
        <v>2374936.7699999996</v>
      </c>
      <c r="AM68" s="26">
        <f t="shared" si="6"/>
        <v>108246.42000000039</v>
      </c>
    </row>
    <row r="69" spans="1:39" x14ac:dyDescent="0.2">
      <c r="A69" s="1" t="s">
        <v>472</v>
      </c>
      <c r="B69" s="1" t="s">
        <v>474</v>
      </c>
      <c r="C69" s="66">
        <v>3267</v>
      </c>
      <c r="D69" s="67" t="s">
        <v>1143</v>
      </c>
      <c r="E69" s="253" t="s">
        <v>3343</v>
      </c>
      <c r="F69" s="229">
        <v>341482.09</v>
      </c>
      <c r="H69" s="229">
        <v>43851.39</v>
      </c>
      <c r="I69" s="253">
        <v>1539765.2</v>
      </c>
      <c r="J69" s="253">
        <v>507946.3</v>
      </c>
      <c r="N69" s="233">
        <v>567.29</v>
      </c>
      <c r="Q69" s="253">
        <v>-47680.45</v>
      </c>
      <c r="R69" s="253">
        <v>2396007.25</v>
      </c>
      <c r="U69" s="230">
        <v>1208458.1299999999</v>
      </c>
      <c r="V69" s="230">
        <v>85500</v>
      </c>
      <c r="W69" s="230">
        <v>535.11</v>
      </c>
      <c r="Y69" s="230">
        <v>2872770</v>
      </c>
      <c r="Z69" s="230">
        <v>160750</v>
      </c>
      <c r="AA69" s="231">
        <v>3509514</v>
      </c>
      <c r="AC69" s="231">
        <v>6520</v>
      </c>
      <c r="AD69" s="231">
        <v>556444.75</v>
      </c>
      <c r="AE69" s="231">
        <v>129648.6</v>
      </c>
      <c r="AH69" s="76">
        <f t="shared" ref="AH69:AH132" si="7">SUM(F69:H69)</f>
        <v>385333.48000000004</v>
      </c>
      <c r="AI69" s="31">
        <f t="shared" ref="AI69:AI132" si="8">SUM(K69:N69)</f>
        <v>567.29</v>
      </c>
      <c r="AJ69" s="21">
        <f t="shared" ref="AJ69:AJ132" si="9">AH69-AI69</f>
        <v>384766.19000000006</v>
      </c>
      <c r="AK69" s="15">
        <f t="shared" ref="AK69:AK132" si="10">SUM(S69:Z69)</f>
        <v>4328013.24</v>
      </c>
      <c r="AL69" s="16">
        <f t="shared" ref="AL69:AL132" si="11">SUM(AA69:AG69)</f>
        <v>4202127.3499999996</v>
      </c>
      <c r="AM69" s="26">
        <f t="shared" ref="AM69:AM132" si="12">AK69-AL69</f>
        <v>125885.8900000006</v>
      </c>
    </row>
    <row r="70" spans="1:39" s="46" customFormat="1" x14ac:dyDescent="0.2">
      <c r="A70" s="303" t="s">
        <v>472</v>
      </c>
      <c r="B70" s="303" t="s">
        <v>474</v>
      </c>
      <c r="C70" s="69">
        <v>2885</v>
      </c>
      <c r="D70" s="70" t="s">
        <v>1144</v>
      </c>
      <c r="E70" s="253" t="s">
        <v>3354</v>
      </c>
      <c r="F70" s="229">
        <v>624515.04</v>
      </c>
      <c r="G70" s="229"/>
      <c r="H70" s="229">
        <v>53238.05</v>
      </c>
      <c r="I70" s="253">
        <v>4589045.53</v>
      </c>
      <c r="J70" s="253">
        <v>36097.550000000003</v>
      </c>
      <c r="K70" s="233"/>
      <c r="L70" s="233"/>
      <c r="M70" s="233"/>
      <c r="N70" s="233">
        <v>0</v>
      </c>
      <c r="O70" s="253"/>
      <c r="P70" s="253">
        <v>-375795.99</v>
      </c>
      <c r="Q70" s="253">
        <v>-711042.86</v>
      </c>
      <c r="R70" s="253">
        <v>6403982.4100000001</v>
      </c>
      <c r="S70" s="230"/>
      <c r="T70" s="230"/>
      <c r="U70" s="230">
        <v>990443.05</v>
      </c>
      <c r="V70" s="230"/>
      <c r="W70" s="230">
        <v>714.16</v>
      </c>
      <c r="X70" s="230"/>
      <c r="Y70" s="230">
        <v>384120</v>
      </c>
      <c r="Z70" s="230">
        <v>287003</v>
      </c>
      <c r="AA70" s="231">
        <v>973738</v>
      </c>
      <c r="AB70" s="231"/>
      <c r="AC70" s="231"/>
      <c r="AD70" s="231">
        <v>419450.15</v>
      </c>
      <c r="AE70" s="231">
        <v>249168.78</v>
      </c>
      <c r="AF70" s="231"/>
      <c r="AG70" s="231"/>
      <c r="AH70" s="76">
        <f t="shared" si="7"/>
        <v>677753.09000000008</v>
      </c>
      <c r="AI70" s="31">
        <f t="shared" si="8"/>
        <v>0</v>
      </c>
      <c r="AJ70" s="21">
        <f t="shared" si="9"/>
        <v>677753.09000000008</v>
      </c>
      <c r="AK70" s="15">
        <f t="shared" si="10"/>
        <v>1662280.21</v>
      </c>
      <c r="AL70" s="16">
        <f t="shared" si="11"/>
        <v>1642356.93</v>
      </c>
      <c r="AM70" s="26">
        <f t="shared" si="12"/>
        <v>19923.280000000028</v>
      </c>
    </row>
    <row r="71" spans="1:39" s="39" customFormat="1" x14ac:dyDescent="0.2">
      <c r="A71" s="260" t="s">
        <v>477</v>
      </c>
      <c r="B71" s="260" t="s">
        <v>478</v>
      </c>
      <c r="C71" s="66">
        <v>6036</v>
      </c>
      <c r="D71" s="67" t="s">
        <v>1145</v>
      </c>
      <c r="E71" s="253" t="s">
        <v>3230</v>
      </c>
      <c r="F71" s="229">
        <v>669047.78</v>
      </c>
      <c r="G71" s="229">
        <v>0</v>
      </c>
      <c r="H71" s="229">
        <v>114037.69</v>
      </c>
      <c r="I71" s="253">
        <v>770600.84</v>
      </c>
      <c r="J71" s="253">
        <v>-20420.7</v>
      </c>
      <c r="K71" s="233"/>
      <c r="L71" s="233"/>
      <c r="M71" s="233"/>
      <c r="N71" s="233"/>
      <c r="O71" s="253"/>
      <c r="P71" s="253"/>
      <c r="Q71" s="253">
        <v>-927102.06</v>
      </c>
      <c r="R71" s="253">
        <v>2227185.62</v>
      </c>
      <c r="S71" s="230">
        <v>1362.81</v>
      </c>
      <c r="T71" s="230"/>
      <c r="U71" s="230">
        <v>1988859.78</v>
      </c>
      <c r="V71" s="230"/>
      <c r="W71" s="230"/>
      <c r="X71" s="230"/>
      <c r="Y71" s="230">
        <v>1902880</v>
      </c>
      <c r="Z71" s="230"/>
      <c r="AA71" s="231">
        <v>2966630</v>
      </c>
      <c r="AB71" s="231">
        <v>9160</v>
      </c>
      <c r="AC71" s="231"/>
      <c r="AD71" s="231">
        <v>550156.5</v>
      </c>
      <c r="AE71" s="231">
        <v>101099.1</v>
      </c>
      <c r="AF71" s="231"/>
      <c r="AG71" s="231"/>
      <c r="AH71" s="76">
        <f t="shared" si="7"/>
        <v>783085.47</v>
      </c>
      <c r="AI71" s="31">
        <f t="shared" si="8"/>
        <v>0</v>
      </c>
      <c r="AJ71" s="21">
        <f t="shared" si="9"/>
        <v>783085.47</v>
      </c>
      <c r="AK71" s="15">
        <f t="shared" si="10"/>
        <v>3893102.59</v>
      </c>
      <c r="AL71" s="16">
        <f t="shared" si="11"/>
        <v>3627045.6</v>
      </c>
      <c r="AM71" s="26">
        <f t="shared" si="12"/>
        <v>266056.98999999976</v>
      </c>
    </row>
    <row r="72" spans="1:39" s="39" customFormat="1" x14ac:dyDescent="0.2">
      <c r="A72" s="260" t="s">
        <v>477</v>
      </c>
      <c r="B72" s="260" t="s">
        <v>478</v>
      </c>
      <c r="C72" s="66">
        <v>4053</v>
      </c>
      <c r="D72" s="67" t="s">
        <v>1146</v>
      </c>
      <c r="E72" s="253" t="s">
        <v>3231</v>
      </c>
      <c r="F72" s="229">
        <v>617750.93000000005</v>
      </c>
      <c r="G72" s="229">
        <v>0</v>
      </c>
      <c r="H72" s="229">
        <v>314762.68</v>
      </c>
      <c r="I72" s="253">
        <v>292862.46999999997</v>
      </c>
      <c r="J72" s="253">
        <v>21091.599999999999</v>
      </c>
      <c r="K72" s="233"/>
      <c r="L72" s="233"/>
      <c r="M72" s="233"/>
      <c r="N72" s="233">
        <v>3034.5</v>
      </c>
      <c r="O72" s="253"/>
      <c r="P72" s="253"/>
      <c r="Q72" s="253">
        <v>-2980151.41</v>
      </c>
      <c r="R72" s="253">
        <v>4014093.13</v>
      </c>
      <c r="S72" s="230">
        <v>1210.54</v>
      </c>
      <c r="T72" s="230"/>
      <c r="U72" s="230">
        <v>1625803.39</v>
      </c>
      <c r="V72" s="230"/>
      <c r="W72" s="230"/>
      <c r="X72" s="230"/>
      <c r="Y72" s="230">
        <v>1789820</v>
      </c>
      <c r="Z72" s="230"/>
      <c r="AA72" s="231">
        <v>2692618</v>
      </c>
      <c r="AB72" s="231">
        <v>9020</v>
      </c>
      <c r="AC72" s="231"/>
      <c r="AD72" s="231">
        <v>404762.07</v>
      </c>
      <c r="AE72" s="231">
        <v>76268.399999999994</v>
      </c>
      <c r="AF72" s="231"/>
      <c r="AG72" s="231"/>
      <c r="AH72" s="76">
        <f t="shared" si="7"/>
        <v>932513.6100000001</v>
      </c>
      <c r="AI72" s="31">
        <f t="shared" si="8"/>
        <v>3034.5</v>
      </c>
      <c r="AJ72" s="21">
        <f t="shared" si="9"/>
        <v>929479.1100000001</v>
      </c>
      <c r="AK72" s="15">
        <f t="shared" si="10"/>
        <v>3416833.9299999997</v>
      </c>
      <c r="AL72" s="16">
        <f t="shared" si="11"/>
        <v>3182668.4699999997</v>
      </c>
      <c r="AM72" s="26">
        <f t="shared" si="12"/>
        <v>234165.45999999996</v>
      </c>
    </row>
    <row r="73" spans="1:39" s="39" customFormat="1" x14ac:dyDescent="0.2">
      <c r="A73" s="260" t="s">
        <v>477</v>
      </c>
      <c r="B73" s="260" t="s">
        <v>478</v>
      </c>
      <c r="C73" s="66">
        <v>4847</v>
      </c>
      <c r="D73" s="67" t="s">
        <v>1147</v>
      </c>
      <c r="E73" s="253" t="s">
        <v>3232</v>
      </c>
      <c r="F73" s="229">
        <v>642112.81999999995</v>
      </c>
      <c r="G73" s="229">
        <v>0</v>
      </c>
      <c r="H73" s="229">
        <v>183519.34</v>
      </c>
      <c r="I73" s="253">
        <v>-1580.2</v>
      </c>
      <c r="J73" s="253">
        <v>102179.7</v>
      </c>
      <c r="K73" s="233"/>
      <c r="L73" s="233"/>
      <c r="M73" s="233"/>
      <c r="N73" s="233"/>
      <c r="O73" s="253"/>
      <c r="P73" s="253"/>
      <c r="Q73" s="253">
        <v>-1119311.55</v>
      </c>
      <c r="R73" s="253">
        <v>2082417.38</v>
      </c>
      <c r="S73" s="230">
        <v>81.819999999999993</v>
      </c>
      <c r="T73" s="230"/>
      <c r="U73" s="230">
        <v>1526100.36</v>
      </c>
      <c r="V73" s="230">
        <v>3000</v>
      </c>
      <c r="W73" s="230">
        <v>1353.83</v>
      </c>
      <c r="X73" s="230"/>
      <c r="Y73" s="230">
        <v>1763740</v>
      </c>
      <c r="Z73" s="230"/>
      <c r="AA73" s="231">
        <v>2762990</v>
      </c>
      <c r="AB73" s="231">
        <v>10507</v>
      </c>
      <c r="AC73" s="231">
        <v>1280</v>
      </c>
      <c r="AD73" s="231">
        <v>432304.98</v>
      </c>
      <c r="AE73" s="231">
        <v>93820.2</v>
      </c>
      <c r="AF73" s="231"/>
      <c r="AG73" s="231"/>
      <c r="AH73" s="76">
        <f t="shared" si="7"/>
        <v>825632.15999999992</v>
      </c>
      <c r="AI73" s="31">
        <f t="shared" si="8"/>
        <v>0</v>
      </c>
      <c r="AJ73" s="21">
        <f t="shared" si="9"/>
        <v>825632.15999999992</v>
      </c>
      <c r="AK73" s="15">
        <f t="shared" si="10"/>
        <v>3294276.0100000002</v>
      </c>
      <c r="AL73" s="16">
        <f t="shared" si="11"/>
        <v>3300902.18</v>
      </c>
      <c r="AM73" s="26">
        <f t="shared" si="12"/>
        <v>-6626.1699999999255</v>
      </c>
    </row>
    <row r="74" spans="1:39" s="39" customFormat="1" x14ac:dyDescent="0.2">
      <c r="A74" s="260" t="s">
        <v>477</v>
      </c>
      <c r="B74" s="260" t="s">
        <v>478</v>
      </c>
      <c r="C74" s="66">
        <v>3826</v>
      </c>
      <c r="D74" s="67" t="s">
        <v>1148</v>
      </c>
      <c r="E74" s="253" t="s">
        <v>3233</v>
      </c>
      <c r="F74" s="229">
        <v>610120.92000000004</v>
      </c>
      <c r="G74" s="229">
        <v>0</v>
      </c>
      <c r="H74" s="229">
        <v>186362.12</v>
      </c>
      <c r="I74" s="253">
        <v>4</v>
      </c>
      <c r="J74" s="253">
        <v>92656.52</v>
      </c>
      <c r="K74" s="233"/>
      <c r="L74" s="233"/>
      <c r="M74" s="233"/>
      <c r="N74" s="233"/>
      <c r="O74" s="253"/>
      <c r="P74" s="253"/>
      <c r="Q74" s="253">
        <v>-1392456.84</v>
      </c>
      <c r="R74" s="253">
        <v>2028298.74</v>
      </c>
      <c r="S74" s="230"/>
      <c r="T74" s="230"/>
      <c r="U74" s="230">
        <v>1492698.18</v>
      </c>
      <c r="V74" s="230"/>
      <c r="W74" s="230">
        <v>1279.79</v>
      </c>
      <c r="X74" s="230"/>
      <c r="Y74" s="230">
        <v>1617900</v>
      </c>
      <c r="Z74" s="230"/>
      <c r="AA74" s="231">
        <v>2455904</v>
      </c>
      <c r="AB74" s="231">
        <v>13980</v>
      </c>
      <c r="AC74" s="231"/>
      <c r="AD74" s="231">
        <v>323095.01</v>
      </c>
      <c r="AE74" s="231">
        <v>26485.3</v>
      </c>
      <c r="AF74" s="231"/>
      <c r="AG74" s="231"/>
      <c r="AH74" s="76">
        <f t="shared" si="7"/>
        <v>796483.04</v>
      </c>
      <c r="AI74" s="31">
        <f t="shared" si="8"/>
        <v>0</v>
      </c>
      <c r="AJ74" s="21">
        <f t="shared" si="9"/>
        <v>796483.04</v>
      </c>
      <c r="AK74" s="15">
        <f t="shared" si="10"/>
        <v>3111877.9699999997</v>
      </c>
      <c r="AL74" s="16">
        <f t="shared" si="11"/>
        <v>2819464.3099999996</v>
      </c>
      <c r="AM74" s="26">
        <f t="shared" si="12"/>
        <v>292413.66000000015</v>
      </c>
    </row>
    <row r="75" spans="1:39" s="39" customFormat="1" x14ac:dyDescent="0.2">
      <c r="A75" s="260" t="s">
        <v>477</v>
      </c>
      <c r="B75" s="260" t="s">
        <v>478</v>
      </c>
      <c r="C75" s="66">
        <v>4181</v>
      </c>
      <c r="D75" s="67" t="s">
        <v>1149</v>
      </c>
      <c r="E75" s="253" t="s">
        <v>3234</v>
      </c>
      <c r="F75" s="229">
        <v>304980.59000000003</v>
      </c>
      <c r="G75" s="229">
        <v>0</v>
      </c>
      <c r="H75" s="229">
        <v>99048.3</v>
      </c>
      <c r="I75" s="253">
        <v>-46656.65</v>
      </c>
      <c r="J75" s="253">
        <v>49741.68</v>
      </c>
      <c r="K75" s="233"/>
      <c r="L75" s="233"/>
      <c r="M75" s="233"/>
      <c r="N75" s="233"/>
      <c r="O75" s="253"/>
      <c r="P75" s="253"/>
      <c r="Q75" s="253">
        <v>-1554708.52</v>
      </c>
      <c r="R75" s="253">
        <v>2569886.96</v>
      </c>
      <c r="S75" s="230">
        <v>85.77</v>
      </c>
      <c r="T75" s="230"/>
      <c r="U75" s="230">
        <v>1342062.58</v>
      </c>
      <c r="V75" s="230"/>
      <c r="W75" s="230">
        <v>639.52</v>
      </c>
      <c r="X75" s="230"/>
      <c r="Y75" s="230">
        <v>1228540</v>
      </c>
      <c r="Z75" s="230"/>
      <c r="AA75" s="231">
        <v>2734807</v>
      </c>
      <c r="AB75" s="231"/>
      <c r="AC75" s="231"/>
      <c r="AD75" s="231">
        <v>344319.41</v>
      </c>
      <c r="AE75" s="231">
        <v>71284.98</v>
      </c>
      <c r="AF75" s="231"/>
      <c r="AG75" s="231"/>
      <c r="AH75" s="76">
        <f t="shared" si="7"/>
        <v>404028.89</v>
      </c>
      <c r="AI75" s="31">
        <f t="shared" si="8"/>
        <v>0</v>
      </c>
      <c r="AJ75" s="21">
        <f t="shared" si="9"/>
        <v>404028.89</v>
      </c>
      <c r="AK75" s="15">
        <f t="shared" si="10"/>
        <v>2571327.87</v>
      </c>
      <c r="AL75" s="16">
        <f t="shared" si="11"/>
        <v>3150411.39</v>
      </c>
      <c r="AM75" s="26">
        <f t="shared" si="12"/>
        <v>-579083.52000000002</v>
      </c>
    </row>
    <row r="76" spans="1:39" s="39" customFormat="1" x14ac:dyDescent="0.2">
      <c r="A76" s="260" t="s">
        <v>477</v>
      </c>
      <c r="B76" s="260" t="s">
        <v>478</v>
      </c>
      <c r="C76" s="66">
        <v>2002</v>
      </c>
      <c r="D76" s="67" t="s">
        <v>1150</v>
      </c>
      <c r="E76" s="253" t="s">
        <v>3235</v>
      </c>
      <c r="F76" s="229">
        <v>485268.74</v>
      </c>
      <c r="G76" s="229">
        <v>0</v>
      </c>
      <c r="H76" s="229">
        <v>43479.46</v>
      </c>
      <c r="I76" s="253">
        <v>-20429.47</v>
      </c>
      <c r="J76" s="253">
        <v>-34245.46</v>
      </c>
      <c r="K76" s="233"/>
      <c r="L76" s="233"/>
      <c r="M76" s="233"/>
      <c r="N76" s="233"/>
      <c r="O76" s="253"/>
      <c r="P76" s="253"/>
      <c r="Q76" s="253">
        <v>-907517.68</v>
      </c>
      <c r="R76" s="253">
        <v>1423307.83</v>
      </c>
      <c r="S76" s="230">
        <v>1984.57</v>
      </c>
      <c r="T76" s="230"/>
      <c r="U76" s="230">
        <v>1072433.1599999999</v>
      </c>
      <c r="V76" s="230"/>
      <c r="W76" s="230"/>
      <c r="X76" s="230"/>
      <c r="Y76" s="230">
        <v>1560140</v>
      </c>
      <c r="Z76" s="230"/>
      <c r="AA76" s="231">
        <v>2298573</v>
      </c>
      <c r="AB76" s="231"/>
      <c r="AC76" s="231"/>
      <c r="AD76" s="231">
        <v>244107.37</v>
      </c>
      <c r="AE76" s="231">
        <v>99429.4</v>
      </c>
      <c r="AF76" s="231"/>
      <c r="AG76" s="231"/>
      <c r="AH76" s="76">
        <f t="shared" si="7"/>
        <v>528748.19999999995</v>
      </c>
      <c r="AI76" s="31">
        <f t="shared" si="8"/>
        <v>0</v>
      </c>
      <c r="AJ76" s="21">
        <f t="shared" si="9"/>
        <v>528748.19999999995</v>
      </c>
      <c r="AK76" s="15">
        <f t="shared" si="10"/>
        <v>2634557.73</v>
      </c>
      <c r="AL76" s="16">
        <f t="shared" si="11"/>
        <v>2642109.77</v>
      </c>
      <c r="AM76" s="26">
        <f t="shared" si="12"/>
        <v>-7552.0400000000373</v>
      </c>
    </row>
    <row r="77" spans="1:39" s="39" customFormat="1" x14ac:dyDescent="0.2">
      <c r="A77" s="260" t="s">
        <v>477</v>
      </c>
      <c r="B77" s="260" t="s">
        <v>478</v>
      </c>
      <c r="C77" s="66">
        <v>1933</v>
      </c>
      <c r="D77" s="67" t="s">
        <v>1151</v>
      </c>
      <c r="E77" s="253" t="s">
        <v>3344</v>
      </c>
      <c r="F77" s="229">
        <v>115490.48</v>
      </c>
      <c r="G77" s="229">
        <v>0</v>
      </c>
      <c r="H77" s="229">
        <v>313355.13</v>
      </c>
      <c r="I77" s="253">
        <v>-44316.77</v>
      </c>
      <c r="J77" s="253">
        <v>29445.55</v>
      </c>
      <c r="K77" s="233"/>
      <c r="L77" s="233"/>
      <c r="M77" s="233"/>
      <c r="N77" s="233">
        <v>314.39</v>
      </c>
      <c r="O77" s="253"/>
      <c r="P77" s="253"/>
      <c r="Q77" s="253">
        <v>-1650823.97</v>
      </c>
      <c r="R77" s="253">
        <v>2051654.89</v>
      </c>
      <c r="S77" s="230"/>
      <c r="T77" s="230"/>
      <c r="U77" s="230">
        <v>1513608.07</v>
      </c>
      <c r="V77" s="230"/>
      <c r="W77" s="230">
        <v>175.2</v>
      </c>
      <c r="X77" s="230"/>
      <c r="Y77" s="230">
        <v>1631100</v>
      </c>
      <c r="Z77" s="230"/>
      <c r="AA77" s="231">
        <v>2321940</v>
      </c>
      <c r="AB77" s="231">
        <v>11220</v>
      </c>
      <c r="AC77" s="231">
        <v>3060</v>
      </c>
      <c r="AD77" s="231">
        <v>631542.32999999996</v>
      </c>
      <c r="AE77" s="231">
        <v>141669.85999999999</v>
      </c>
      <c r="AF77" s="231"/>
      <c r="AG77" s="231"/>
      <c r="AH77" s="76">
        <f t="shared" si="7"/>
        <v>428845.61</v>
      </c>
      <c r="AI77" s="31">
        <f t="shared" si="8"/>
        <v>314.39</v>
      </c>
      <c r="AJ77" s="21">
        <f t="shared" si="9"/>
        <v>428531.22</v>
      </c>
      <c r="AK77" s="15">
        <f t="shared" si="10"/>
        <v>3144883.27</v>
      </c>
      <c r="AL77" s="16">
        <f t="shared" si="11"/>
        <v>3109432.19</v>
      </c>
      <c r="AM77" s="26">
        <f t="shared" si="12"/>
        <v>35451.080000000075</v>
      </c>
    </row>
    <row r="78" spans="1:39" x14ac:dyDescent="0.2">
      <c r="A78" s="1" t="s">
        <v>481</v>
      </c>
      <c r="B78" s="1" t="s">
        <v>482</v>
      </c>
      <c r="C78" s="66">
        <v>3743</v>
      </c>
      <c r="D78" s="67" t="s">
        <v>1152</v>
      </c>
      <c r="E78" s="253" t="s">
        <v>3236</v>
      </c>
      <c r="F78" s="229">
        <v>164007.26</v>
      </c>
      <c r="G78" s="229">
        <v>0</v>
      </c>
      <c r="H78" s="229">
        <v>61808</v>
      </c>
      <c r="I78" s="253">
        <v>759821.33</v>
      </c>
      <c r="J78" s="253">
        <v>47935.43</v>
      </c>
      <c r="Q78" s="253">
        <v>-140558.94</v>
      </c>
      <c r="R78" s="253">
        <v>1625943.2</v>
      </c>
      <c r="U78" s="230">
        <v>1561011.13</v>
      </c>
      <c r="V78" s="230">
        <v>30</v>
      </c>
      <c r="W78" s="230">
        <v>352.09</v>
      </c>
      <c r="Y78" s="230">
        <v>841660</v>
      </c>
      <c r="Z78" s="230">
        <v>90</v>
      </c>
      <c r="AA78" s="231">
        <v>1493312</v>
      </c>
      <c r="AD78" s="231">
        <v>714101.21</v>
      </c>
      <c r="AE78" s="231">
        <v>178741.58</v>
      </c>
      <c r="AH78" s="76">
        <f t="shared" si="7"/>
        <v>225815.26</v>
      </c>
      <c r="AI78" s="31">
        <f t="shared" si="8"/>
        <v>0</v>
      </c>
      <c r="AJ78" s="21">
        <f t="shared" si="9"/>
        <v>225815.26</v>
      </c>
      <c r="AK78" s="15">
        <f t="shared" si="10"/>
        <v>2403143.2199999997</v>
      </c>
      <c r="AL78" s="16">
        <f t="shared" si="11"/>
        <v>2386154.79</v>
      </c>
      <c r="AM78" s="26">
        <f t="shared" si="12"/>
        <v>16988.429999999702</v>
      </c>
    </row>
    <row r="79" spans="1:39" x14ac:dyDescent="0.2">
      <c r="A79" s="1" t="s">
        <v>481</v>
      </c>
      <c r="B79" s="1" t="s">
        <v>482</v>
      </c>
      <c r="C79" s="66">
        <v>3747</v>
      </c>
      <c r="D79" s="67" t="s">
        <v>1153</v>
      </c>
      <c r="E79" s="253" t="s">
        <v>3237</v>
      </c>
      <c r="F79" s="229">
        <v>165216.37</v>
      </c>
      <c r="G79" s="229">
        <v>0</v>
      </c>
      <c r="H79" s="229">
        <v>73749.63</v>
      </c>
      <c r="I79" s="253">
        <v>461103.16</v>
      </c>
      <c r="J79" s="253">
        <v>78119.350000000006</v>
      </c>
      <c r="L79" s="233">
        <v>12101.39</v>
      </c>
      <c r="R79" s="253">
        <v>1700209.39</v>
      </c>
      <c r="U79" s="230">
        <v>2097546.2400000002</v>
      </c>
      <c r="V79" s="230">
        <v>50000</v>
      </c>
      <c r="W79" s="230">
        <v>51.67</v>
      </c>
      <c r="Y79" s="230">
        <v>1121490</v>
      </c>
      <c r="AA79" s="231">
        <v>2080610</v>
      </c>
      <c r="AD79" s="231">
        <v>747684.46</v>
      </c>
      <c r="AE79" s="231">
        <v>125723.84</v>
      </c>
      <c r="AH79" s="76">
        <f t="shared" si="7"/>
        <v>238966</v>
      </c>
      <c r="AI79" s="31">
        <f t="shared" si="8"/>
        <v>12101.39</v>
      </c>
      <c r="AJ79" s="21">
        <f t="shared" si="9"/>
        <v>226864.61</v>
      </c>
      <c r="AK79" s="15">
        <f t="shared" si="10"/>
        <v>3269087.91</v>
      </c>
      <c r="AL79" s="16">
        <f t="shared" si="11"/>
        <v>2954018.3</v>
      </c>
      <c r="AM79" s="26">
        <f t="shared" si="12"/>
        <v>315069.61000000034</v>
      </c>
    </row>
    <row r="80" spans="1:39" x14ac:dyDescent="0.2">
      <c r="A80" s="1" t="s">
        <v>481</v>
      </c>
      <c r="B80" s="1" t="s">
        <v>482</v>
      </c>
      <c r="C80" s="66">
        <v>3095</v>
      </c>
      <c r="D80" s="67" t="s">
        <v>1154</v>
      </c>
      <c r="E80" s="253" t="s">
        <v>3238</v>
      </c>
      <c r="F80" s="229">
        <v>288145.90000000002</v>
      </c>
      <c r="G80" s="229">
        <v>0</v>
      </c>
      <c r="H80" s="229">
        <v>53751.06</v>
      </c>
      <c r="I80" s="253">
        <v>426154.68</v>
      </c>
      <c r="J80" s="253">
        <v>60256.26</v>
      </c>
      <c r="R80" s="253">
        <v>1448416.88</v>
      </c>
      <c r="U80" s="230">
        <v>1376121.39</v>
      </c>
      <c r="V80" s="230">
        <v>28000</v>
      </c>
      <c r="W80" s="230">
        <v>372.24</v>
      </c>
      <c r="Y80" s="230">
        <v>1224260</v>
      </c>
      <c r="AA80" s="231">
        <v>1817876</v>
      </c>
      <c r="AD80" s="231">
        <v>456226.04</v>
      </c>
      <c r="AE80" s="231">
        <v>122933.08</v>
      </c>
      <c r="AH80" s="76">
        <f t="shared" si="7"/>
        <v>341896.96000000002</v>
      </c>
      <c r="AI80" s="31">
        <f t="shared" si="8"/>
        <v>0</v>
      </c>
      <c r="AJ80" s="21">
        <f t="shared" si="9"/>
        <v>341896.96000000002</v>
      </c>
      <c r="AK80" s="15">
        <f t="shared" si="10"/>
        <v>2628753.63</v>
      </c>
      <c r="AL80" s="16">
        <f t="shared" si="11"/>
        <v>2397035.12</v>
      </c>
      <c r="AM80" s="26">
        <f t="shared" si="12"/>
        <v>231718.50999999978</v>
      </c>
    </row>
    <row r="81" spans="1:39" x14ac:dyDescent="0.2">
      <c r="A81" s="1" t="s">
        <v>481</v>
      </c>
      <c r="B81" s="1" t="s">
        <v>482</v>
      </c>
      <c r="C81" s="66">
        <v>1530</v>
      </c>
      <c r="D81" s="67" t="s">
        <v>1155</v>
      </c>
      <c r="E81" s="253" t="s">
        <v>3239</v>
      </c>
      <c r="F81" s="229">
        <v>285389.53999999998</v>
      </c>
      <c r="G81" s="229">
        <v>0</v>
      </c>
      <c r="H81" s="229">
        <v>12190.29</v>
      </c>
      <c r="I81" s="253">
        <v>479745.19</v>
      </c>
      <c r="J81" s="253">
        <v>269680.07</v>
      </c>
      <c r="R81" s="253">
        <v>2079850.72</v>
      </c>
      <c r="U81" s="230">
        <v>1300269.32</v>
      </c>
      <c r="V81" s="230">
        <v>90000</v>
      </c>
      <c r="W81" s="230">
        <v>244.57</v>
      </c>
      <c r="Y81" s="230">
        <v>719062.57</v>
      </c>
      <c r="AA81" s="231">
        <v>1258302.57</v>
      </c>
      <c r="AD81" s="231">
        <v>463313.24</v>
      </c>
      <c r="AE81" s="231">
        <v>199473.33</v>
      </c>
      <c r="AH81" s="76">
        <f t="shared" si="7"/>
        <v>297579.82999999996</v>
      </c>
      <c r="AI81" s="31">
        <f t="shared" si="8"/>
        <v>0</v>
      </c>
      <c r="AJ81" s="21">
        <f t="shared" si="9"/>
        <v>297579.82999999996</v>
      </c>
      <c r="AK81" s="15">
        <f t="shared" si="10"/>
        <v>2109576.46</v>
      </c>
      <c r="AL81" s="16">
        <f t="shared" si="11"/>
        <v>1921089.1400000001</v>
      </c>
      <c r="AM81" s="26">
        <f t="shared" si="12"/>
        <v>188487.31999999983</v>
      </c>
    </row>
    <row r="82" spans="1:39" x14ac:dyDescent="0.2">
      <c r="A82" s="1" t="s">
        <v>481</v>
      </c>
      <c r="B82" s="1" t="s">
        <v>482</v>
      </c>
      <c r="C82" s="66">
        <v>4004</v>
      </c>
      <c r="D82" s="67" t="s">
        <v>1156</v>
      </c>
      <c r="E82" s="253" t="s">
        <v>3240</v>
      </c>
      <c r="F82" s="229">
        <v>211449.60000000001</v>
      </c>
      <c r="G82" s="229">
        <v>0</v>
      </c>
      <c r="H82" s="229">
        <v>24715.15</v>
      </c>
      <c r="I82" s="253">
        <v>460945.2</v>
      </c>
      <c r="J82" s="253">
        <v>88593.54</v>
      </c>
      <c r="N82" s="233">
        <v>0</v>
      </c>
      <c r="Q82" s="253">
        <v>451</v>
      </c>
      <c r="R82" s="253">
        <v>1478004.6</v>
      </c>
      <c r="U82" s="230">
        <v>1538136.04</v>
      </c>
      <c r="V82" s="230">
        <v>99940</v>
      </c>
      <c r="W82" s="230">
        <v>89.49</v>
      </c>
      <c r="Y82" s="230">
        <v>895870</v>
      </c>
      <c r="AA82" s="231">
        <v>1595965</v>
      </c>
      <c r="AD82" s="231">
        <v>475418.28</v>
      </c>
      <c r="AE82" s="231">
        <v>116484.73</v>
      </c>
      <c r="AH82" s="76">
        <f t="shared" si="7"/>
        <v>236164.75</v>
      </c>
      <c r="AI82" s="31">
        <f t="shared" si="8"/>
        <v>0</v>
      </c>
      <c r="AJ82" s="21">
        <f t="shared" si="9"/>
        <v>236164.75</v>
      </c>
      <c r="AK82" s="15">
        <f t="shared" si="10"/>
        <v>2534035.5300000003</v>
      </c>
      <c r="AL82" s="16">
        <f t="shared" si="11"/>
        <v>2187868.0100000002</v>
      </c>
      <c r="AM82" s="26">
        <f t="shared" si="12"/>
        <v>346167.52</v>
      </c>
    </row>
    <row r="83" spans="1:39" x14ac:dyDescent="0.2">
      <c r="A83" s="1" t="s">
        <v>481</v>
      </c>
      <c r="B83" s="1" t="s">
        <v>482</v>
      </c>
      <c r="C83" s="66">
        <v>6265</v>
      </c>
      <c r="D83" s="67" t="s">
        <v>1157</v>
      </c>
      <c r="E83" s="253" t="s">
        <v>3241</v>
      </c>
      <c r="F83" s="229">
        <v>270600.75</v>
      </c>
      <c r="G83" s="229">
        <v>0</v>
      </c>
      <c r="H83" s="229">
        <v>66895.58</v>
      </c>
      <c r="I83" s="253">
        <v>200344.12</v>
      </c>
      <c r="J83" s="253">
        <v>711761.46</v>
      </c>
      <c r="N83" s="233">
        <v>506</v>
      </c>
      <c r="R83" s="253">
        <v>1774409.19</v>
      </c>
      <c r="U83" s="230">
        <v>2423398.89</v>
      </c>
      <c r="V83" s="230">
        <v>77213</v>
      </c>
      <c r="W83" s="230">
        <v>418.92</v>
      </c>
      <c r="Y83" s="230">
        <v>1548150</v>
      </c>
      <c r="AA83" s="231">
        <v>2314630</v>
      </c>
      <c r="AD83" s="231">
        <v>636417.96</v>
      </c>
      <c r="AE83" s="231">
        <v>159081.91</v>
      </c>
      <c r="AH83" s="76">
        <f t="shared" si="7"/>
        <v>337496.33</v>
      </c>
      <c r="AI83" s="31">
        <f t="shared" si="8"/>
        <v>506</v>
      </c>
      <c r="AJ83" s="21">
        <f t="shared" si="9"/>
        <v>336990.33</v>
      </c>
      <c r="AK83" s="15">
        <f t="shared" si="10"/>
        <v>4049180.81</v>
      </c>
      <c r="AL83" s="16">
        <f t="shared" si="11"/>
        <v>3110129.87</v>
      </c>
      <c r="AM83" s="26">
        <f t="shared" si="12"/>
        <v>939050.94</v>
      </c>
    </row>
    <row r="84" spans="1:39" x14ac:dyDescent="0.2">
      <c r="A84" s="1" t="s">
        <v>481</v>
      </c>
      <c r="B84" s="1" t="s">
        <v>482</v>
      </c>
      <c r="C84" s="66">
        <v>4051</v>
      </c>
      <c r="D84" s="67" t="s">
        <v>1158</v>
      </c>
      <c r="E84" s="253" t="s">
        <v>3242</v>
      </c>
      <c r="F84" s="229">
        <v>95107.03</v>
      </c>
      <c r="G84" s="229">
        <v>0</v>
      </c>
      <c r="H84" s="229">
        <v>27902.15</v>
      </c>
      <c r="I84" s="253">
        <v>585308.47</v>
      </c>
      <c r="J84" s="253">
        <v>74291.509999999995</v>
      </c>
      <c r="R84" s="253">
        <v>1568940.19</v>
      </c>
      <c r="U84" s="230">
        <v>1819338.22</v>
      </c>
      <c r="W84" s="230">
        <v>186.44</v>
      </c>
      <c r="Y84" s="230">
        <v>1408410</v>
      </c>
      <c r="AA84" s="231">
        <v>2241390</v>
      </c>
      <c r="AD84" s="231">
        <v>611824.15</v>
      </c>
      <c r="AE84" s="231">
        <v>123992.05</v>
      </c>
      <c r="AH84" s="76">
        <f t="shared" si="7"/>
        <v>123009.18</v>
      </c>
      <c r="AI84" s="31">
        <f t="shared" si="8"/>
        <v>0</v>
      </c>
      <c r="AJ84" s="21">
        <f t="shared" si="9"/>
        <v>123009.18</v>
      </c>
      <c r="AK84" s="15">
        <f t="shared" si="10"/>
        <v>3227934.66</v>
      </c>
      <c r="AL84" s="16">
        <f t="shared" si="11"/>
        <v>2977206.1999999997</v>
      </c>
      <c r="AM84" s="26">
        <f t="shared" si="12"/>
        <v>250728.46000000043</v>
      </c>
    </row>
    <row r="85" spans="1:39" x14ac:dyDescent="0.2">
      <c r="A85" s="1" t="s">
        <v>481</v>
      </c>
      <c r="B85" s="1" t="s">
        <v>482</v>
      </c>
      <c r="C85" s="66">
        <v>3423</v>
      </c>
      <c r="D85" s="67" t="s">
        <v>1159</v>
      </c>
      <c r="E85" s="253" t="s">
        <v>3243</v>
      </c>
      <c r="F85" s="229">
        <v>294755.8</v>
      </c>
      <c r="G85" s="229">
        <v>0</v>
      </c>
      <c r="H85" s="229">
        <v>19260.5</v>
      </c>
      <c r="I85" s="253">
        <v>461154.4</v>
      </c>
      <c r="J85" s="253">
        <v>48701</v>
      </c>
      <c r="R85" s="253">
        <v>1499346.49</v>
      </c>
      <c r="U85" s="230">
        <v>1746405.42</v>
      </c>
      <c r="V85" s="230">
        <v>102650</v>
      </c>
      <c r="W85" s="230">
        <v>942.97</v>
      </c>
      <c r="Y85" s="230">
        <v>904660</v>
      </c>
      <c r="AA85" s="231">
        <v>1870560</v>
      </c>
      <c r="AD85" s="231">
        <v>518248.17</v>
      </c>
      <c r="AE85" s="231">
        <v>124225.62</v>
      </c>
      <c r="AH85" s="76">
        <f t="shared" si="7"/>
        <v>314016.3</v>
      </c>
      <c r="AI85" s="31">
        <f t="shared" si="8"/>
        <v>0</v>
      </c>
      <c r="AJ85" s="21">
        <f t="shared" si="9"/>
        <v>314016.3</v>
      </c>
      <c r="AK85" s="15">
        <f t="shared" si="10"/>
        <v>2754658.3899999997</v>
      </c>
      <c r="AL85" s="16">
        <f t="shared" si="11"/>
        <v>2513033.79</v>
      </c>
      <c r="AM85" s="26">
        <f t="shared" si="12"/>
        <v>241624.59999999963</v>
      </c>
    </row>
    <row r="86" spans="1:39" x14ac:dyDescent="0.2">
      <c r="A86" s="1" t="s">
        <v>481</v>
      </c>
      <c r="B86" s="1" t="s">
        <v>482</v>
      </c>
      <c r="C86" s="66">
        <v>1355</v>
      </c>
      <c r="D86" s="67" t="s">
        <v>1160</v>
      </c>
      <c r="E86" s="253" t="s">
        <v>3350</v>
      </c>
      <c r="F86" s="229">
        <v>147875.57999999999</v>
      </c>
      <c r="G86" s="229">
        <v>0</v>
      </c>
      <c r="H86" s="229">
        <v>31203.23</v>
      </c>
      <c r="I86" s="253">
        <v>462553.74</v>
      </c>
      <c r="J86" s="253">
        <v>32533.61</v>
      </c>
      <c r="N86" s="233">
        <v>1584</v>
      </c>
      <c r="Q86" s="253">
        <v>146.19999999999999</v>
      </c>
      <c r="R86" s="253">
        <v>2293429.0699999998</v>
      </c>
      <c r="U86" s="230">
        <v>848543.58</v>
      </c>
      <c r="V86" s="230">
        <v>18000</v>
      </c>
      <c r="W86" s="230">
        <v>220.47</v>
      </c>
      <c r="Y86" s="230">
        <v>740650</v>
      </c>
      <c r="AA86" s="231">
        <v>1057250</v>
      </c>
      <c r="AD86" s="231">
        <v>385898.87</v>
      </c>
      <c r="AE86" s="231">
        <v>103936.42</v>
      </c>
      <c r="AH86" s="76">
        <f t="shared" si="7"/>
        <v>179078.81</v>
      </c>
      <c r="AI86" s="31">
        <f t="shared" si="8"/>
        <v>1584</v>
      </c>
      <c r="AJ86" s="21">
        <f t="shared" si="9"/>
        <v>177494.81</v>
      </c>
      <c r="AK86" s="15">
        <f t="shared" si="10"/>
        <v>1607414.0499999998</v>
      </c>
      <c r="AL86" s="16">
        <f t="shared" si="11"/>
        <v>1547085.29</v>
      </c>
      <c r="AM86" s="26">
        <f t="shared" si="12"/>
        <v>60328.759999999776</v>
      </c>
    </row>
    <row r="87" spans="1:39" x14ac:dyDescent="0.2">
      <c r="A87" s="1" t="s">
        <v>485</v>
      </c>
      <c r="B87" s="1" t="s">
        <v>486</v>
      </c>
      <c r="C87" s="66">
        <v>2146</v>
      </c>
      <c r="D87" s="67" t="s">
        <v>1161</v>
      </c>
      <c r="E87" s="253" t="s">
        <v>3244</v>
      </c>
      <c r="F87" s="229">
        <v>597077.79</v>
      </c>
      <c r="G87" s="229">
        <v>0</v>
      </c>
      <c r="H87" s="229">
        <v>42484.4</v>
      </c>
      <c r="I87" s="253">
        <v>777098.28</v>
      </c>
      <c r="J87" s="253">
        <v>49478.14</v>
      </c>
      <c r="M87" s="233">
        <v>98000</v>
      </c>
      <c r="Q87" s="253">
        <v>-282612.59000000003</v>
      </c>
      <c r="R87" s="253">
        <v>1525529.54</v>
      </c>
      <c r="U87" s="230">
        <v>765693.45</v>
      </c>
      <c r="W87" s="230">
        <v>1966.4</v>
      </c>
      <c r="Y87" s="230">
        <v>665333</v>
      </c>
      <c r="AA87" s="231">
        <v>873433</v>
      </c>
      <c r="AD87" s="231">
        <v>378185.87</v>
      </c>
      <c r="AE87" s="231">
        <v>46071.32</v>
      </c>
      <c r="AH87" s="76">
        <f t="shared" si="7"/>
        <v>639562.19000000006</v>
      </c>
      <c r="AI87" s="31">
        <f t="shared" si="8"/>
        <v>98000</v>
      </c>
      <c r="AJ87" s="21">
        <f t="shared" si="9"/>
        <v>541562.19000000006</v>
      </c>
      <c r="AK87" s="15">
        <f t="shared" si="10"/>
        <v>1432992.85</v>
      </c>
      <c r="AL87" s="16">
        <f t="shared" si="11"/>
        <v>1297690.1900000002</v>
      </c>
      <c r="AM87" s="26">
        <f t="shared" si="12"/>
        <v>135302.65999999992</v>
      </c>
    </row>
    <row r="88" spans="1:39" x14ac:dyDescent="0.2">
      <c r="A88" s="1" t="s">
        <v>485</v>
      </c>
      <c r="B88" s="1" t="s">
        <v>486</v>
      </c>
      <c r="C88" s="66">
        <v>1277</v>
      </c>
      <c r="D88" s="67" t="s">
        <v>1162</v>
      </c>
      <c r="E88" s="253" t="s">
        <v>3245</v>
      </c>
      <c r="F88" s="229">
        <v>463576.63</v>
      </c>
      <c r="G88" s="229">
        <v>0</v>
      </c>
      <c r="H88" s="229">
        <v>17158.43</v>
      </c>
      <c r="I88" s="253">
        <v>397745.45</v>
      </c>
      <c r="J88" s="253">
        <v>12992.05</v>
      </c>
      <c r="L88" s="233">
        <v>73000</v>
      </c>
      <c r="M88" s="233">
        <v>37000</v>
      </c>
      <c r="Q88" s="253">
        <v>-775100.94</v>
      </c>
      <c r="R88" s="253">
        <v>1451545.03</v>
      </c>
      <c r="U88" s="230">
        <v>607970.21</v>
      </c>
      <c r="W88" s="230">
        <v>610.99</v>
      </c>
      <c r="Y88" s="230">
        <v>779510</v>
      </c>
      <c r="AA88" s="231">
        <v>997310</v>
      </c>
      <c r="AD88" s="231">
        <v>230562.03</v>
      </c>
      <c r="AE88" s="231">
        <v>44434.7</v>
      </c>
      <c r="AH88" s="76">
        <f t="shared" si="7"/>
        <v>480735.06</v>
      </c>
      <c r="AI88" s="31">
        <f t="shared" si="8"/>
        <v>110000</v>
      </c>
      <c r="AJ88" s="21">
        <f t="shared" si="9"/>
        <v>370735.06</v>
      </c>
      <c r="AK88" s="15">
        <f t="shared" si="10"/>
        <v>1388091.2</v>
      </c>
      <c r="AL88" s="16">
        <f t="shared" si="11"/>
        <v>1272306.73</v>
      </c>
      <c r="AM88" s="26">
        <f t="shared" si="12"/>
        <v>115784.46999999997</v>
      </c>
    </row>
    <row r="89" spans="1:39" x14ac:dyDescent="0.2">
      <c r="A89" s="1" t="s">
        <v>485</v>
      </c>
      <c r="B89" s="1" t="s">
        <v>486</v>
      </c>
      <c r="C89" s="66">
        <v>2783</v>
      </c>
      <c r="D89" s="67" t="s">
        <v>1163</v>
      </c>
      <c r="E89" s="253" t="s">
        <v>3246</v>
      </c>
      <c r="F89" s="229">
        <v>686127.43</v>
      </c>
      <c r="G89" s="229">
        <v>0</v>
      </c>
      <c r="H89" s="229">
        <v>25267.55</v>
      </c>
      <c r="I89" s="253">
        <v>2204220.7799999998</v>
      </c>
      <c r="J89" s="253">
        <v>-29390.92</v>
      </c>
      <c r="L89" s="233">
        <v>95000</v>
      </c>
      <c r="M89" s="233">
        <v>70000</v>
      </c>
      <c r="Q89" s="253">
        <v>2303650.02</v>
      </c>
      <c r="R89" s="253">
        <v>328050.34000000003</v>
      </c>
      <c r="U89" s="230">
        <v>769342.44</v>
      </c>
      <c r="W89" s="230">
        <v>1025.55</v>
      </c>
      <c r="Y89" s="230">
        <v>1006590</v>
      </c>
      <c r="AA89" s="231">
        <v>1114524</v>
      </c>
      <c r="AD89" s="231">
        <v>419779.81</v>
      </c>
      <c r="AE89" s="231">
        <v>143887.70000000001</v>
      </c>
      <c r="AH89" s="76">
        <f t="shared" si="7"/>
        <v>711394.9800000001</v>
      </c>
      <c r="AI89" s="31">
        <f t="shared" si="8"/>
        <v>165000</v>
      </c>
      <c r="AJ89" s="21">
        <f t="shared" si="9"/>
        <v>546394.9800000001</v>
      </c>
      <c r="AK89" s="15">
        <f t="shared" si="10"/>
        <v>1776957.99</v>
      </c>
      <c r="AL89" s="16">
        <f t="shared" si="11"/>
        <v>1678191.51</v>
      </c>
      <c r="AM89" s="26">
        <f t="shared" si="12"/>
        <v>98766.479999999981</v>
      </c>
    </row>
    <row r="90" spans="1:39" x14ac:dyDescent="0.2">
      <c r="A90" s="1" t="s">
        <v>485</v>
      </c>
      <c r="B90" s="1" t="s">
        <v>486</v>
      </c>
      <c r="C90" s="66">
        <v>1769</v>
      </c>
      <c r="D90" s="67" t="s">
        <v>1164</v>
      </c>
      <c r="E90" s="253" t="s">
        <v>3339</v>
      </c>
      <c r="F90" s="229">
        <v>311380.23</v>
      </c>
      <c r="G90" s="229">
        <v>0</v>
      </c>
      <c r="H90" s="229">
        <v>18519.87</v>
      </c>
      <c r="I90" s="253">
        <v>265063.75</v>
      </c>
      <c r="J90" s="253">
        <v>-12069.64</v>
      </c>
      <c r="L90" s="233">
        <v>130000</v>
      </c>
      <c r="M90" s="233">
        <v>66750</v>
      </c>
      <c r="Q90" s="253">
        <v>-1485746.22</v>
      </c>
      <c r="R90" s="253">
        <v>1852229.71</v>
      </c>
      <c r="U90" s="230">
        <v>649589.86</v>
      </c>
      <c r="W90" s="230">
        <v>385.52</v>
      </c>
      <c r="Y90" s="230">
        <v>1261760</v>
      </c>
      <c r="AA90" s="231">
        <v>1485860</v>
      </c>
      <c r="AD90" s="231">
        <v>333275.86</v>
      </c>
      <c r="AE90" s="231">
        <v>55587.8</v>
      </c>
      <c r="AH90" s="76">
        <f t="shared" si="7"/>
        <v>329900.09999999998</v>
      </c>
      <c r="AI90" s="31">
        <f t="shared" si="8"/>
        <v>196750</v>
      </c>
      <c r="AJ90" s="21">
        <f t="shared" si="9"/>
        <v>133150.09999999998</v>
      </c>
      <c r="AK90" s="15">
        <f t="shared" si="10"/>
        <v>1911735.38</v>
      </c>
      <c r="AL90" s="16">
        <f t="shared" si="11"/>
        <v>1874723.66</v>
      </c>
      <c r="AM90" s="26">
        <f t="shared" si="12"/>
        <v>37011.719999999972</v>
      </c>
    </row>
    <row r="91" spans="1:39" ht="16.5" customHeight="1" x14ac:dyDescent="0.2">
      <c r="A91" s="1" t="s">
        <v>489</v>
      </c>
      <c r="B91" s="1" t="s">
        <v>490</v>
      </c>
      <c r="C91" s="66">
        <v>5781</v>
      </c>
      <c r="D91" s="67" t="s">
        <v>1165</v>
      </c>
      <c r="E91" s="253" t="s">
        <v>3247</v>
      </c>
      <c r="F91" s="229">
        <v>221967.15</v>
      </c>
      <c r="G91" s="229">
        <v>0</v>
      </c>
      <c r="H91" s="229">
        <v>27391.54</v>
      </c>
      <c r="I91" s="253">
        <v>297450.99</v>
      </c>
      <c r="J91" s="253">
        <v>14542</v>
      </c>
      <c r="L91" s="233">
        <v>0</v>
      </c>
      <c r="N91" s="233">
        <v>4.67</v>
      </c>
      <c r="Q91" s="253">
        <v>-1792692.82</v>
      </c>
      <c r="R91" s="253">
        <v>2452917.63</v>
      </c>
      <c r="U91" s="230">
        <v>1598781.59</v>
      </c>
      <c r="W91" s="230">
        <v>518.37</v>
      </c>
      <c r="Y91" s="230">
        <v>1309400</v>
      </c>
      <c r="Z91" s="230">
        <v>15000</v>
      </c>
      <c r="AA91" s="231">
        <v>2058500</v>
      </c>
      <c r="AD91" s="231">
        <v>888427.93</v>
      </c>
      <c r="AE91" s="231">
        <v>47079.83</v>
      </c>
      <c r="AH91" s="76">
        <f t="shared" si="7"/>
        <v>249358.69</v>
      </c>
      <c r="AI91" s="31">
        <f t="shared" si="8"/>
        <v>4.67</v>
      </c>
      <c r="AJ91" s="21">
        <f t="shared" si="9"/>
        <v>249354.02</v>
      </c>
      <c r="AK91" s="15">
        <f t="shared" si="10"/>
        <v>2923699.96</v>
      </c>
      <c r="AL91" s="16">
        <f t="shared" si="11"/>
        <v>2994007.7600000002</v>
      </c>
      <c r="AM91" s="26">
        <f t="shared" si="12"/>
        <v>-70307.800000000279</v>
      </c>
    </row>
    <row r="92" spans="1:39" x14ac:dyDescent="0.2">
      <c r="A92" s="1" t="s">
        <v>489</v>
      </c>
      <c r="B92" s="1" t="s">
        <v>490</v>
      </c>
      <c r="C92" s="66">
        <v>2515</v>
      </c>
      <c r="D92" s="67" t="s">
        <v>1166</v>
      </c>
      <c r="E92" s="253" t="s">
        <v>3248</v>
      </c>
      <c r="F92" s="229">
        <v>78477.59</v>
      </c>
      <c r="G92" s="229">
        <v>0</v>
      </c>
      <c r="H92" s="229">
        <v>53416.480000000003</v>
      </c>
      <c r="I92" s="253">
        <v>-1728.33</v>
      </c>
      <c r="J92" s="253">
        <v>31357.65</v>
      </c>
      <c r="Q92" s="253">
        <v>-1831853.47</v>
      </c>
      <c r="R92" s="253">
        <v>1997915.47</v>
      </c>
      <c r="U92" s="230">
        <v>1237442.05</v>
      </c>
      <c r="W92" s="230">
        <v>228.33</v>
      </c>
      <c r="Y92" s="230">
        <v>548500</v>
      </c>
      <c r="Z92" s="230">
        <v>15000</v>
      </c>
      <c r="AA92" s="231">
        <v>1211291</v>
      </c>
      <c r="AD92" s="231">
        <v>515551.21</v>
      </c>
      <c r="AE92" s="231">
        <v>54394.78</v>
      </c>
      <c r="AH92" s="76">
        <f t="shared" si="7"/>
        <v>131894.07</v>
      </c>
      <c r="AI92" s="31">
        <f t="shared" si="8"/>
        <v>0</v>
      </c>
      <c r="AJ92" s="21">
        <f t="shared" si="9"/>
        <v>131894.07</v>
      </c>
      <c r="AK92" s="15">
        <f t="shared" si="10"/>
        <v>1801170.3800000001</v>
      </c>
      <c r="AL92" s="16">
        <f t="shared" si="11"/>
        <v>1781236.99</v>
      </c>
      <c r="AM92" s="26">
        <f t="shared" si="12"/>
        <v>19933.39000000013</v>
      </c>
    </row>
    <row r="93" spans="1:39" x14ac:dyDescent="0.2">
      <c r="A93" s="1" t="s">
        <v>489</v>
      </c>
      <c r="B93" s="1" t="s">
        <v>490</v>
      </c>
      <c r="C93" s="66">
        <v>3488</v>
      </c>
      <c r="D93" s="67" t="s">
        <v>1167</v>
      </c>
      <c r="E93" s="253" t="s">
        <v>3249</v>
      </c>
      <c r="F93" s="229">
        <v>105022.35</v>
      </c>
      <c r="G93" s="229">
        <v>0</v>
      </c>
      <c r="H93" s="229">
        <v>46049.83</v>
      </c>
      <c r="I93" s="253">
        <v>-17411.72</v>
      </c>
      <c r="J93" s="253">
        <v>74729.490000000005</v>
      </c>
      <c r="N93" s="233">
        <v>313.5</v>
      </c>
      <c r="Q93" s="253">
        <v>-1857783.86</v>
      </c>
      <c r="R93" s="253">
        <v>2154589.06</v>
      </c>
      <c r="U93" s="230">
        <v>1498306.82</v>
      </c>
      <c r="V93" s="230">
        <v>100000</v>
      </c>
      <c r="W93" s="230">
        <v>101504.28</v>
      </c>
      <c r="Y93" s="230">
        <v>787900</v>
      </c>
      <c r="Z93" s="230">
        <v>15000</v>
      </c>
      <c r="AA93" s="231">
        <v>1657235</v>
      </c>
      <c r="AD93" s="231">
        <v>846979.13</v>
      </c>
      <c r="AE93" s="231">
        <v>79580.98</v>
      </c>
      <c r="AH93" s="76">
        <f t="shared" si="7"/>
        <v>151072.18</v>
      </c>
      <c r="AI93" s="31">
        <f t="shared" si="8"/>
        <v>313.5</v>
      </c>
      <c r="AJ93" s="21">
        <f t="shared" si="9"/>
        <v>150758.68</v>
      </c>
      <c r="AK93" s="15">
        <f t="shared" si="10"/>
        <v>2502711.1</v>
      </c>
      <c r="AL93" s="16">
        <f t="shared" si="11"/>
        <v>2583795.11</v>
      </c>
      <c r="AM93" s="26">
        <f t="shared" si="12"/>
        <v>-81084.009999999776</v>
      </c>
    </row>
    <row r="94" spans="1:39" x14ac:dyDescent="0.2">
      <c r="A94" s="1" t="s">
        <v>489</v>
      </c>
      <c r="B94" s="1" t="s">
        <v>490</v>
      </c>
      <c r="C94" s="66">
        <v>5980</v>
      </c>
      <c r="D94" s="67" t="s">
        <v>1168</v>
      </c>
      <c r="E94" s="253" t="s">
        <v>3250</v>
      </c>
      <c r="F94" s="229">
        <v>32722.94</v>
      </c>
      <c r="G94" s="229">
        <v>0</v>
      </c>
      <c r="H94" s="229">
        <v>46148.29</v>
      </c>
      <c r="I94" s="253">
        <v>14661.12</v>
      </c>
      <c r="J94" s="253">
        <v>40</v>
      </c>
      <c r="N94" s="233">
        <v>500</v>
      </c>
      <c r="Q94" s="253">
        <v>-519551.55</v>
      </c>
      <c r="R94" s="253">
        <v>679279.9</v>
      </c>
      <c r="U94" s="230">
        <v>2078751.33</v>
      </c>
      <c r="W94" s="230">
        <v>168.55</v>
      </c>
      <c r="Y94" s="230">
        <v>862500</v>
      </c>
      <c r="Z94" s="230">
        <v>30000</v>
      </c>
      <c r="AA94" s="231">
        <v>1827660.3</v>
      </c>
      <c r="AD94" s="231">
        <v>1146794.77</v>
      </c>
      <c r="AE94" s="231">
        <v>24433.4</v>
      </c>
      <c r="AH94" s="76">
        <f t="shared" si="7"/>
        <v>78871.23</v>
      </c>
      <c r="AI94" s="31">
        <f t="shared" si="8"/>
        <v>500</v>
      </c>
      <c r="AJ94" s="21">
        <f t="shared" si="9"/>
        <v>78371.23</v>
      </c>
      <c r="AK94" s="15">
        <f t="shared" si="10"/>
        <v>2971419.88</v>
      </c>
      <c r="AL94" s="16">
        <f t="shared" si="11"/>
        <v>2998888.47</v>
      </c>
      <c r="AM94" s="26">
        <f t="shared" si="12"/>
        <v>-27468.590000000317</v>
      </c>
    </row>
    <row r="95" spans="1:39" x14ac:dyDescent="0.2">
      <c r="A95" s="1" t="s">
        <v>489</v>
      </c>
      <c r="B95" s="1" t="s">
        <v>490</v>
      </c>
      <c r="C95" s="66">
        <v>4020</v>
      </c>
      <c r="D95" s="67" t="s">
        <v>1169</v>
      </c>
      <c r="E95" s="253" t="s">
        <v>3251</v>
      </c>
      <c r="F95" s="229">
        <v>203681.56</v>
      </c>
      <c r="G95" s="229">
        <v>0</v>
      </c>
      <c r="H95" s="229">
        <v>69395.59</v>
      </c>
      <c r="I95" s="253">
        <v>6827.86</v>
      </c>
      <c r="J95" s="253">
        <v>129784.6</v>
      </c>
      <c r="Q95" s="253">
        <v>-1923271.99</v>
      </c>
      <c r="R95" s="253">
        <v>2305013.7999999998</v>
      </c>
      <c r="U95" s="230">
        <v>1434770.07</v>
      </c>
      <c r="V95" s="230">
        <v>70000</v>
      </c>
      <c r="W95" s="230">
        <v>488.51</v>
      </c>
      <c r="Y95" s="230">
        <v>708600</v>
      </c>
      <c r="Z95" s="230">
        <v>20000</v>
      </c>
      <c r="AA95" s="231">
        <v>1464640</v>
      </c>
      <c r="AD95" s="231">
        <v>701456.68</v>
      </c>
      <c r="AE95" s="231">
        <v>9430.1</v>
      </c>
      <c r="AH95" s="76">
        <f t="shared" si="7"/>
        <v>273077.15000000002</v>
      </c>
      <c r="AI95" s="31">
        <f t="shared" si="8"/>
        <v>0</v>
      </c>
      <c r="AJ95" s="21">
        <f t="shared" si="9"/>
        <v>273077.15000000002</v>
      </c>
      <c r="AK95" s="15">
        <f t="shared" si="10"/>
        <v>2233858.58</v>
      </c>
      <c r="AL95" s="16">
        <f t="shared" si="11"/>
        <v>2175526.7800000003</v>
      </c>
      <c r="AM95" s="26">
        <f t="shared" si="12"/>
        <v>58331.799999999814</v>
      </c>
    </row>
    <row r="96" spans="1:39" x14ac:dyDescent="0.2">
      <c r="A96" s="1" t="s">
        <v>489</v>
      </c>
      <c r="B96" s="1" t="s">
        <v>490</v>
      </c>
      <c r="C96" s="66">
        <v>4210</v>
      </c>
      <c r="D96" s="67" t="s">
        <v>1170</v>
      </c>
      <c r="E96" s="253" t="s">
        <v>3252</v>
      </c>
      <c r="F96" s="229">
        <v>126945.17</v>
      </c>
      <c r="G96" s="229">
        <v>0</v>
      </c>
      <c r="H96" s="229">
        <v>50096.53</v>
      </c>
      <c r="I96" s="253">
        <v>4</v>
      </c>
      <c r="J96" s="253">
        <v>33580.080000000002</v>
      </c>
      <c r="N96" s="233">
        <v>256.14</v>
      </c>
      <c r="Q96" s="253">
        <v>-14628.15</v>
      </c>
      <c r="R96" s="253">
        <v>266818</v>
      </c>
      <c r="U96" s="230">
        <v>1787944.13</v>
      </c>
      <c r="W96" s="230">
        <v>642.66999999999996</v>
      </c>
      <c r="Y96" s="230">
        <v>599100</v>
      </c>
      <c r="Z96" s="230">
        <v>15000</v>
      </c>
      <c r="AA96" s="231">
        <v>1570200</v>
      </c>
      <c r="AD96" s="231">
        <v>768367.84</v>
      </c>
      <c r="AE96" s="231">
        <v>67172.17</v>
      </c>
      <c r="AH96" s="76">
        <f t="shared" si="7"/>
        <v>177041.7</v>
      </c>
      <c r="AI96" s="31">
        <f t="shared" si="8"/>
        <v>256.14</v>
      </c>
      <c r="AJ96" s="21">
        <f t="shared" si="9"/>
        <v>176785.56</v>
      </c>
      <c r="AK96" s="15">
        <f t="shared" si="10"/>
        <v>2402686.7999999998</v>
      </c>
      <c r="AL96" s="16">
        <f t="shared" si="11"/>
        <v>2405740.0099999998</v>
      </c>
      <c r="AM96" s="26">
        <f t="shared" si="12"/>
        <v>-3053.2099999999627</v>
      </c>
    </row>
    <row r="97" spans="1:39" x14ac:dyDescent="0.2">
      <c r="A97" s="1" t="s">
        <v>489</v>
      </c>
      <c r="B97" s="1" t="s">
        <v>490</v>
      </c>
      <c r="C97" s="66">
        <v>3316</v>
      </c>
      <c r="D97" s="67" t="s">
        <v>1171</v>
      </c>
      <c r="E97" s="253" t="s">
        <v>3253</v>
      </c>
      <c r="F97" s="229">
        <v>220824.34</v>
      </c>
      <c r="G97" s="229">
        <v>0</v>
      </c>
      <c r="H97" s="229">
        <v>49133.1</v>
      </c>
      <c r="I97" s="253">
        <v>5</v>
      </c>
      <c r="J97" s="253">
        <v>923.98</v>
      </c>
      <c r="N97" s="233">
        <v>1986.91</v>
      </c>
      <c r="Q97" s="253">
        <v>-1622225.54</v>
      </c>
      <c r="R97" s="253">
        <v>1877398.81</v>
      </c>
      <c r="U97" s="230">
        <v>1123579.83</v>
      </c>
      <c r="V97" s="230">
        <v>90000</v>
      </c>
      <c r="W97" s="230">
        <v>524.12</v>
      </c>
      <c r="Y97" s="230">
        <v>1008970</v>
      </c>
      <c r="Z97" s="230">
        <v>30000</v>
      </c>
      <c r="AA97" s="231">
        <v>1682703</v>
      </c>
      <c r="AD97" s="231">
        <v>550647.51</v>
      </c>
      <c r="AE97" s="231">
        <v>4085.2</v>
      </c>
      <c r="AH97" s="76">
        <f t="shared" si="7"/>
        <v>269957.44</v>
      </c>
      <c r="AI97" s="31">
        <f t="shared" si="8"/>
        <v>1986.91</v>
      </c>
      <c r="AJ97" s="21">
        <f t="shared" si="9"/>
        <v>267970.53000000003</v>
      </c>
      <c r="AK97" s="15">
        <f t="shared" si="10"/>
        <v>2253073.9500000002</v>
      </c>
      <c r="AL97" s="16">
        <f t="shared" si="11"/>
        <v>2237435.71</v>
      </c>
      <c r="AM97" s="26">
        <f t="shared" si="12"/>
        <v>15638.240000000224</v>
      </c>
    </row>
    <row r="98" spans="1:39" x14ac:dyDescent="0.2">
      <c r="A98" s="1" t="s">
        <v>489</v>
      </c>
      <c r="B98" s="1" t="s">
        <v>490</v>
      </c>
      <c r="C98" s="66">
        <v>6867</v>
      </c>
      <c r="D98" s="67" t="s">
        <v>1172</v>
      </c>
      <c r="E98" s="253" t="s">
        <v>3254</v>
      </c>
      <c r="F98" s="229">
        <v>176375.83</v>
      </c>
      <c r="G98" s="229">
        <v>30000</v>
      </c>
      <c r="H98" s="229">
        <v>25264.29</v>
      </c>
      <c r="I98" s="253">
        <v>497444.64</v>
      </c>
      <c r="J98" s="253">
        <v>45467.87</v>
      </c>
      <c r="N98" s="233">
        <v>655.75</v>
      </c>
      <c r="Q98" s="253">
        <v>-24121.37</v>
      </c>
      <c r="R98" s="253">
        <v>804941.61</v>
      </c>
      <c r="U98" s="230">
        <v>1734757.06</v>
      </c>
      <c r="W98" s="230">
        <v>430.13</v>
      </c>
      <c r="Y98" s="230">
        <v>494300</v>
      </c>
      <c r="Z98" s="230">
        <v>10000</v>
      </c>
      <c r="AA98" s="231">
        <v>1265715</v>
      </c>
      <c r="AC98" s="231">
        <v>5869.6</v>
      </c>
      <c r="AD98" s="231">
        <v>926362.67</v>
      </c>
      <c r="AE98" s="231">
        <v>34986.28</v>
      </c>
      <c r="AH98" s="76">
        <f t="shared" si="7"/>
        <v>231640.12</v>
      </c>
      <c r="AI98" s="31">
        <f t="shared" si="8"/>
        <v>655.75</v>
      </c>
      <c r="AJ98" s="21">
        <f t="shared" si="9"/>
        <v>230984.37</v>
      </c>
      <c r="AK98" s="15">
        <f t="shared" si="10"/>
        <v>2239487.19</v>
      </c>
      <c r="AL98" s="16">
        <f t="shared" si="11"/>
        <v>2232933.5499999998</v>
      </c>
      <c r="AM98" s="26">
        <f t="shared" si="12"/>
        <v>6553.6400000001304</v>
      </c>
    </row>
    <row r="99" spans="1:39" x14ac:dyDescent="0.2">
      <c r="A99" s="1" t="s">
        <v>489</v>
      </c>
      <c r="B99" s="1" t="s">
        <v>490</v>
      </c>
      <c r="C99" s="66">
        <v>3657</v>
      </c>
      <c r="D99" s="67" t="s">
        <v>1173</v>
      </c>
      <c r="E99" s="253" t="s">
        <v>3255</v>
      </c>
      <c r="F99" s="229">
        <v>250233.58</v>
      </c>
      <c r="G99" s="229">
        <v>0</v>
      </c>
      <c r="H99" s="229">
        <v>102057.60000000001</v>
      </c>
      <c r="I99" s="253">
        <v>3</v>
      </c>
      <c r="J99" s="253">
        <v>1249.8499999999999</v>
      </c>
      <c r="Q99" s="253">
        <v>-2248501.4500000002</v>
      </c>
      <c r="R99" s="253">
        <v>2543552.06</v>
      </c>
      <c r="U99" s="230">
        <v>1198929.93</v>
      </c>
      <c r="W99" s="230">
        <v>399.37</v>
      </c>
      <c r="Y99" s="230">
        <v>590100</v>
      </c>
      <c r="AA99" s="231">
        <v>1184600</v>
      </c>
      <c r="AD99" s="231">
        <v>489500.74</v>
      </c>
      <c r="AE99" s="231">
        <v>35784.14</v>
      </c>
      <c r="AH99" s="76">
        <f t="shared" si="7"/>
        <v>352291.18</v>
      </c>
      <c r="AI99" s="31">
        <f t="shared" si="8"/>
        <v>0</v>
      </c>
      <c r="AJ99" s="21">
        <f t="shared" si="9"/>
        <v>352291.18</v>
      </c>
      <c r="AK99" s="15">
        <f t="shared" si="10"/>
        <v>1789429.3</v>
      </c>
      <c r="AL99" s="16">
        <f t="shared" si="11"/>
        <v>1709884.88</v>
      </c>
      <c r="AM99" s="26">
        <f t="shared" si="12"/>
        <v>79544.420000000158</v>
      </c>
    </row>
    <row r="100" spans="1:39" x14ac:dyDescent="0.2">
      <c r="A100" s="1" t="s">
        <v>489</v>
      </c>
      <c r="B100" s="1" t="s">
        <v>490</v>
      </c>
      <c r="C100" s="66">
        <v>6817</v>
      </c>
      <c r="D100" s="67" t="s">
        <v>1174</v>
      </c>
      <c r="E100" s="253" t="s">
        <v>3256</v>
      </c>
      <c r="F100" s="229">
        <v>137324.89000000001</v>
      </c>
      <c r="G100" s="229">
        <v>0</v>
      </c>
      <c r="H100" s="229">
        <v>59779.73</v>
      </c>
      <c r="I100" s="253">
        <v>141798.98000000001</v>
      </c>
      <c r="J100" s="253">
        <v>6039</v>
      </c>
      <c r="L100" s="233">
        <v>0</v>
      </c>
      <c r="N100" s="233">
        <v>103</v>
      </c>
      <c r="Q100" s="253">
        <v>-1208322.69</v>
      </c>
      <c r="R100" s="253">
        <v>1708771</v>
      </c>
      <c r="U100" s="230">
        <v>1656445.18</v>
      </c>
      <c r="V100" s="230">
        <v>25000</v>
      </c>
      <c r="W100" s="230">
        <v>345.41</v>
      </c>
      <c r="Y100" s="230">
        <v>1187300</v>
      </c>
      <c r="Z100" s="230">
        <v>15000</v>
      </c>
      <c r="AA100" s="231">
        <v>1915642.5</v>
      </c>
      <c r="AD100" s="231">
        <v>1034662.1</v>
      </c>
      <c r="AE100" s="231">
        <v>60066.7</v>
      </c>
      <c r="AH100" s="76">
        <f t="shared" si="7"/>
        <v>197104.62000000002</v>
      </c>
      <c r="AI100" s="31">
        <f t="shared" si="8"/>
        <v>103</v>
      </c>
      <c r="AJ100" s="21">
        <f t="shared" si="9"/>
        <v>197001.62000000002</v>
      </c>
      <c r="AK100" s="15">
        <f t="shared" si="10"/>
        <v>2884090.59</v>
      </c>
      <c r="AL100" s="16">
        <f t="shared" si="11"/>
        <v>3010371.3000000003</v>
      </c>
      <c r="AM100" s="26">
        <f t="shared" si="12"/>
        <v>-126280.71000000043</v>
      </c>
    </row>
    <row r="101" spans="1:39" x14ac:dyDescent="0.2">
      <c r="A101" s="1" t="s">
        <v>489</v>
      </c>
      <c r="B101" s="1" t="s">
        <v>490</v>
      </c>
      <c r="C101" s="66">
        <v>5077</v>
      </c>
      <c r="D101" s="67" t="s">
        <v>1175</v>
      </c>
      <c r="E101" s="253" t="s">
        <v>3257</v>
      </c>
      <c r="F101" s="229">
        <v>52428.97</v>
      </c>
      <c r="G101" s="229">
        <v>40000</v>
      </c>
      <c r="H101" s="229">
        <v>70637.570000000007</v>
      </c>
      <c r="I101" s="253">
        <v>132335.1</v>
      </c>
      <c r="J101" s="253">
        <v>15438.37</v>
      </c>
      <c r="N101" s="233">
        <v>1923</v>
      </c>
      <c r="Q101" s="253">
        <v>-1898443.11</v>
      </c>
      <c r="R101" s="253">
        <v>2266060.31</v>
      </c>
      <c r="U101" s="230">
        <v>1922725.74</v>
      </c>
      <c r="W101" s="230">
        <v>176.42</v>
      </c>
      <c r="Y101" s="230">
        <v>1241080</v>
      </c>
      <c r="Z101" s="230">
        <v>30000</v>
      </c>
      <c r="AA101" s="231">
        <v>2254680</v>
      </c>
      <c r="AC101" s="231">
        <v>4140</v>
      </c>
      <c r="AD101" s="231">
        <v>841887.22</v>
      </c>
      <c r="AE101" s="231">
        <v>107371.63</v>
      </c>
      <c r="AH101" s="76">
        <f t="shared" si="7"/>
        <v>163066.54</v>
      </c>
      <c r="AI101" s="31">
        <f t="shared" si="8"/>
        <v>1923</v>
      </c>
      <c r="AJ101" s="21">
        <f t="shared" si="9"/>
        <v>161143.54</v>
      </c>
      <c r="AK101" s="15">
        <f t="shared" si="10"/>
        <v>3193982.16</v>
      </c>
      <c r="AL101" s="16">
        <f t="shared" si="11"/>
        <v>3208078.8499999996</v>
      </c>
      <c r="AM101" s="26">
        <f t="shared" si="12"/>
        <v>-14096.689999999478</v>
      </c>
    </row>
    <row r="102" spans="1:39" x14ac:dyDescent="0.2">
      <c r="A102" s="1" t="s">
        <v>489</v>
      </c>
      <c r="B102" s="1" t="s">
        <v>490</v>
      </c>
      <c r="C102" s="66">
        <v>3046</v>
      </c>
      <c r="D102" s="67" t="s">
        <v>1176</v>
      </c>
      <c r="E102" s="253" t="s">
        <v>3258</v>
      </c>
      <c r="F102" s="229">
        <v>194896.48</v>
      </c>
      <c r="G102" s="229">
        <v>0</v>
      </c>
      <c r="H102" s="229">
        <v>41120.050000000003</v>
      </c>
      <c r="I102" s="253">
        <v>1626.43</v>
      </c>
      <c r="J102" s="253">
        <v>5728.42</v>
      </c>
      <c r="Q102" s="253">
        <v>-121124.08</v>
      </c>
      <c r="R102" s="253">
        <v>803987.63</v>
      </c>
      <c r="U102" s="230">
        <v>1276345.6399999999</v>
      </c>
      <c r="W102" s="230">
        <v>265.72000000000003</v>
      </c>
      <c r="Y102" s="230">
        <v>564800</v>
      </c>
      <c r="Z102" s="230">
        <v>15000</v>
      </c>
      <c r="AA102" s="231">
        <v>1172200</v>
      </c>
      <c r="AC102" s="231">
        <v>6200</v>
      </c>
      <c r="AD102" s="231">
        <v>521655.35</v>
      </c>
      <c r="AE102" s="231">
        <v>17066.71</v>
      </c>
      <c r="AH102" s="76">
        <f t="shared" si="7"/>
        <v>236016.53000000003</v>
      </c>
      <c r="AI102" s="31">
        <f t="shared" si="8"/>
        <v>0</v>
      </c>
      <c r="AJ102" s="21">
        <f t="shared" si="9"/>
        <v>236016.53000000003</v>
      </c>
      <c r="AK102" s="15">
        <f t="shared" si="10"/>
        <v>1856411.3599999999</v>
      </c>
      <c r="AL102" s="16">
        <f t="shared" si="11"/>
        <v>1717122.06</v>
      </c>
      <c r="AM102" s="26">
        <f t="shared" si="12"/>
        <v>139289.29999999981</v>
      </c>
    </row>
    <row r="103" spans="1:39" x14ac:dyDescent="0.2">
      <c r="A103" s="1" t="s">
        <v>489</v>
      </c>
      <c r="B103" s="1" t="s">
        <v>490</v>
      </c>
      <c r="C103" s="66">
        <v>3486</v>
      </c>
      <c r="D103" s="67" t="s">
        <v>1177</v>
      </c>
      <c r="E103" s="253" t="s">
        <v>3259</v>
      </c>
      <c r="F103" s="229">
        <v>242928.65</v>
      </c>
      <c r="G103" s="229">
        <v>0</v>
      </c>
      <c r="H103" s="229">
        <v>6748.56</v>
      </c>
      <c r="I103" s="253">
        <v>299903.02</v>
      </c>
      <c r="J103" s="253">
        <v>38</v>
      </c>
      <c r="N103" s="233">
        <v>0</v>
      </c>
      <c r="Q103" s="253">
        <v>-1427391.84</v>
      </c>
      <c r="R103" s="253">
        <v>2982456.62</v>
      </c>
      <c r="U103" s="230">
        <v>1153485.5</v>
      </c>
      <c r="W103" s="230">
        <v>53367.54</v>
      </c>
      <c r="Y103" s="230">
        <v>628200</v>
      </c>
      <c r="AA103" s="231">
        <v>1129600</v>
      </c>
      <c r="AC103" s="231">
        <v>13300</v>
      </c>
      <c r="AD103" s="231">
        <v>576832.68999999994</v>
      </c>
      <c r="AE103" s="231">
        <v>1098433.8999999999</v>
      </c>
      <c r="AH103" s="76">
        <f t="shared" si="7"/>
        <v>249677.21</v>
      </c>
      <c r="AI103" s="31">
        <f t="shared" si="8"/>
        <v>0</v>
      </c>
      <c r="AJ103" s="21">
        <f t="shared" si="9"/>
        <v>249677.21</v>
      </c>
      <c r="AK103" s="15">
        <f t="shared" si="10"/>
        <v>1835053.04</v>
      </c>
      <c r="AL103" s="16">
        <f t="shared" si="11"/>
        <v>2818166.59</v>
      </c>
      <c r="AM103" s="26">
        <f t="shared" si="12"/>
        <v>-983113.54999999981</v>
      </c>
    </row>
    <row r="104" spans="1:39" x14ac:dyDescent="0.2">
      <c r="A104" s="1" t="s">
        <v>489</v>
      </c>
      <c r="B104" s="1" t="s">
        <v>490</v>
      </c>
      <c r="C104" s="66">
        <v>4158</v>
      </c>
      <c r="D104" s="67" t="s">
        <v>1178</v>
      </c>
      <c r="E104" s="253" t="s">
        <v>3260</v>
      </c>
      <c r="F104" s="229">
        <v>213381.6</v>
      </c>
      <c r="G104" s="229">
        <v>0</v>
      </c>
      <c r="H104" s="229">
        <v>44369.599999999999</v>
      </c>
      <c r="I104" s="253">
        <v>5</v>
      </c>
      <c r="J104" s="253">
        <v>180073.4</v>
      </c>
      <c r="N104" s="233">
        <v>141.16999999999999</v>
      </c>
      <c r="Q104" s="253">
        <v>-1762863.99</v>
      </c>
      <c r="R104" s="253">
        <v>2096504</v>
      </c>
      <c r="U104" s="230">
        <v>1565523.68</v>
      </c>
      <c r="W104" s="230">
        <v>262</v>
      </c>
      <c r="Y104" s="230">
        <v>1014100</v>
      </c>
      <c r="Z104" s="230">
        <v>30000</v>
      </c>
      <c r="AA104" s="231">
        <v>1721600</v>
      </c>
      <c r="AD104" s="231">
        <v>738188.3</v>
      </c>
      <c r="AE104" s="231">
        <v>20186.96</v>
      </c>
      <c r="AH104" s="76">
        <f t="shared" si="7"/>
        <v>257751.2</v>
      </c>
      <c r="AI104" s="31">
        <f t="shared" si="8"/>
        <v>141.16999999999999</v>
      </c>
      <c r="AJ104" s="21">
        <f t="shared" si="9"/>
        <v>257610.03</v>
      </c>
      <c r="AK104" s="15">
        <f t="shared" si="10"/>
        <v>2609885.6799999997</v>
      </c>
      <c r="AL104" s="16">
        <f t="shared" si="11"/>
        <v>2479975.2599999998</v>
      </c>
      <c r="AM104" s="26">
        <f t="shared" si="12"/>
        <v>129910.41999999993</v>
      </c>
    </row>
    <row r="105" spans="1:39" x14ac:dyDescent="0.2">
      <c r="A105" s="1" t="s">
        <v>489</v>
      </c>
      <c r="B105" s="1" t="s">
        <v>490</v>
      </c>
      <c r="C105" s="66">
        <v>4935</v>
      </c>
      <c r="D105" s="67" t="s">
        <v>1179</v>
      </c>
      <c r="E105" s="253" t="s">
        <v>3261</v>
      </c>
      <c r="F105" s="229">
        <v>50669.69</v>
      </c>
      <c r="G105" s="229">
        <v>0</v>
      </c>
      <c r="H105" s="229">
        <v>63049.97</v>
      </c>
      <c r="I105" s="253">
        <v>407348.34</v>
      </c>
      <c r="J105" s="253">
        <v>58177.96</v>
      </c>
      <c r="N105" s="233">
        <v>101948.22</v>
      </c>
      <c r="Q105" s="253">
        <v>-3580141.2</v>
      </c>
      <c r="R105" s="253">
        <v>4349913</v>
      </c>
      <c r="U105" s="230">
        <v>2108463.04</v>
      </c>
      <c r="W105" s="230">
        <v>933.2</v>
      </c>
      <c r="Y105" s="230">
        <v>536778</v>
      </c>
      <c r="Z105" s="230">
        <v>13500</v>
      </c>
      <c r="AA105" s="231">
        <v>1639154</v>
      </c>
      <c r="AD105" s="231">
        <v>1218153.52</v>
      </c>
      <c r="AE105" s="231">
        <v>81966.78</v>
      </c>
      <c r="AH105" s="76">
        <f t="shared" si="7"/>
        <v>113719.66</v>
      </c>
      <c r="AI105" s="31">
        <f t="shared" si="8"/>
        <v>101948.22</v>
      </c>
      <c r="AJ105" s="21">
        <f t="shared" si="9"/>
        <v>11771.440000000002</v>
      </c>
      <c r="AK105" s="15">
        <f t="shared" si="10"/>
        <v>2659674.2400000002</v>
      </c>
      <c r="AL105" s="16">
        <f t="shared" si="11"/>
        <v>2939274.3</v>
      </c>
      <c r="AM105" s="26">
        <f t="shared" si="12"/>
        <v>-279600.05999999959</v>
      </c>
    </row>
    <row r="106" spans="1:39" x14ac:dyDescent="0.2">
      <c r="A106" s="1" t="s">
        <v>489</v>
      </c>
      <c r="B106" s="1" t="s">
        <v>490</v>
      </c>
      <c r="C106" s="66">
        <v>4567</v>
      </c>
      <c r="D106" s="67" t="s">
        <v>1180</v>
      </c>
      <c r="E106" s="253" t="s">
        <v>3262</v>
      </c>
      <c r="F106" s="229">
        <v>369093.62</v>
      </c>
      <c r="G106" s="229">
        <v>0</v>
      </c>
      <c r="H106" s="229">
        <v>17622.05</v>
      </c>
      <c r="I106" s="253">
        <v>1234872.74</v>
      </c>
      <c r="J106" s="253">
        <v>10966.91</v>
      </c>
      <c r="L106" s="233">
        <v>0</v>
      </c>
      <c r="Q106" s="253">
        <v>-705319.94</v>
      </c>
      <c r="R106" s="253">
        <v>2447083.0099999998</v>
      </c>
      <c r="U106" s="230">
        <v>3842392.95</v>
      </c>
      <c r="W106" s="230">
        <v>674.57</v>
      </c>
      <c r="Y106" s="230">
        <v>466500</v>
      </c>
      <c r="Z106" s="230">
        <v>15000</v>
      </c>
      <c r="AA106" s="231">
        <v>1266272</v>
      </c>
      <c r="AD106" s="231">
        <v>3152445.86</v>
      </c>
      <c r="AE106" s="231">
        <v>10552.41</v>
      </c>
      <c r="AH106" s="76">
        <f t="shared" si="7"/>
        <v>386715.67</v>
      </c>
      <c r="AI106" s="31">
        <f t="shared" si="8"/>
        <v>0</v>
      </c>
      <c r="AJ106" s="21">
        <f t="shared" si="9"/>
        <v>386715.67</v>
      </c>
      <c r="AK106" s="15">
        <f t="shared" si="10"/>
        <v>4324567.5199999996</v>
      </c>
      <c r="AL106" s="16">
        <f t="shared" si="11"/>
        <v>4429270.2699999996</v>
      </c>
      <c r="AM106" s="26">
        <f t="shared" si="12"/>
        <v>-104702.75</v>
      </c>
    </row>
    <row r="107" spans="1:39" x14ac:dyDescent="0.2">
      <c r="A107" s="1" t="s">
        <v>489</v>
      </c>
      <c r="B107" s="1" t="s">
        <v>490</v>
      </c>
      <c r="C107" s="66">
        <v>2903</v>
      </c>
      <c r="D107" s="67" t="s">
        <v>1181</v>
      </c>
      <c r="E107" s="253" t="s">
        <v>3345</v>
      </c>
      <c r="F107" s="229">
        <v>345304.64</v>
      </c>
      <c r="G107" s="229">
        <v>0</v>
      </c>
      <c r="H107" s="229">
        <v>43814.86</v>
      </c>
      <c r="I107" s="253">
        <v>166960.43</v>
      </c>
      <c r="J107" s="253">
        <v>4932.1400000000003</v>
      </c>
      <c r="N107" s="233">
        <v>647.20000000000005</v>
      </c>
      <c r="Q107" s="253">
        <v>-1828105.54</v>
      </c>
      <c r="R107" s="253">
        <v>2389700.83</v>
      </c>
      <c r="U107" s="230">
        <v>1340737.6299999999</v>
      </c>
      <c r="W107" s="230">
        <v>740.58</v>
      </c>
      <c r="Y107" s="230">
        <v>1008400</v>
      </c>
      <c r="Z107" s="230">
        <v>30000</v>
      </c>
      <c r="AA107" s="231">
        <v>1686760</v>
      </c>
      <c r="AD107" s="231">
        <v>562149.23</v>
      </c>
      <c r="AE107" s="231">
        <v>106367.4</v>
      </c>
      <c r="AH107" s="76">
        <f t="shared" si="7"/>
        <v>389119.5</v>
      </c>
      <c r="AI107" s="31">
        <f t="shared" si="8"/>
        <v>647.20000000000005</v>
      </c>
      <c r="AJ107" s="21">
        <f t="shared" si="9"/>
        <v>388472.3</v>
      </c>
      <c r="AK107" s="15">
        <f t="shared" si="10"/>
        <v>2379878.21</v>
      </c>
      <c r="AL107" s="16">
        <f t="shared" si="11"/>
        <v>2355276.63</v>
      </c>
      <c r="AM107" s="26">
        <f t="shared" si="12"/>
        <v>24601.580000000075</v>
      </c>
    </row>
    <row r="108" spans="1:39" x14ac:dyDescent="0.2">
      <c r="A108" s="1" t="s">
        <v>489</v>
      </c>
      <c r="B108" s="1" t="s">
        <v>490</v>
      </c>
      <c r="C108" s="66">
        <v>3112</v>
      </c>
      <c r="D108" s="67" t="s">
        <v>1182</v>
      </c>
      <c r="E108" s="253" t="s">
        <v>3346</v>
      </c>
      <c r="F108" s="229">
        <v>153956.32999999999</v>
      </c>
      <c r="G108" s="229">
        <v>0</v>
      </c>
      <c r="H108" s="229">
        <v>120654.77</v>
      </c>
      <c r="I108" s="253">
        <v>162905.54</v>
      </c>
      <c r="J108" s="253">
        <v>1025</v>
      </c>
      <c r="Q108" s="253">
        <v>-4892075.5999999996</v>
      </c>
      <c r="R108" s="253">
        <v>5385590.1100000003</v>
      </c>
      <c r="U108" s="230">
        <v>1101472.1000000001</v>
      </c>
      <c r="W108" s="230">
        <v>301.02</v>
      </c>
      <c r="Y108" s="230">
        <v>1287000</v>
      </c>
      <c r="AA108" s="231">
        <v>1736600</v>
      </c>
      <c r="AD108" s="231">
        <v>595908.03</v>
      </c>
      <c r="AE108" s="231">
        <v>94806.96</v>
      </c>
      <c r="AH108" s="76">
        <f t="shared" si="7"/>
        <v>274611.09999999998</v>
      </c>
      <c r="AI108" s="31">
        <f t="shared" si="8"/>
        <v>0</v>
      </c>
      <c r="AJ108" s="21">
        <f t="shared" si="9"/>
        <v>274611.09999999998</v>
      </c>
      <c r="AK108" s="15">
        <f t="shared" si="10"/>
        <v>2388773.12</v>
      </c>
      <c r="AL108" s="16">
        <f t="shared" si="11"/>
        <v>2427314.9900000002</v>
      </c>
      <c r="AM108" s="26">
        <f t="shared" si="12"/>
        <v>-38541.870000000112</v>
      </c>
    </row>
    <row r="109" spans="1:39" x14ac:dyDescent="0.2">
      <c r="A109" s="1" t="s">
        <v>493</v>
      </c>
      <c r="B109" s="1" t="s">
        <v>494</v>
      </c>
      <c r="C109" s="66">
        <v>2783</v>
      </c>
      <c r="D109" s="67" t="s">
        <v>1183</v>
      </c>
      <c r="E109" s="253" t="s">
        <v>3263</v>
      </c>
      <c r="F109" s="229">
        <v>419753.7</v>
      </c>
      <c r="G109" s="229">
        <v>0</v>
      </c>
      <c r="H109" s="229">
        <v>28363</v>
      </c>
      <c r="I109" s="253">
        <v>185918.47</v>
      </c>
      <c r="J109" s="253">
        <v>67019.05</v>
      </c>
      <c r="N109" s="233">
        <v>0</v>
      </c>
      <c r="Q109" s="253">
        <v>-1086766.99</v>
      </c>
      <c r="R109" s="253">
        <v>1851650.31</v>
      </c>
      <c r="U109" s="230">
        <v>1081778.8799999999</v>
      </c>
      <c r="W109" s="230">
        <v>535.30999999999995</v>
      </c>
      <c r="X109" s="230">
        <v>850</v>
      </c>
      <c r="Y109" s="230">
        <v>985400</v>
      </c>
      <c r="Z109" s="230">
        <v>19800</v>
      </c>
      <c r="AA109" s="231">
        <v>1434261.64</v>
      </c>
      <c r="AD109" s="231">
        <v>430805.9</v>
      </c>
      <c r="AE109" s="231">
        <v>132739.48000000001</v>
      </c>
      <c r="AH109" s="76">
        <f t="shared" si="7"/>
        <v>448116.7</v>
      </c>
      <c r="AI109" s="31">
        <f t="shared" si="8"/>
        <v>0</v>
      </c>
      <c r="AJ109" s="21">
        <f t="shared" si="9"/>
        <v>448116.7</v>
      </c>
      <c r="AK109" s="15">
        <f t="shared" si="10"/>
        <v>2088364.19</v>
      </c>
      <c r="AL109" s="16">
        <f t="shared" si="11"/>
        <v>1997807.02</v>
      </c>
      <c r="AM109" s="26">
        <f t="shared" si="12"/>
        <v>90557.169999999925</v>
      </c>
    </row>
    <row r="110" spans="1:39" x14ac:dyDescent="0.2">
      <c r="A110" s="1" t="s">
        <v>493</v>
      </c>
      <c r="B110" s="1" t="s">
        <v>494</v>
      </c>
      <c r="C110" s="66">
        <v>3884</v>
      </c>
      <c r="D110" s="67" t="s">
        <v>1184</v>
      </c>
      <c r="E110" s="253" t="s">
        <v>3264</v>
      </c>
      <c r="F110" s="229">
        <v>550307.89</v>
      </c>
      <c r="G110" s="229">
        <v>0</v>
      </c>
      <c r="H110" s="229">
        <v>30154.43</v>
      </c>
      <c r="I110" s="253">
        <v>517175.82</v>
      </c>
      <c r="J110" s="253">
        <v>119280.35</v>
      </c>
      <c r="Q110" s="253">
        <v>-230703.11</v>
      </c>
      <c r="R110" s="253">
        <v>1448584.45</v>
      </c>
      <c r="U110" s="230">
        <v>1320470.3</v>
      </c>
      <c r="W110" s="230">
        <v>592.66999999999996</v>
      </c>
      <c r="X110" s="230">
        <v>30</v>
      </c>
      <c r="Y110" s="230">
        <v>1279500</v>
      </c>
      <c r="Z110" s="230">
        <v>55000</v>
      </c>
      <c r="AA110" s="231">
        <v>1794956.57</v>
      </c>
      <c r="AD110" s="231">
        <v>510088.46</v>
      </c>
      <c r="AE110" s="231">
        <v>193905.27</v>
      </c>
      <c r="AH110" s="76">
        <f t="shared" si="7"/>
        <v>580462.32000000007</v>
      </c>
      <c r="AI110" s="31">
        <f t="shared" si="8"/>
        <v>0</v>
      </c>
      <c r="AJ110" s="21">
        <f t="shared" si="9"/>
        <v>580462.32000000007</v>
      </c>
      <c r="AK110" s="15">
        <f t="shared" si="10"/>
        <v>2655592.9699999997</v>
      </c>
      <c r="AL110" s="16">
        <f t="shared" si="11"/>
        <v>2498950.3000000003</v>
      </c>
      <c r="AM110" s="26">
        <f t="shared" si="12"/>
        <v>156642.66999999946</v>
      </c>
    </row>
    <row r="111" spans="1:39" x14ac:dyDescent="0.2">
      <c r="A111" s="1" t="s">
        <v>493</v>
      </c>
      <c r="B111" s="1" t="s">
        <v>494</v>
      </c>
      <c r="C111" s="66">
        <v>4358</v>
      </c>
      <c r="D111" s="67" t="s">
        <v>1185</v>
      </c>
      <c r="E111" s="253" t="s">
        <v>3265</v>
      </c>
      <c r="F111" s="229">
        <v>537755.29</v>
      </c>
      <c r="H111" s="229">
        <v>48681.919999999998</v>
      </c>
      <c r="I111" s="253">
        <v>388028.3</v>
      </c>
      <c r="J111" s="253">
        <v>22322.09</v>
      </c>
      <c r="Q111" s="253">
        <v>-1559237.14</v>
      </c>
      <c r="R111" s="253">
        <v>2294612.94</v>
      </c>
      <c r="U111" s="230">
        <v>1508701.32</v>
      </c>
      <c r="W111" s="230">
        <v>649.45000000000005</v>
      </c>
      <c r="X111" s="230">
        <v>90</v>
      </c>
      <c r="Y111" s="230">
        <v>1513200</v>
      </c>
      <c r="Z111" s="230">
        <v>15000</v>
      </c>
      <c r="AA111" s="231">
        <v>2104274</v>
      </c>
      <c r="AD111" s="231">
        <v>497340.85</v>
      </c>
      <c r="AE111" s="231">
        <v>172764.71</v>
      </c>
      <c r="AH111" s="76">
        <f t="shared" si="7"/>
        <v>586437.21000000008</v>
      </c>
      <c r="AI111" s="31">
        <f t="shared" si="8"/>
        <v>0</v>
      </c>
      <c r="AJ111" s="21">
        <f t="shared" si="9"/>
        <v>586437.21000000008</v>
      </c>
      <c r="AK111" s="15">
        <f t="shared" si="10"/>
        <v>3037640.77</v>
      </c>
      <c r="AL111" s="16">
        <f t="shared" si="11"/>
        <v>2774379.56</v>
      </c>
      <c r="AM111" s="26">
        <f t="shared" si="12"/>
        <v>263261.20999999996</v>
      </c>
    </row>
    <row r="112" spans="1:39" x14ac:dyDescent="0.2">
      <c r="A112" s="1" t="s">
        <v>493</v>
      </c>
      <c r="B112" s="1" t="s">
        <v>494</v>
      </c>
      <c r="C112" s="66">
        <v>1985</v>
      </c>
      <c r="D112" s="67" t="s">
        <v>1186</v>
      </c>
      <c r="E112" s="253" t="s">
        <v>3266</v>
      </c>
      <c r="F112" s="229">
        <v>162163.21</v>
      </c>
      <c r="G112" s="229">
        <v>0</v>
      </c>
      <c r="H112" s="229">
        <v>37843.94</v>
      </c>
      <c r="I112" s="253">
        <v>111765.19</v>
      </c>
      <c r="J112" s="253">
        <v>51670.400000000001</v>
      </c>
      <c r="N112" s="233">
        <v>527.6</v>
      </c>
      <c r="Q112" s="253">
        <v>-1100226.8500000001</v>
      </c>
      <c r="R112" s="253">
        <v>1767292.42</v>
      </c>
      <c r="U112" s="230">
        <v>954077.67</v>
      </c>
      <c r="W112" s="230">
        <v>849.15</v>
      </c>
      <c r="Y112" s="230">
        <v>1436100</v>
      </c>
      <c r="Z112" s="230">
        <v>25400</v>
      </c>
      <c r="AA112" s="231">
        <v>1817828</v>
      </c>
      <c r="AD112" s="231">
        <v>438640.72</v>
      </c>
      <c r="AE112" s="231">
        <v>107443.33</v>
      </c>
      <c r="AH112" s="76">
        <f t="shared" si="7"/>
        <v>200007.15</v>
      </c>
      <c r="AI112" s="31">
        <f t="shared" si="8"/>
        <v>527.6</v>
      </c>
      <c r="AJ112" s="21">
        <f t="shared" si="9"/>
        <v>199479.55</v>
      </c>
      <c r="AK112" s="15">
        <f t="shared" si="10"/>
        <v>2416426.8200000003</v>
      </c>
      <c r="AL112" s="16">
        <f t="shared" si="11"/>
        <v>2363912.0499999998</v>
      </c>
      <c r="AM112" s="26">
        <f t="shared" si="12"/>
        <v>52514.770000000484</v>
      </c>
    </row>
    <row r="113" spans="1:39" x14ac:dyDescent="0.2">
      <c r="A113" s="1" t="s">
        <v>493</v>
      </c>
      <c r="B113" s="1" t="s">
        <v>494</v>
      </c>
      <c r="C113" s="66">
        <v>4265</v>
      </c>
      <c r="D113" s="67" t="s">
        <v>1187</v>
      </c>
      <c r="E113" s="253" t="s">
        <v>3267</v>
      </c>
      <c r="F113" s="229">
        <v>351959.79</v>
      </c>
      <c r="G113" s="229">
        <v>0</v>
      </c>
      <c r="H113" s="229">
        <v>13714.68</v>
      </c>
      <c r="I113" s="253">
        <v>708648.01</v>
      </c>
      <c r="J113" s="253">
        <v>53718.82</v>
      </c>
      <c r="Q113" s="253">
        <v>-54314.080000000002</v>
      </c>
      <c r="R113" s="253">
        <v>1775492.61</v>
      </c>
      <c r="U113" s="230">
        <v>1516279.14</v>
      </c>
      <c r="W113" s="230">
        <v>244.91</v>
      </c>
      <c r="Y113" s="230">
        <v>1475500</v>
      </c>
      <c r="Z113" s="230">
        <v>42400</v>
      </c>
      <c r="AA113" s="231">
        <v>2193330.5</v>
      </c>
      <c r="AD113" s="231">
        <v>622494.97</v>
      </c>
      <c r="AE113" s="231">
        <v>141953.48000000001</v>
      </c>
      <c r="AH113" s="76">
        <f t="shared" si="7"/>
        <v>365674.47</v>
      </c>
      <c r="AI113" s="31">
        <f t="shared" si="8"/>
        <v>0</v>
      </c>
      <c r="AJ113" s="21">
        <f t="shared" si="9"/>
        <v>365674.47</v>
      </c>
      <c r="AK113" s="15">
        <f t="shared" si="10"/>
        <v>3034424.05</v>
      </c>
      <c r="AL113" s="16">
        <f t="shared" si="11"/>
        <v>2957778.9499999997</v>
      </c>
      <c r="AM113" s="26">
        <f t="shared" si="12"/>
        <v>76645.100000000093</v>
      </c>
    </row>
    <row r="114" spans="1:39" x14ac:dyDescent="0.2">
      <c r="A114" s="1" t="s">
        <v>493</v>
      </c>
      <c r="B114" s="1" t="s">
        <v>494</v>
      </c>
      <c r="C114" s="66">
        <v>2947</v>
      </c>
      <c r="D114" s="67" t="s">
        <v>1188</v>
      </c>
      <c r="E114" s="253" t="s">
        <v>3347</v>
      </c>
      <c r="F114" s="229">
        <v>371872.44</v>
      </c>
      <c r="H114" s="229">
        <v>17842.7</v>
      </c>
      <c r="I114" s="253">
        <v>186979.02</v>
      </c>
      <c r="J114" s="253">
        <v>69653.81</v>
      </c>
      <c r="Q114" s="253">
        <v>-73411.88</v>
      </c>
      <c r="R114" s="253">
        <v>2441491.2400000002</v>
      </c>
      <c r="U114" s="230">
        <v>1121229.52</v>
      </c>
      <c r="W114" s="230">
        <v>468.38</v>
      </c>
      <c r="X114" s="230">
        <v>1180</v>
      </c>
      <c r="Y114" s="230">
        <v>759390</v>
      </c>
      <c r="Z114" s="230">
        <v>13500</v>
      </c>
      <c r="AA114" s="231">
        <v>1164446.5</v>
      </c>
      <c r="AD114" s="231">
        <v>603521.09</v>
      </c>
      <c r="AE114" s="231">
        <v>125578.86</v>
      </c>
      <c r="AH114" s="76">
        <f t="shared" si="7"/>
        <v>389715.14</v>
      </c>
      <c r="AI114" s="31">
        <f t="shared" si="8"/>
        <v>0</v>
      </c>
      <c r="AJ114" s="21">
        <f t="shared" si="9"/>
        <v>389715.14</v>
      </c>
      <c r="AK114" s="15">
        <f t="shared" si="10"/>
        <v>1895767.9</v>
      </c>
      <c r="AL114" s="16">
        <f t="shared" si="11"/>
        <v>1893546.45</v>
      </c>
      <c r="AM114" s="26">
        <f t="shared" si="12"/>
        <v>2221.4499999999534</v>
      </c>
    </row>
    <row r="115" spans="1:39" x14ac:dyDescent="0.2">
      <c r="A115" s="1" t="s">
        <v>497</v>
      </c>
      <c r="B115" s="1" t="s">
        <v>498</v>
      </c>
      <c r="C115" s="66">
        <v>4403</v>
      </c>
      <c r="D115" s="67" t="s">
        <v>1189</v>
      </c>
      <c r="E115" s="253" t="s">
        <v>3268</v>
      </c>
      <c r="F115" s="229">
        <v>795371.56</v>
      </c>
      <c r="G115" s="229">
        <v>0</v>
      </c>
      <c r="H115" s="229">
        <v>48304.05</v>
      </c>
      <c r="I115" s="253">
        <v>131884.66</v>
      </c>
      <c r="J115" s="253">
        <v>108180.58</v>
      </c>
      <c r="N115" s="233">
        <v>31.12</v>
      </c>
      <c r="Q115" s="253">
        <v>105990</v>
      </c>
      <c r="R115" s="253">
        <v>1753510.53</v>
      </c>
      <c r="S115" s="230">
        <v>379.01</v>
      </c>
      <c r="U115" s="230">
        <v>1611853.58</v>
      </c>
      <c r="V115" s="230">
        <v>350800</v>
      </c>
      <c r="Y115" s="230">
        <v>1687740</v>
      </c>
      <c r="AA115" s="231">
        <v>2432040</v>
      </c>
      <c r="AD115" s="231">
        <v>479624.1</v>
      </c>
      <c r="AE115" s="231">
        <v>70998.33</v>
      </c>
      <c r="AH115" s="76">
        <f t="shared" si="7"/>
        <v>843675.6100000001</v>
      </c>
      <c r="AI115" s="31">
        <f t="shared" si="8"/>
        <v>31.12</v>
      </c>
      <c r="AJ115" s="21">
        <f t="shared" si="9"/>
        <v>843644.49000000011</v>
      </c>
      <c r="AK115" s="15">
        <f t="shared" si="10"/>
        <v>3650772.59</v>
      </c>
      <c r="AL115" s="16">
        <f t="shared" si="11"/>
        <v>2982662.43</v>
      </c>
      <c r="AM115" s="26">
        <f t="shared" si="12"/>
        <v>668110.15999999968</v>
      </c>
    </row>
    <row r="116" spans="1:39" x14ac:dyDescent="0.2">
      <c r="A116" s="1" t="s">
        <v>497</v>
      </c>
      <c r="B116" s="1" t="s">
        <v>498</v>
      </c>
      <c r="C116" s="66">
        <v>5267</v>
      </c>
      <c r="D116" s="67" t="s">
        <v>1190</v>
      </c>
      <c r="E116" s="253" t="s">
        <v>3269</v>
      </c>
      <c r="F116" s="229">
        <v>684699.58</v>
      </c>
      <c r="G116" s="229">
        <v>0</v>
      </c>
      <c r="H116" s="229">
        <v>36707.46</v>
      </c>
      <c r="I116" s="253">
        <v>143765.44</v>
      </c>
      <c r="J116" s="253">
        <v>117321.99</v>
      </c>
      <c r="N116" s="233">
        <v>125.7</v>
      </c>
      <c r="Q116" s="253">
        <v>43949.5</v>
      </c>
      <c r="R116" s="253">
        <v>2570940.36</v>
      </c>
      <c r="S116" s="230">
        <v>938.77</v>
      </c>
      <c r="U116" s="230">
        <v>2067477.24</v>
      </c>
      <c r="V116" s="230">
        <v>87975</v>
      </c>
      <c r="Y116" s="230">
        <v>1091960</v>
      </c>
      <c r="AA116" s="231">
        <v>2172386</v>
      </c>
      <c r="AD116" s="231">
        <v>648378.27</v>
      </c>
      <c r="AE116" s="231">
        <v>104770</v>
      </c>
      <c r="AG116" s="231">
        <v>8000</v>
      </c>
      <c r="AH116" s="76">
        <f t="shared" si="7"/>
        <v>721407.03999999992</v>
      </c>
      <c r="AI116" s="31">
        <f t="shared" si="8"/>
        <v>125.7</v>
      </c>
      <c r="AJ116" s="21">
        <f t="shared" si="9"/>
        <v>721281.34</v>
      </c>
      <c r="AK116" s="15">
        <f t="shared" si="10"/>
        <v>3248351.01</v>
      </c>
      <c r="AL116" s="16">
        <f t="shared" si="11"/>
        <v>2933534.27</v>
      </c>
      <c r="AM116" s="26">
        <f t="shared" si="12"/>
        <v>314816.73999999976</v>
      </c>
    </row>
    <row r="117" spans="1:39" x14ac:dyDescent="0.2">
      <c r="A117" s="1" t="s">
        <v>497</v>
      </c>
      <c r="B117" s="1" t="s">
        <v>498</v>
      </c>
      <c r="C117" s="66">
        <v>5254</v>
      </c>
      <c r="D117" s="67" t="s">
        <v>1191</v>
      </c>
      <c r="E117" s="253" t="s">
        <v>3270</v>
      </c>
      <c r="F117" s="229">
        <v>818753</v>
      </c>
      <c r="G117" s="229">
        <v>0</v>
      </c>
      <c r="H117" s="229">
        <v>14835.03</v>
      </c>
      <c r="I117" s="253">
        <v>849192.55</v>
      </c>
      <c r="J117" s="253">
        <v>157459.78</v>
      </c>
      <c r="Q117" s="253">
        <v>112905</v>
      </c>
      <c r="R117" s="253">
        <v>2193906.69</v>
      </c>
      <c r="S117" s="230">
        <v>1356.19</v>
      </c>
      <c r="U117" s="230">
        <v>1582959.14</v>
      </c>
      <c r="Y117" s="230">
        <v>1621760</v>
      </c>
      <c r="AA117" s="231">
        <v>2297551</v>
      </c>
      <c r="AD117" s="231">
        <v>674539.29</v>
      </c>
      <c r="AE117" s="231">
        <v>196707.34</v>
      </c>
      <c r="AG117" s="231">
        <v>8000</v>
      </c>
      <c r="AH117" s="76">
        <f t="shared" si="7"/>
        <v>833588.03</v>
      </c>
      <c r="AI117" s="31">
        <f t="shared" si="8"/>
        <v>0</v>
      </c>
      <c r="AJ117" s="21">
        <f t="shared" si="9"/>
        <v>833588.03</v>
      </c>
      <c r="AK117" s="15">
        <f t="shared" si="10"/>
        <v>3206075.33</v>
      </c>
      <c r="AL117" s="16">
        <f t="shared" si="11"/>
        <v>3176797.63</v>
      </c>
      <c r="AM117" s="26">
        <f t="shared" si="12"/>
        <v>29277.700000000186</v>
      </c>
    </row>
    <row r="118" spans="1:39" x14ac:dyDescent="0.2">
      <c r="A118" s="1" t="s">
        <v>497</v>
      </c>
      <c r="B118" s="1" t="s">
        <v>498</v>
      </c>
      <c r="C118" s="66">
        <v>3104</v>
      </c>
      <c r="D118" s="67" t="s">
        <v>1192</v>
      </c>
      <c r="E118" s="253" t="s">
        <v>3271</v>
      </c>
      <c r="F118" s="229">
        <v>690983.81</v>
      </c>
      <c r="G118" s="229">
        <v>0</v>
      </c>
      <c r="H118" s="229">
        <v>55018.95</v>
      </c>
      <c r="I118" s="253">
        <v>416432.7</v>
      </c>
      <c r="J118" s="253">
        <v>70688.67</v>
      </c>
      <c r="Q118" s="253">
        <v>112350</v>
      </c>
      <c r="R118" s="253">
        <v>2140701.11</v>
      </c>
      <c r="S118" s="230">
        <v>932.73</v>
      </c>
      <c r="U118" s="230">
        <v>1641071.46</v>
      </c>
      <c r="V118" s="230">
        <v>75000</v>
      </c>
      <c r="Y118" s="230">
        <v>803580</v>
      </c>
      <c r="AA118" s="231">
        <v>1642480</v>
      </c>
      <c r="AD118" s="231">
        <v>543765.32999999996</v>
      </c>
      <c r="AE118" s="231">
        <v>119881.19</v>
      </c>
      <c r="AG118" s="231">
        <v>8000</v>
      </c>
      <c r="AH118" s="76">
        <f t="shared" si="7"/>
        <v>746002.76</v>
      </c>
      <c r="AI118" s="31">
        <f t="shared" si="8"/>
        <v>0</v>
      </c>
      <c r="AJ118" s="21">
        <f t="shared" si="9"/>
        <v>746002.76</v>
      </c>
      <c r="AK118" s="15">
        <f t="shared" si="10"/>
        <v>2520584.19</v>
      </c>
      <c r="AL118" s="16">
        <f t="shared" si="11"/>
        <v>2314126.52</v>
      </c>
      <c r="AM118" s="26">
        <f t="shared" si="12"/>
        <v>206457.66999999993</v>
      </c>
    </row>
    <row r="119" spans="1:39" x14ac:dyDescent="0.2">
      <c r="A119" s="1" t="s">
        <v>497</v>
      </c>
      <c r="B119" s="1" t="s">
        <v>498</v>
      </c>
      <c r="C119" s="66">
        <v>5560</v>
      </c>
      <c r="D119" s="67" t="s">
        <v>1193</v>
      </c>
      <c r="E119" s="253" t="s">
        <v>3272</v>
      </c>
      <c r="F119" s="229">
        <v>1049903.18</v>
      </c>
      <c r="G119" s="229">
        <v>18000</v>
      </c>
      <c r="H119" s="229">
        <v>13498.41</v>
      </c>
      <c r="I119" s="253">
        <v>387653.78</v>
      </c>
      <c r="J119" s="253">
        <v>110007.23</v>
      </c>
      <c r="Q119" s="253">
        <v>142020</v>
      </c>
      <c r="R119" s="253">
        <v>2916966.34</v>
      </c>
      <c r="S119" s="230">
        <v>1866.28</v>
      </c>
      <c r="U119" s="230">
        <v>1625546.94</v>
      </c>
      <c r="V119" s="230">
        <v>198000</v>
      </c>
      <c r="Y119" s="230">
        <v>1515040</v>
      </c>
      <c r="AA119" s="231">
        <v>2282344</v>
      </c>
      <c r="AD119" s="231">
        <v>710333.87</v>
      </c>
      <c r="AE119" s="231">
        <v>176947.86</v>
      </c>
      <c r="AG119" s="231">
        <v>8000</v>
      </c>
      <c r="AH119" s="76">
        <f t="shared" si="7"/>
        <v>1081401.5899999999</v>
      </c>
      <c r="AI119" s="31">
        <f t="shared" si="8"/>
        <v>0</v>
      </c>
      <c r="AJ119" s="21">
        <f t="shared" si="9"/>
        <v>1081401.5899999999</v>
      </c>
      <c r="AK119" s="15">
        <f t="shared" si="10"/>
        <v>3340453.2199999997</v>
      </c>
      <c r="AL119" s="16">
        <f t="shared" si="11"/>
        <v>3177625.73</v>
      </c>
      <c r="AM119" s="26">
        <f t="shared" si="12"/>
        <v>162827.48999999976</v>
      </c>
    </row>
    <row r="120" spans="1:39" x14ac:dyDescent="0.2">
      <c r="A120" s="1" t="s">
        <v>497</v>
      </c>
      <c r="B120" s="1" t="s">
        <v>498</v>
      </c>
      <c r="C120" s="66">
        <v>4224</v>
      </c>
      <c r="D120" s="67" t="s">
        <v>1194</v>
      </c>
      <c r="E120" s="253" t="s">
        <v>3273</v>
      </c>
      <c r="F120" s="229">
        <v>1005670.65</v>
      </c>
      <c r="G120" s="229">
        <v>0</v>
      </c>
      <c r="H120" s="229">
        <v>20313.759999999998</v>
      </c>
      <c r="I120" s="253">
        <v>2296830.66</v>
      </c>
      <c r="J120" s="253">
        <v>109176.44</v>
      </c>
      <c r="N120" s="233">
        <v>634</v>
      </c>
      <c r="Q120" s="253">
        <v>-20250</v>
      </c>
      <c r="R120" s="253">
        <v>1273796.02</v>
      </c>
      <c r="S120" s="230">
        <v>1678.53</v>
      </c>
      <c r="U120" s="230">
        <v>1618385.29</v>
      </c>
      <c r="V120" s="230">
        <v>181925</v>
      </c>
      <c r="Y120" s="230">
        <v>1341700</v>
      </c>
      <c r="Z120" s="230">
        <v>0.56000000000000005</v>
      </c>
      <c r="AA120" s="231">
        <v>2170830</v>
      </c>
      <c r="AD120" s="231">
        <v>596044.97</v>
      </c>
      <c r="AE120" s="231">
        <v>184006.48</v>
      </c>
      <c r="AG120" s="231">
        <v>8000</v>
      </c>
      <c r="AH120" s="76">
        <f t="shared" si="7"/>
        <v>1025984.41</v>
      </c>
      <c r="AI120" s="31">
        <f t="shared" si="8"/>
        <v>634</v>
      </c>
      <c r="AJ120" s="21">
        <f t="shared" si="9"/>
        <v>1025350.41</v>
      </c>
      <c r="AK120" s="15">
        <f t="shared" si="10"/>
        <v>3143689.3800000004</v>
      </c>
      <c r="AL120" s="16">
        <f t="shared" si="11"/>
        <v>2958881.4499999997</v>
      </c>
      <c r="AM120" s="26">
        <f t="shared" si="12"/>
        <v>184807.93000000063</v>
      </c>
    </row>
    <row r="121" spans="1:39" x14ac:dyDescent="0.2">
      <c r="A121" s="1" t="s">
        <v>497</v>
      </c>
      <c r="B121" s="1" t="s">
        <v>498</v>
      </c>
      <c r="C121" s="66">
        <v>6946</v>
      </c>
      <c r="D121" s="67" t="s">
        <v>1195</v>
      </c>
      <c r="E121" s="253" t="s">
        <v>3274</v>
      </c>
      <c r="F121" s="229">
        <v>1038140.44</v>
      </c>
      <c r="G121" s="229">
        <v>0</v>
      </c>
      <c r="H121" s="229">
        <v>49406.89</v>
      </c>
      <c r="I121" s="253">
        <v>1044150.25</v>
      </c>
      <c r="J121" s="253">
        <v>202764.27</v>
      </c>
      <c r="Q121" s="253">
        <v>529375.72</v>
      </c>
      <c r="R121" s="253">
        <v>1503797.2</v>
      </c>
      <c r="S121" s="230">
        <v>1224.8599999999999</v>
      </c>
      <c r="U121" s="230">
        <v>2367289.62</v>
      </c>
      <c r="V121" s="230">
        <v>266000</v>
      </c>
      <c r="Y121" s="230">
        <v>1427600</v>
      </c>
      <c r="Z121" s="230">
        <v>5400</v>
      </c>
      <c r="AA121" s="231">
        <v>2693067</v>
      </c>
      <c r="AD121" s="231">
        <v>631256.61</v>
      </c>
      <c r="AE121" s="231">
        <v>101215.44</v>
      </c>
      <c r="AG121" s="231">
        <v>8000</v>
      </c>
      <c r="AH121" s="76">
        <f t="shared" si="7"/>
        <v>1087547.3299999998</v>
      </c>
      <c r="AI121" s="31">
        <f t="shared" si="8"/>
        <v>0</v>
      </c>
      <c r="AJ121" s="21">
        <f t="shared" si="9"/>
        <v>1087547.3299999998</v>
      </c>
      <c r="AK121" s="15">
        <f t="shared" si="10"/>
        <v>4067514.48</v>
      </c>
      <c r="AL121" s="16">
        <f t="shared" si="11"/>
        <v>3433539.05</v>
      </c>
      <c r="AM121" s="26">
        <f t="shared" si="12"/>
        <v>633975.43000000017</v>
      </c>
    </row>
    <row r="122" spans="1:39" x14ac:dyDescent="0.2">
      <c r="A122" s="1" t="s">
        <v>497</v>
      </c>
      <c r="B122" s="1" t="s">
        <v>498</v>
      </c>
      <c r="C122" s="66">
        <v>4263</v>
      </c>
      <c r="D122" s="67" t="s">
        <v>1196</v>
      </c>
      <c r="E122" s="253" t="s">
        <v>3275</v>
      </c>
      <c r="F122" s="229">
        <v>814683.13</v>
      </c>
      <c r="G122" s="229">
        <v>0</v>
      </c>
      <c r="H122" s="229">
        <v>30469.94</v>
      </c>
      <c r="I122" s="253">
        <v>426290.83</v>
      </c>
      <c r="J122" s="253">
        <v>150960.54999999999</v>
      </c>
      <c r="N122" s="233">
        <v>0</v>
      </c>
      <c r="Q122" s="253">
        <v>107325</v>
      </c>
      <c r="R122" s="253">
        <v>1567499.51</v>
      </c>
      <c r="S122" s="230">
        <v>1104.4000000000001</v>
      </c>
      <c r="U122" s="230">
        <v>1227106.2</v>
      </c>
      <c r="V122" s="230">
        <v>361100</v>
      </c>
      <c r="Y122" s="230">
        <v>1511180</v>
      </c>
      <c r="AA122" s="231">
        <v>1949474</v>
      </c>
      <c r="AD122" s="231">
        <v>699512.11</v>
      </c>
      <c r="AE122" s="231">
        <v>72837.55</v>
      </c>
      <c r="AG122" s="231">
        <v>8000</v>
      </c>
      <c r="AH122" s="76">
        <f t="shared" si="7"/>
        <v>845153.07</v>
      </c>
      <c r="AI122" s="31">
        <f t="shared" si="8"/>
        <v>0</v>
      </c>
      <c r="AJ122" s="21">
        <f t="shared" si="9"/>
        <v>845153.07</v>
      </c>
      <c r="AK122" s="15">
        <f t="shared" si="10"/>
        <v>3100490.5999999996</v>
      </c>
      <c r="AL122" s="16">
        <f t="shared" si="11"/>
        <v>2729823.6599999997</v>
      </c>
      <c r="AM122" s="26">
        <f t="shared" si="12"/>
        <v>370666.93999999994</v>
      </c>
    </row>
    <row r="123" spans="1:39" x14ac:dyDescent="0.2">
      <c r="A123" s="1" t="s">
        <v>497</v>
      </c>
      <c r="B123" s="1" t="s">
        <v>498</v>
      </c>
      <c r="C123" s="66">
        <v>3035</v>
      </c>
      <c r="D123" s="67" t="s">
        <v>1197</v>
      </c>
      <c r="E123" s="253" t="s">
        <v>3351</v>
      </c>
      <c r="F123" s="229">
        <v>873505.3</v>
      </c>
      <c r="G123" s="229">
        <v>0</v>
      </c>
      <c r="H123" s="229">
        <v>23392.47</v>
      </c>
      <c r="I123" s="253">
        <v>579869.88</v>
      </c>
      <c r="J123" s="253">
        <v>104557.55</v>
      </c>
      <c r="Q123" s="253">
        <v>69020</v>
      </c>
      <c r="R123" s="253">
        <v>2486417.9700000002</v>
      </c>
      <c r="S123" s="230">
        <v>914.79</v>
      </c>
      <c r="U123" s="230">
        <v>1332031.17</v>
      </c>
      <c r="V123" s="230">
        <v>256500</v>
      </c>
      <c r="Y123" s="230">
        <v>777440</v>
      </c>
      <c r="AA123" s="231">
        <v>1472385</v>
      </c>
      <c r="AD123" s="231">
        <v>368292.33</v>
      </c>
      <c r="AE123" s="231">
        <v>135626.07999999999</v>
      </c>
      <c r="AG123" s="231">
        <v>8000</v>
      </c>
      <c r="AH123" s="76">
        <f t="shared" si="7"/>
        <v>896897.77</v>
      </c>
      <c r="AI123" s="31">
        <f t="shared" si="8"/>
        <v>0</v>
      </c>
      <c r="AJ123" s="21">
        <f t="shared" si="9"/>
        <v>896897.77</v>
      </c>
      <c r="AK123" s="15">
        <f t="shared" si="10"/>
        <v>2366885.96</v>
      </c>
      <c r="AL123" s="16">
        <f t="shared" si="11"/>
        <v>1984303.4100000001</v>
      </c>
      <c r="AM123" s="26">
        <f t="shared" si="12"/>
        <v>382582.54999999981</v>
      </c>
    </row>
    <row r="124" spans="1:39" x14ac:dyDescent="0.2">
      <c r="A124" s="1" t="s">
        <v>497</v>
      </c>
      <c r="B124" s="1" t="s">
        <v>498</v>
      </c>
      <c r="C124" s="66">
        <v>3444</v>
      </c>
      <c r="D124" s="67" t="s">
        <v>1198</v>
      </c>
      <c r="E124" s="253" t="s">
        <v>3352</v>
      </c>
      <c r="F124" s="229">
        <v>791746.48</v>
      </c>
      <c r="G124" s="229">
        <v>0</v>
      </c>
      <c r="H124" s="229">
        <v>37831.370000000003</v>
      </c>
      <c r="I124" s="253">
        <v>313466.65999999997</v>
      </c>
      <c r="J124" s="253">
        <v>707766.26</v>
      </c>
      <c r="N124" s="233">
        <v>0</v>
      </c>
      <c r="Q124" s="253">
        <v>87475</v>
      </c>
      <c r="R124" s="253">
        <v>2517902.33</v>
      </c>
      <c r="S124" s="230">
        <v>1011.77</v>
      </c>
      <c r="U124" s="230">
        <v>1560056.48</v>
      </c>
      <c r="V124" s="230">
        <v>190000</v>
      </c>
      <c r="Y124" s="230">
        <v>902560</v>
      </c>
      <c r="Z124" s="230">
        <v>629300</v>
      </c>
      <c r="AA124" s="231">
        <v>1615391.16</v>
      </c>
      <c r="AD124" s="231">
        <v>597970.16</v>
      </c>
      <c r="AE124" s="231">
        <v>149917.94</v>
      </c>
      <c r="AG124" s="231">
        <v>8000</v>
      </c>
      <c r="AH124" s="76">
        <f t="shared" si="7"/>
        <v>829577.85</v>
      </c>
      <c r="AI124" s="31">
        <f t="shared" si="8"/>
        <v>0</v>
      </c>
      <c r="AJ124" s="21">
        <f t="shared" si="9"/>
        <v>829577.85</v>
      </c>
      <c r="AK124" s="15">
        <f t="shared" si="10"/>
        <v>3282928.25</v>
      </c>
      <c r="AL124" s="16">
        <f t="shared" si="11"/>
        <v>2371279.2599999998</v>
      </c>
      <c r="AM124" s="26">
        <f t="shared" si="12"/>
        <v>911648.99000000022</v>
      </c>
    </row>
    <row r="125" spans="1:39" x14ac:dyDescent="0.2">
      <c r="A125" s="1" t="s">
        <v>501</v>
      </c>
      <c r="B125" s="1" t="s">
        <v>502</v>
      </c>
      <c r="C125" s="66">
        <v>2224</v>
      </c>
      <c r="D125" s="67" t="s">
        <v>1199</v>
      </c>
      <c r="E125" s="253" t="s">
        <v>3276</v>
      </c>
      <c r="F125" s="229">
        <v>257540.67</v>
      </c>
      <c r="G125" s="229">
        <v>0</v>
      </c>
      <c r="H125" s="229">
        <v>91567.08</v>
      </c>
      <c r="I125" s="253">
        <v>113947.97</v>
      </c>
      <c r="J125" s="253">
        <v>40816.79</v>
      </c>
      <c r="R125" s="253">
        <v>2171633.4300000002</v>
      </c>
      <c r="U125" s="230">
        <v>886570.09</v>
      </c>
      <c r="V125" s="230">
        <v>69700</v>
      </c>
      <c r="W125" s="230">
        <v>846.36</v>
      </c>
      <c r="Y125" s="230">
        <v>1073865</v>
      </c>
      <c r="AA125" s="231">
        <v>1399398</v>
      </c>
      <c r="AD125" s="231">
        <v>416155.27</v>
      </c>
      <c r="AE125" s="231">
        <v>103883.57</v>
      </c>
      <c r="AH125" s="76">
        <f t="shared" si="7"/>
        <v>349107.75</v>
      </c>
      <c r="AI125" s="31">
        <f t="shared" si="8"/>
        <v>0</v>
      </c>
      <c r="AJ125" s="21">
        <f t="shared" si="9"/>
        <v>349107.75</v>
      </c>
      <c r="AK125" s="15">
        <f t="shared" si="10"/>
        <v>2030981.45</v>
      </c>
      <c r="AL125" s="16">
        <f t="shared" si="11"/>
        <v>1919436.84</v>
      </c>
      <c r="AM125" s="26">
        <f t="shared" si="12"/>
        <v>111544.60999999987</v>
      </c>
    </row>
    <row r="126" spans="1:39" x14ac:dyDescent="0.2">
      <c r="A126" s="1" t="s">
        <v>501</v>
      </c>
      <c r="B126" s="1" t="s">
        <v>502</v>
      </c>
      <c r="C126" s="66">
        <v>6948</v>
      </c>
      <c r="D126" s="67" t="s">
        <v>1200</v>
      </c>
      <c r="E126" s="253" t="s">
        <v>3277</v>
      </c>
      <c r="F126" s="229">
        <v>189057.28</v>
      </c>
      <c r="G126" s="229">
        <v>0</v>
      </c>
      <c r="H126" s="229">
        <v>131419.26</v>
      </c>
      <c r="I126" s="253">
        <v>8</v>
      </c>
      <c r="J126" s="253">
        <v>153848.73000000001</v>
      </c>
      <c r="N126" s="233">
        <v>1042.24</v>
      </c>
      <c r="R126" s="253">
        <v>1977387.82</v>
      </c>
      <c r="U126" s="230">
        <v>2435515.81</v>
      </c>
      <c r="W126" s="230">
        <v>183723.57</v>
      </c>
      <c r="Y126" s="230">
        <v>2059776</v>
      </c>
      <c r="AA126" s="231">
        <v>3249288</v>
      </c>
      <c r="AD126" s="231">
        <v>814276.17</v>
      </c>
      <c r="AE126" s="231">
        <v>55682.62</v>
      </c>
      <c r="AH126" s="76">
        <f t="shared" si="7"/>
        <v>320476.54000000004</v>
      </c>
      <c r="AI126" s="31">
        <f t="shared" si="8"/>
        <v>1042.24</v>
      </c>
      <c r="AJ126" s="21">
        <f t="shared" si="9"/>
        <v>319434.30000000005</v>
      </c>
      <c r="AK126" s="15">
        <f t="shared" si="10"/>
        <v>4679015.38</v>
      </c>
      <c r="AL126" s="16">
        <f t="shared" si="11"/>
        <v>4119246.79</v>
      </c>
      <c r="AM126" s="26">
        <f t="shared" si="12"/>
        <v>559768.58999999985</v>
      </c>
    </row>
    <row r="127" spans="1:39" x14ac:dyDescent="0.2">
      <c r="A127" s="1" t="s">
        <v>501</v>
      </c>
      <c r="B127" s="1" t="s">
        <v>502</v>
      </c>
      <c r="C127" s="66">
        <v>2265</v>
      </c>
      <c r="D127" s="67" t="s">
        <v>1201</v>
      </c>
      <c r="E127" s="253" t="s">
        <v>3278</v>
      </c>
      <c r="F127" s="229">
        <v>264900.77</v>
      </c>
      <c r="G127" s="229">
        <v>0</v>
      </c>
      <c r="H127" s="229">
        <v>61684.51</v>
      </c>
      <c r="I127" s="253">
        <v>151207.07999999999</v>
      </c>
      <c r="J127" s="253">
        <v>43489.66</v>
      </c>
      <c r="L127" s="233">
        <v>39200</v>
      </c>
      <c r="R127" s="253">
        <v>1774116.27</v>
      </c>
      <c r="U127" s="230">
        <v>1080259.1299999999</v>
      </c>
      <c r="V127" s="230">
        <v>26800</v>
      </c>
      <c r="W127" s="230">
        <v>636.59</v>
      </c>
      <c r="Y127" s="230">
        <v>930325</v>
      </c>
      <c r="Z127" s="230">
        <v>5000</v>
      </c>
      <c r="AA127" s="231">
        <v>1272664</v>
      </c>
      <c r="AD127" s="231">
        <v>438758.83</v>
      </c>
      <c r="AE127" s="231">
        <v>56923.72</v>
      </c>
      <c r="AH127" s="76">
        <f t="shared" si="7"/>
        <v>326585.28000000003</v>
      </c>
      <c r="AI127" s="31">
        <f t="shared" si="8"/>
        <v>39200</v>
      </c>
      <c r="AJ127" s="21">
        <f t="shared" si="9"/>
        <v>287385.28000000003</v>
      </c>
      <c r="AK127" s="15">
        <f t="shared" si="10"/>
        <v>2043020.72</v>
      </c>
      <c r="AL127" s="16">
        <f t="shared" si="11"/>
        <v>1768346.55</v>
      </c>
      <c r="AM127" s="26">
        <f t="shared" si="12"/>
        <v>274674.16999999993</v>
      </c>
    </row>
    <row r="128" spans="1:39" x14ac:dyDescent="0.2">
      <c r="A128" s="1" t="s">
        <v>501</v>
      </c>
      <c r="B128" s="1" t="s">
        <v>502</v>
      </c>
      <c r="C128" s="66">
        <v>4502</v>
      </c>
      <c r="D128" s="67" t="s">
        <v>1202</v>
      </c>
      <c r="E128" s="253" t="s">
        <v>3279</v>
      </c>
      <c r="F128" s="229">
        <v>630170.84</v>
      </c>
      <c r="G128" s="229">
        <v>0</v>
      </c>
      <c r="H128" s="229">
        <v>193285.29</v>
      </c>
      <c r="I128" s="253">
        <v>107165.22</v>
      </c>
      <c r="J128" s="253">
        <v>89107.31</v>
      </c>
      <c r="N128" s="233">
        <v>252.25</v>
      </c>
      <c r="R128" s="253">
        <v>1520211.94</v>
      </c>
      <c r="U128" s="230">
        <v>1698995.05</v>
      </c>
      <c r="W128" s="230">
        <v>1026.05</v>
      </c>
      <c r="Y128" s="230">
        <v>2084944.79</v>
      </c>
      <c r="AA128" s="231">
        <v>2480844.79</v>
      </c>
      <c r="AD128" s="231">
        <v>598160.88</v>
      </c>
      <c r="AE128" s="231">
        <v>39292.22</v>
      </c>
      <c r="AH128" s="76">
        <f t="shared" si="7"/>
        <v>823456.13</v>
      </c>
      <c r="AI128" s="31">
        <f t="shared" si="8"/>
        <v>252.25</v>
      </c>
      <c r="AJ128" s="21">
        <f t="shared" si="9"/>
        <v>823203.88</v>
      </c>
      <c r="AK128" s="15">
        <f t="shared" si="10"/>
        <v>3784965.89</v>
      </c>
      <c r="AL128" s="16">
        <f t="shared" si="11"/>
        <v>3118297.89</v>
      </c>
      <c r="AM128" s="26">
        <f t="shared" si="12"/>
        <v>666668</v>
      </c>
    </row>
    <row r="129" spans="1:39" x14ac:dyDescent="0.2">
      <c r="A129" s="1" t="s">
        <v>501</v>
      </c>
      <c r="B129" s="1" t="s">
        <v>502</v>
      </c>
      <c r="C129" s="66">
        <v>6455</v>
      </c>
      <c r="D129" s="67" t="s">
        <v>1203</v>
      </c>
      <c r="E129" s="253" t="s">
        <v>3280</v>
      </c>
      <c r="F129" s="229">
        <v>737554.63</v>
      </c>
      <c r="G129" s="229">
        <v>0</v>
      </c>
      <c r="H129" s="229">
        <v>67576.41</v>
      </c>
      <c r="I129" s="253">
        <v>149636.66</v>
      </c>
      <c r="J129" s="253">
        <v>74787.66</v>
      </c>
      <c r="R129" s="253">
        <v>2436322.09</v>
      </c>
      <c r="U129" s="230">
        <v>1815672.09</v>
      </c>
      <c r="V129" s="230">
        <v>284325</v>
      </c>
      <c r="W129" s="230">
        <v>1820.39</v>
      </c>
      <c r="Y129" s="230">
        <v>1207733</v>
      </c>
      <c r="Z129" s="230">
        <v>11200</v>
      </c>
      <c r="AA129" s="231">
        <v>2068649</v>
      </c>
      <c r="AD129" s="231">
        <v>932508.58</v>
      </c>
      <c r="AE129" s="231">
        <v>69036.83</v>
      </c>
      <c r="AH129" s="76">
        <f t="shared" si="7"/>
        <v>805131.04</v>
      </c>
      <c r="AI129" s="31">
        <f t="shared" si="8"/>
        <v>0</v>
      </c>
      <c r="AJ129" s="21">
        <f t="shared" si="9"/>
        <v>805131.04</v>
      </c>
      <c r="AK129" s="15">
        <f t="shared" si="10"/>
        <v>3320750.48</v>
      </c>
      <c r="AL129" s="16">
        <f t="shared" si="11"/>
        <v>3070194.41</v>
      </c>
      <c r="AM129" s="26">
        <f t="shared" si="12"/>
        <v>250556.06999999983</v>
      </c>
    </row>
    <row r="130" spans="1:39" x14ac:dyDescent="0.2">
      <c r="A130" s="1" t="s">
        <v>501</v>
      </c>
      <c r="B130" s="1" t="s">
        <v>502</v>
      </c>
      <c r="C130" s="66">
        <v>1661</v>
      </c>
      <c r="D130" s="67" t="s">
        <v>1204</v>
      </c>
      <c r="E130" s="253" t="s">
        <v>3281</v>
      </c>
      <c r="F130" s="229">
        <v>113004.98</v>
      </c>
      <c r="G130" s="229">
        <v>0</v>
      </c>
      <c r="H130" s="229">
        <v>108624.9</v>
      </c>
      <c r="I130" s="253">
        <v>285144.24</v>
      </c>
      <c r="J130" s="253">
        <v>102142.46</v>
      </c>
      <c r="R130" s="253">
        <v>1752442.7</v>
      </c>
      <c r="U130" s="230">
        <v>890457.66</v>
      </c>
      <c r="V130" s="230">
        <v>201700</v>
      </c>
      <c r="W130" s="230">
        <v>618.13</v>
      </c>
      <c r="Y130" s="230">
        <v>492027</v>
      </c>
      <c r="Z130" s="230">
        <v>2800</v>
      </c>
      <c r="AA130" s="231">
        <v>760958</v>
      </c>
      <c r="AD130" s="231">
        <v>525903.09</v>
      </c>
      <c r="AE130" s="231">
        <v>124338.93</v>
      </c>
      <c r="AH130" s="76">
        <f t="shared" si="7"/>
        <v>221629.88</v>
      </c>
      <c r="AI130" s="31">
        <f t="shared" si="8"/>
        <v>0</v>
      </c>
      <c r="AJ130" s="21">
        <f t="shared" si="9"/>
        <v>221629.88</v>
      </c>
      <c r="AK130" s="15">
        <f t="shared" si="10"/>
        <v>1587602.79</v>
      </c>
      <c r="AL130" s="16">
        <f t="shared" si="11"/>
        <v>1411200.0199999998</v>
      </c>
      <c r="AM130" s="26">
        <f t="shared" si="12"/>
        <v>176402.77000000025</v>
      </c>
    </row>
    <row r="131" spans="1:39" x14ac:dyDescent="0.2">
      <c r="A131" s="1" t="s">
        <v>501</v>
      </c>
      <c r="B131" s="1" t="s">
        <v>502</v>
      </c>
      <c r="C131" s="66">
        <v>1935</v>
      </c>
      <c r="D131" s="67" t="s">
        <v>1205</v>
      </c>
      <c r="E131" s="253" t="s">
        <v>3282</v>
      </c>
      <c r="F131" s="229">
        <v>238071.85</v>
      </c>
      <c r="G131" s="229">
        <v>0</v>
      </c>
      <c r="H131" s="229">
        <v>44512.17</v>
      </c>
      <c r="I131" s="253">
        <v>297716.15000000002</v>
      </c>
      <c r="J131" s="253">
        <v>64953.440000000002</v>
      </c>
      <c r="R131" s="253">
        <v>2586652.75</v>
      </c>
      <c r="U131" s="230">
        <v>863547.45</v>
      </c>
      <c r="W131" s="230">
        <v>623.30999999999995</v>
      </c>
      <c r="Y131" s="230">
        <v>1027558</v>
      </c>
      <c r="Z131" s="230">
        <v>2800</v>
      </c>
      <c r="AA131" s="231">
        <v>1245258</v>
      </c>
      <c r="AD131" s="231">
        <v>495631.54</v>
      </c>
      <c r="AE131" s="231">
        <v>134647.88</v>
      </c>
      <c r="AH131" s="76">
        <f t="shared" si="7"/>
        <v>282584.02</v>
      </c>
      <c r="AI131" s="31">
        <f t="shared" si="8"/>
        <v>0</v>
      </c>
      <c r="AJ131" s="21">
        <f t="shared" si="9"/>
        <v>282584.02</v>
      </c>
      <c r="AK131" s="15">
        <f t="shared" si="10"/>
        <v>1894528.76</v>
      </c>
      <c r="AL131" s="16">
        <f t="shared" si="11"/>
        <v>1875537.42</v>
      </c>
      <c r="AM131" s="26">
        <f t="shared" si="12"/>
        <v>18991.340000000084</v>
      </c>
    </row>
    <row r="132" spans="1:39" x14ac:dyDescent="0.2">
      <c r="A132" s="1" t="s">
        <v>501</v>
      </c>
      <c r="B132" s="1" t="s">
        <v>502</v>
      </c>
      <c r="C132" s="66">
        <v>4296</v>
      </c>
      <c r="D132" s="67" t="s">
        <v>1206</v>
      </c>
      <c r="E132" s="253" t="s">
        <v>3283</v>
      </c>
      <c r="F132" s="229">
        <v>395455.48</v>
      </c>
      <c r="G132" s="229">
        <v>0</v>
      </c>
      <c r="H132" s="229">
        <v>156209.64000000001</v>
      </c>
      <c r="I132" s="253">
        <v>34931.699999999997</v>
      </c>
      <c r="J132" s="253">
        <v>51747.56</v>
      </c>
      <c r="L132" s="233">
        <v>2600</v>
      </c>
      <c r="R132" s="253">
        <v>1898238.82</v>
      </c>
      <c r="U132" s="230">
        <v>1355801.29</v>
      </c>
      <c r="V132" s="230">
        <v>151500</v>
      </c>
      <c r="W132" s="230">
        <v>916.26</v>
      </c>
      <c r="Y132" s="230">
        <v>1461518</v>
      </c>
      <c r="Z132" s="230">
        <v>2800</v>
      </c>
      <c r="AA132" s="231">
        <v>1895618</v>
      </c>
      <c r="AD132" s="231">
        <v>609196.03</v>
      </c>
      <c r="AE132" s="231">
        <v>62599.78</v>
      </c>
      <c r="AH132" s="76">
        <f t="shared" si="7"/>
        <v>551665.12</v>
      </c>
      <c r="AI132" s="31">
        <f t="shared" si="8"/>
        <v>2600</v>
      </c>
      <c r="AJ132" s="21">
        <f t="shared" si="9"/>
        <v>549065.12</v>
      </c>
      <c r="AK132" s="15">
        <f t="shared" si="10"/>
        <v>2972535.55</v>
      </c>
      <c r="AL132" s="16">
        <f t="shared" si="11"/>
        <v>2567413.81</v>
      </c>
      <c r="AM132" s="26">
        <f t="shared" si="12"/>
        <v>405121.73999999976</v>
      </c>
    </row>
    <row r="133" spans="1:39" x14ac:dyDescent="0.2">
      <c r="A133" s="1" t="s">
        <v>501</v>
      </c>
      <c r="B133" s="1" t="s">
        <v>502</v>
      </c>
      <c r="C133" s="66">
        <v>4985</v>
      </c>
      <c r="D133" s="67" t="s">
        <v>1207</v>
      </c>
      <c r="E133" s="253" t="s">
        <v>3284</v>
      </c>
      <c r="F133" s="229">
        <v>516661.31</v>
      </c>
      <c r="G133" s="229">
        <v>0</v>
      </c>
      <c r="H133" s="229">
        <v>100681.41</v>
      </c>
      <c r="I133" s="253">
        <v>311243.09000000003</v>
      </c>
      <c r="J133" s="253">
        <v>12100</v>
      </c>
      <c r="R133" s="253">
        <v>2434424.27</v>
      </c>
      <c r="U133" s="230">
        <v>1005541.55</v>
      </c>
      <c r="W133" s="230">
        <v>1229.44</v>
      </c>
      <c r="Y133" s="230">
        <v>1445888</v>
      </c>
      <c r="AA133" s="231">
        <v>1782861</v>
      </c>
      <c r="AD133" s="231">
        <v>540503.11</v>
      </c>
      <c r="AE133" s="231">
        <v>121236.39</v>
      </c>
      <c r="AH133" s="76">
        <f t="shared" ref="AH133:AH189" si="13">SUM(F133:H133)</f>
        <v>617342.71999999997</v>
      </c>
      <c r="AI133" s="31">
        <f t="shared" ref="AI133:AI189" si="14">SUM(K133:N133)</f>
        <v>0</v>
      </c>
      <c r="AJ133" s="21">
        <f t="shared" ref="AJ133:AJ189" si="15">AH133-AI133</f>
        <v>617342.71999999997</v>
      </c>
      <c r="AK133" s="15">
        <f t="shared" ref="AK133:AK189" si="16">SUM(S133:Z133)</f>
        <v>2452658.9900000002</v>
      </c>
      <c r="AL133" s="16">
        <f t="shared" ref="AL133:AL189" si="17">SUM(AA133:AG133)</f>
        <v>2444600.5</v>
      </c>
      <c r="AM133" s="26">
        <f t="shared" ref="AM133:AM189" si="18">AK133-AL133</f>
        <v>8058.4900000002235</v>
      </c>
    </row>
    <row r="134" spans="1:39" x14ac:dyDescent="0.2">
      <c r="A134" s="1" t="s">
        <v>501</v>
      </c>
      <c r="B134" s="1" t="s">
        <v>502</v>
      </c>
      <c r="C134" s="66">
        <v>6488</v>
      </c>
      <c r="D134" s="67" t="s">
        <v>1208</v>
      </c>
      <c r="E134" s="253" t="s">
        <v>3285</v>
      </c>
      <c r="F134" s="229">
        <v>160212.47</v>
      </c>
      <c r="G134" s="229">
        <v>27900</v>
      </c>
      <c r="H134" s="229">
        <v>117272.92</v>
      </c>
      <c r="I134" s="253">
        <v>380430.23</v>
      </c>
      <c r="J134" s="253">
        <v>36937.78</v>
      </c>
      <c r="R134" s="253">
        <v>2150215.54</v>
      </c>
      <c r="U134" s="230">
        <v>1833006.7</v>
      </c>
      <c r="V134" s="230">
        <v>332710</v>
      </c>
      <c r="W134" s="230">
        <v>390.77</v>
      </c>
      <c r="Y134" s="230">
        <v>1002141</v>
      </c>
      <c r="AA134" s="231">
        <v>1888941</v>
      </c>
      <c r="AD134" s="231">
        <v>853556.23</v>
      </c>
      <c r="AE134" s="231">
        <v>122157.03</v>
      </c>
      <c r="AH134" s="76">
        <f t="shared" si="13"/>
        <v>305385.39</v>
      </c>
      <c r="AI134" s="31">
        <f t="shared" si="14"/>
        <v>0</v>
      </c>
      <c r="AJ134" s="21">
        <f t="shared" si="15"/>
        <v>305385.39</v>
      </c>
      <c r="AK134" s="15">
        <f t="shared" si="16"/>
        <v>3168248.47</v>
      </c>
      <c r="AL134" s="16">
        <f t="shared" si="17"/>
        <v>2864654.26</v>
      </c>
      <c r="AM134" s="26">
        <f t="shared" si="18"/>
        <v>303594.21000000043</v>
      </c>
    </row>
    <row r="135" spans="1:39" x14ac:dyDescent="0.2">
      <c r="A135" s="1" t="s">
        <v>501</v>
      </c>
      <c r="B135" s="1" t="s">
        <v>502</v>
      </c>
      <c r="C135" s="66">
        <v>789</v>
      </c>
      <c r="D135" s="67" t="s">
        <v>1209</v>
      </c>
      <c r="E135" s="253" t="s">
        <v>3348</v>
      </c>
      <c r="F135" s="229">
        <v>184767.37</v>
      </c>
      <c r="G135" s="229">
        <v>0</v>
      </c>
      <c r="H135" s="229">
        <v>41045.57</v>
      </c>
      <c r="I135" s="253">
        <v>230676.29</v>
      </c>
      <c r="J135" s="253">
        <v>69363.88</v>
      </c>
      <c r="N135" s="233">
        <v>7</v>
      </c>
      <c r="R135" s="253">
        <v>1699412.19</v>
      </c>
      <c r="U135" s="230">
        <v>635587.22</v>
      </c>
      <c r="V135" s="230">
        <v>50950</v>
      </c>
      <c r="W135" s="230">
        <v>404.72</v>
      </c>
      <c r="Y135" s="230">
        <v>688632</v>
      </c>
      <c r="Z135" s="230">
        <v>2800</v>
      </c>
      <c r="AA135" s="231">
        <v>878942</v>
      </c>
      <c r="AD135" s="231">
        <v>288295.95</v>
      </c>
      <c r="AE135" s="231">
        <v>124161.61</v>
      </c>
      <c r="AH135" s="76">
        <f t="shared" si="13"/>
        <v>225812.94</v>
      </c>
      <c r="AI135" s="31">
        <f t="shared" si="14"/>
        <v>7</v>
      </c>
      <c r="AJ135" s="21">
        <f t="shared" si="15"/>
        <v>225805.94</v>
      </c>
      <c r="AK135" s="15">
        <f t="shared" si="16"/>
        <v>1378373.94</v>
      </c>
      <c r="AL135" s="16">
        <f t="shared" si="17"/>
        <v>1291399.56</v>
      </c>
      <c r="AM135" s="26">
        <f t="shared" si="18"/>
        <v>86974.379999999888</v>
      </c>
    </row>
    <row r="136" spans="1:39" x14ac:dyDescent="0.2">
      <c r="A136" s="1" t="s">
        <v>505</v>
      </c>
      <c r="B136" s="1" t="s">
        <v>506</v>
      </c>
      <c r="C136" s="66">
        <v>8307</v>
      </c>
      <c r="D136" s="67" t="s">
        <v>1210</v>
      </c>
      <c r="E136" s="253" t="s">
        <v>3286</v>
      </c>
      <c r="F136" s="229">
        <v>1123103.3</v>
      </c>
      <c r="G136" s="229">
        <v>0</v>
      </c>
      <c r="H136" s="229">
        <v>112621.12</v>
      </c>
      <c r="I136" s="253">
        <v>885071.51</v>
      </c>
      <c r="J136" s="253">
        <v>64730.7</v>
      </c>
      <c r="L136" s="233">
        <v>7062.5</v>
      </c>
      <c r="N136" s="233">
        <v>15194.58</v>
      </c>
      <c r="Q136" s="253">
        <v>1835965.3</v>
      </c>
      <c r="R136" s="253">
        <v>3628521.74</v>
      </c>
      <c r="U136" s="230">
        <v>3375369.29</v>
      </c>
      <c r="W136" s="230">
        <v>1525.86</v>
      </c>
      <c r="Y136" s="230">
        <v>1951921.5</v>
      </c>
      <c r="Z136" s="230">
        <v>49500</v>
      </c>
      <c r="AA136" s="231">
        <v>3211058.5</v>
      </c>
      <c r="AD136" s="231">
        <v>1283472.71</v>
      </c>
      <c r="AE136" s="231">
        <v>1663442.97</v>
      </c>
      <c r="AF136" s="231">
        <v>4427.2</v>
      </c>
      <c r="AH136" s="76">
        <f t="shared" si="13"/>
        <v>1235724.42</v>
      </c>
      <c r="AI136" s="31">
        <f t="shared" si="14"/>
        <v>22257.08</v>
      </c>
      <c r="AJ136" s="21">
        <f t="shared" si="15"/>
        <v>1213467.3399999999</v>
      </c>
      <c r="AK136" s="15">
        <f t="shared" si="16"/>
        <v>5378316.6500000004</v>
      </c>
      <c r="AL136" s="16">
        <f t="shared" si="17"/>
        <v>6162401.3799999999</v>
      </c>
      <c r="AM136" s="26">
        <f t="shared" si="18"/>
        <v>-784084.72999999952</v>
      </c>
    </row>
    <row r="137" spans="1:39" x14ac:dyDescent="0.2">
      <c r="A137" s="1" t="s">
        <v>505</v>
      </c>
      <c r="B137" s="1" t="s">
        <v>506</v>
      </c>
      <c r="C137" s="66">
        <v>4857</v>
      </c>
      <c r="D137" s="67" t="s">
        <v>1211</v>
      </c>
      <c r="E137" s="253" t="s">
        <v>3287</v>
      </c>
      <c r="F137" s="229">
        <v>365781.09</v>
      </c>
      <c r="G137" s="229">
        <v>0</v>
      </c>
      <c r="H137" s="229">
        <v>155774.98000000001</v>
      </c>
      <c r="I137" s="253">
        <v>1301372.81</v>
      </c>
      <c r="J137" s="253">
        <v>259384.93</v>
      </c>
      <c r="L137" s="233">
        <v>6687.5</v>
      </c>
      <c r="N137" s="233">
        <v>12500</v>
      </c>
      <c r="Q137" s="253">
        <v>1407267.46</v>
      </c>
      <c r="R137" s="253">
        <v>365872.84</v>
      </c>
      <c r="U137" s="230">
        <v>1626314.02</v>
      </c>
      <c r="W137" s="230">
        <v>629.42999999999995</v>
      </c>
      <c r="Y137" s="230">
        <v>1251123.5</v>
      </c>
      <c r="Z137" s="230">
        <v>19500</v>
      </c>
      <c r="AA137" s="231">
        <v>1800663.5</v>
      </c>
      <c r="AD137" s="231">
        <v>1041595.83</v>
      </c>
      <c r="AE137" s="231">
        <v>963281.84</v>
      </c>
      <c r="AF137" s="231">
        <v>12</v>
      </c>
      <c r="AH137" s="76">
        <f t="shared" si="13"/>
        <v>521556.07000000007</v>
      </c>
      <c r="AI137" s="31">
        <f t="shared" si="14"/>
        <v>19187.5</v>
      </c>
      <c r="AJ137" s="21">
        <f t="shared" si="15"/>
        <v>502368.57000000007</v>
      </c>
      <c r="AK137" s="15">
        <f t="shared" si="16"/>
        <v>2897566.95</v>
      </c>
      <c r="AL137" s="16">
        <f t="shared" si="17"/>
        <v>3805553.17</v>
      </c>
      <c r="AM137" s="26">
        <f t="shared" si="18"/>
        <v>-907986.21999999974</v>
      </c>
    </row>
    <row r="138" spans="1:39" x14ac:dyDescent="0.2">
      <c r="A138" s="1" t="s">
        <v>505</v>
      </c>
      <c r="B138" s="1" t="s">
        <v>506</v>
      </c>
      <c r="C138" s="66">
        <v>4343</v>
      </c>
      <c r="D138" s="67" t="s">
        <v>1212</v>
      </c>
      <c r="E138" s="253" t="s">
        <v>3288</v>
      </c>
      <c r="F138" s="229">
        <v>591874.24</v>
      </c>
      <c r="G138" s="229">
        <v>0</v>
      </c>
      <c r="H138" s="229">
        <v>178591.66</v>
      </c>
      <c r="I138" s="253">
        <v>92056.14</v>
      </c>
      <c r="J138" s="253">
        <v>50968.04</v>
      </c>
      <c r="L138" s="233">
        <v>6687.5</v>
      </c>
      <c r="N138" s="233">
        <v>144694</v>
      </c>
      <c r="R138" s="253">
        <v>2122751.4700000002</v>
      </c>
      <c r="U138" s="230">
        <v>1479624.4</v>
      </c>
      <c r="V138" s="230">
        <v>169210</v>
      </c>
      <c r="W138" s="230">
        <v>1063.8900000000001</v>
      </c>
      <c r="Y138" s="230">
        <v>1810685.6</v>
      </c>
      <c r="Z138" s="230">
        <v>28500</v>
      </c>
      <c r="AA138" s="231">
        <v>2251686.6</v>
      </c>
      <c r="AD138" s="231">
        <v>883294.58</v>
      </c>
      <c r="AE138" s="231">
        <v>19658.400000000001</v>
      </c>
      <c r="AH138" s="76">
        <f t="shared" si="13"/>
        <v>770465.9</v>
      </c>
      <c r="AI138" s="31">
        <f t="shared" si="14"/>
        <v>151381.5</v>
      </c>
      <c r="AJ138" s="21">
        <f t="shared" si="15"/>
        <v>619084.4</v>
      </c>
      <c r="AK138" s="15">
        <f t="shared" si="16"/>
        <v>3489083.8899999997</v>
      </c>
      <c r="AL138" s="16">
        <f t="shared" si="17"/>
        <v>3154639.58</v>
      </c>
      <c r="AM138" s="26">
        <f t="shared" si="18"/>
        <v>334444.30999999959</v>
      </c>
    </row>
    <row r="139" spans="1:39" x14ac:dyDescent="0.2">
      <c r="A139" s="1" t="s">
        <v>505</v>
      </c>
      <c r="B139" s="1" t="s">
        <v>506</v>
      </c>
      <c r="C139" s="66">
        <v>4628</v>
      </c>
      <c r="D139" s="67" t="s">
        <v>1213</v>
      </c>
      <c r="E139" s="253" t="s">
        <v>3289</v>
      </c>
      <c r="F139" s="229">
        <v>706538.49</v>
      </c>
      <c r="G139" s="229">
        <v>0</v>
      </c>
      <c r="H139" s="229">
        <v>150932.18</v>
      </c>
      <c r="I139" s="253">
        <v>2024741.67</v>
      </c>
      <c r="J139" s="253">
        <v>357990.85</v>
      </c>
      <c r="L139" s="233">
        <v>6687.5</v>
      </c>
      <c r="O139" s="253">
        <v>129725.83</v>
      </c>
      <c r="Q139" s="253">
        <v>1955349.92</v>
      </c>
      <c r="R139" s="253">
        <v>765116.2</v>
      </c>
      <c r="U139" s="230">
        <v>1841515.17</v>
      </c>
      <c r="V139" s="230">
        <v>91870.17</v>
      </c>
      <c r="W139" s="230">
        <v>943.2</v>
      </c>
      <c r="Y139" s="230">
        <v>1205289</v>
      </c>
      <c r="Z139" s="230">
        <v>16500</v>
      </c>
      <c r="AA139" s="231">
        <v>1943964</v>
      </c>
      <c r="AD139" s="231">
        <v>735073.63</v>
      </c>
      <c r="AE139" s="231">
        <v>1296553.31</v>
      </c>
      <c r="AF139" s="231">
        <v>15</v>
      </c>
      <c r="AH139" s="76">
        <f t="shared" si="13"/>
        <v>857470.66999999993</v>
      </c>
      <c r="AI139" s="31">
        <f t="shared" si="14"/>
        <v>6687.5</v>
      </c>
      <c r="AJ139" s="21">
        <f t="shared" si="15"/>
        <v>850783.16999999993</v>
      </c>
      <c r="AK139" s="15">
        <f t="shared" si="16"/>
        <v>3156117.54</v>
      </c>
      <c r="AL139" s="16">
        <f t="shared" si="17"/>
        <v>3975605.94</v>
      </c>
      <c r="AM139" s="26">
        <f t="shared" si="18"/>
        <v>-819488.39999999991</v>
      </c>
    </row>
    <row r="140" spans="1:39" x14ac:dyDescent="0.2">
      <c r="A140" s="1" t="s">
        <v>505</v>
      </c>
      <c r="B140" s="1" t="s">
        <v>506</v>
      </c>
      <c r="C140" s="66">
        <v>5183</v>
      </c>
      <c r="D140" s="67" t="s">
        <v>1214</v>
      </c>
      <c r="E140" s="253" t="s">
        <v>3290</v>
      </c>
      <c r="F140" s="229">
        <v>349343.72</v>
      </c>
      <c r="G140" s="229">
        <v>0</v>
      </c>
      <c r="H140" s="229">
        <v>73184.320000000007</v>
      </c>
      <c r="I140" s="253">
        <v>225638.51</v>
      </c>
      <c r="J140" s="253">
        <v>29441.279999999999</v>
      </c>
      <c r="L140" s="233">
        <v>5600</v>
      </c>
      <c r="N140" s="233">
        <v>15160</v>
      </c>
      <c r="R140" s="253">
        <v>3234091.19</v>
      </c>
      <c r="U140" s="230">
        <v>2114064.4900000002</v>
      </c>
      <c r="W140" s="230">
        <v>315.68</v>
      </c>
      <c r="Y140" s="230">
        <v>806773.5</v>
      </c>
      <c r="Z140" s="230">
        <v>18000</v>
      </c>
      <c r="AA140" s="231">
        <v>1508833.5</v>
      </c>
      <c r="AD140" s="231">
        <v>1170686.08</v>
      </c>
      <c r="AE140" s="231">
        <v>120623.3</v>
      </c>
      <c r="AH140" s="76">
        <f t="shared" si="13"/>
        <v>422528.04</v>
      </c>
      <c r="AI140" s="31">
        <f t="shared" si="14"/>
        <v>20760</v>
      </c>
      <c r="AJ140" s="21">
        <f t="shared" si="15"/>
        <v>401768.04</v>
      </c>
      <c r="AK140" s="15">
        <f t="shared" si="16"/>
        <v>2939153.6700000004</v>
      </c>
      <c r="AL140" s="16">
        <f t="shared" si="17"/>
        <v>2800142.88</v>
      </c>
      <c r="AM140" s="26">
        <f t="shared" si="18"/>
        <v>139010.7900000005</v>
      </c>
    </row>
    <row r="141" spans="1:39" x14ac:dyDescent="0.2">
      <c r="A141" s="1" t="s">
        <v>505</v>
      </c>
      <c r="B141" s="1" t="s">
        <v>506</v>
      </c>
      <c r="C141" s="66">
        <v>3400</v>
      </c>
      <c r="D141" s="67" t="s">
        <v>1215</v>
      </c>
      <c r="E141" s="253" t="s">
        <v>3291</v>
      </c>
      <c r="F141" s="229">
        <v>308536.63</v>
      </c>
      <c r="G141" s="229">
        <v>13000</v>
      </c>
      <c r="H141" s="229">
        <v>96235.72</v>
      </c>
      <c r="I141" s="253">
        <v>507248.79</v>
      </c>
      <c r="J141" s="253">
        <v>120538.23</v>
      </c>
      <c r="L141" s="233">
        <v>6687.5</v>
      </c>
      <c r="Q141" s="253">
        <v>25790</v>
      </c>
      <c r="R141" s="253">
        <v>1809525.85</v>
      </c>
      <c r="U141" s="230">
        <v>1655154.43</v>
      </c>
      <c r="W141" s="230">
        <v>431.76</v>
      </c>
      <c r="Y141" s="230">
        <v>1015565.5</v>
      </c>
      <c r="Z141" s="230">
        <v>10500</v>
      </c>
      <c r="AA141" s="231">
        <v>1651785.5</v>
      </c>
      <c r="AD141" s="231">
        <v>690419.57</v>
      </c>
      <c r="AE141" s="231">
        <v>102359.7</v>
      </c>
      <c r="AF141" s="231">
        <v>9</v>
      </c>
      <c r="AH141" s="76">
        <f t="shared" si="13"/>
        <v>417772.35</v>
      </c>
      <c r="AI141" s="31">
        <f t="shared" si="14"/>
        <v>6687.5</v>
      </c>
      <c r="AJ141" s="21">
        <f t="shared" si="15"/>
        <v>411084.85</v>
      </c>
      <c r="AK141" s="15">
        <f t="shared" si="16"/>
        <v>2681651.69</v>
      </c>
      <c r="AL141" s="16">
        <f t="shared" si="17"/>
        <v>2444573.77</v>
      </c>
      <c r="AM141" s="26">
        <f t="shared" si="18"/>
        <v>237077.91999999993</v>
      </c>
    </row>
    <row r="142" spans="1:39" x14ac:dyDescent="0.2">
      <c r="A142" s="1" t="s">
        <v>505</v>
      </c>
      <c r="B142" s="1" t="s">
        <v>506</v>
      </c>
      <c r="C142" s="66">
        <v>7272</v>
      </c>
      <c r="D142" s="67" t="s">
        <v>1216</v>
      </c>
      <c r="E142" s="253" t="s">
        <v>3292</v>
      </c>
      <c r="F142" s="229">
        <v>761080.57</v>
      </c>
      <c r="G142" s="229">
        <v>0</v>
      </c>
      <c r="H142" s="229">
        <v>75592.75</v>
      </c>
      <c r="I142" s="253">
        <v>1036642.41</v>
      </c>
      <c r="J142" s="253">
        <v>149390.21</v>
      </c>
      <c r="L142" s="233">
        <v>7762.5</v>
      </c>
      <c r="N142" s="233">
        <v>91950</v>
      </c>
      <c r="R142" s="253">
        <v>1034850.95</v>
      </c>
      <c r="U142" s="230">
        <v>2003519.79</v>
      </c>
      <c r="W142" s="230">
        <v>1057.1300000000001</v>
      </c>
      <c r="Y142" s="230">
        <v>1023004.5</v>
      </c>
      <c r="Z142" s="230">
        <v>19500</v>
      </c>
      <c r="AA142" s="231">
        <v>1700429.5</v>
      </c>
      <c r="AD142" s="231">
        <v>954623.94</v>
      </c>
      <c r="AE142" s="231">
        <v>192253.8</v>
      </c>
      <c r="AF142" s="231">
        <v>15</v>
      </c>
      <c r="AH142" s="76">
        <f t="shared" si="13"/>
        <v>836673.32</v>
      </c>
      <c r="AI142" s="31">
        <f t="shared" si="14"/>
        <v>99712.5</v>
      </c>
      <c r="AJ142" s="21">
        <f t="shared" si="15"/>
        <v>736960.82</v>
      </c>
      <c r="AK142" s="15">
        <f t="shared" si="16"/>
        <v>3047081.42</v>
      </c>
      <c r="AL142" s="16">
        <f t="shared" si="17"/>
        <v>2847322.2399999998</v>
      </c>
      <c r="AM142" s="26">
        <f t="shared" si="18"/>
        <v>199759.18000000017</v>
      </c>
    </row>
    <row r="143" spans="1:39" x14ac:dyDescent="0.2">
      <c r="A143" s="1" t="s">
        <v>505</v>
      </c>
      <c r="B143" s="1" t="s">
        <v>506</v>
      </c>
      <c r="C143" s="66">
        <v>4130</v>
      </c>
      <c r="D143" s="67" t="s">
        <v>1217</v>
      </c>
      <c r="E143" s="253" t="s">
        <v>3293</v>
      </c>
      <c r="F143" s="229">
        <v>413037.17</v>
      </c>
      <c r="G143" s="229">
        <v>0</v>
      </c>
      <c r="H143" s="229">
        <v>43641.9</v>
      </c>
      <c r="I143" s="253">
        <v>139609.69</v>
      </c>
      <c r="J143" s="253">
        <v>54027.59</v>
      </c>
      <c r="L143" s="233">
        <v>7062.5</v>
      </c>
      <c r="N143" s="233">
        <v>131.05000000000001</v>
      </c>
      <c r="Q143" s="253">
        <v>32879.440000000002</v>
      </c>
      <c r="R143" s="253">
        <v>1778360.15</v>
      </c>
      <c r="U143" s="230">
        <v>1958500.54</v>
      </c>
      <c r="W143" s="230">
        <v>4016.46</v>
      </c>
      <c r="Y143" s="230">
        <v>1039104.5</v>
      </c>
      <c r="Z143" s="230">
        <v>25500</v>
      </c>
      <c r="AA143" s="231">
        <v>1796588.5</v>
      </c>
      <c r="AD143" s="231">
        <v>984886.42</v>
      </c>
      <c r="AE143" s="231">
        <v>167366.99</v>
      </c>
      <c r="AF143" s="231">
        <v>26</v>
      </c>
      <c r="AH143" s="76">
        <f t="shared" si="13"/>
        <v>456679.07</v>
      </c>
      <c r="AI143" s="31">
        <f t="shared" si="14"/>
        <v>7193.55</v>
      </c>
      <c r="AJ143" s="21">
        <f t="shared" si="15"/>
        <v>449485.52</v>
      </c>
      <c r="AK143" s="15">
        <f t="shared" si="16"/>
        <v>3027121.5</v>
      </c>
      <c r="AL143" s="16">
        <f t="shared" si="17"/>
        <v>2948867.91</v>
      </c>
      <c r="AM143" s="26">
        <f t="shared" si="18"/>
        <v>78253.589999999851</v>
      </c>
    </row>
    <row r="144" spans="1:39" x14ac:dyDescent="0.2">
      <c r="A144" s="1" t="s">
        <v>505</v>
      </c>
      <c r="B144" s="1" t="s">
        <v>506</v>
      </c>
      <c r="C144" s="66">
        <v>3177</v>
      </c>
      <c r="D144" s="67" t="s">
        <v>1218</v>
      </c>
      <c r="E144" s="253" t="s">
        <v>3294</v>
      </c>
      <c r="F144" s="229">
        <v>313466.94</v>
      </c>
      <c r="G144" s="229">
        <v>0</v>
      </c>
      <c r="H144" s="229">
        <v>75077.69</v>
      </c>
      <c r="I144" s="253">
        <v>662975.73</v>
      </c>
      <c r="J144" s="253">
        <v>21584.79</v>
      </c>
      <c r="L144" s="233">
        <v>6672.5</v>
      </c>
      <c r="N144" s="233">
        <v>137786.9</v>
      </c>
      <c r="Q144" s="253">
        <v>294666.48</v>
      </c>
      <c r="R144" s="253">
        <v>2463401.71</v>
      </c>
      <c r="U144" s="230">
        <v>1487589.55</v>
      </c>
      <c r="V144" s="230">
        <v>30</v>
      </c>
      <c r="W144" s="230">
        <v>537.58000000000004</v>
      </c>
      <c r="Y144" s="230">
        <v>1018388</v>
      </c>
      <c r="Z144" s="230">
        <v>15000</v>
      </c>
      <c r="AA144" s="231">
        <v>1651846</v>
      </c>
      <c r="AD144" s="231">
        <v>1150034</v>
      </c>
      <c r="AE144" s="231">
        <v>149462.57</v>
      </c>
      <c r="AF144" s="231">
        <v>8</v>
      </c>
      <c r="AH144" s="76">
        <f t="shared" si="13"/>
        <v>388544.63</v>
      </c>
      <c r="AI144" s="31">
        <f t="shared" si="14"/>
        <v>144459.4</v>
      </c>
      <c r="AJ144" s="21">
        <f t="shared" si="15"/>
        <v>244085.23</v>
      </c>
      <c r="AK144" s="15">
        <f t="shared" si="16"/>
        <v>2521545.13</v>
      </c>
      <c r="AL144" s="16">
        <f t="shared" si="17"/>
        <v>2951350.57</v>
      </c>
      <c r="AM144" s="26">
        <f t="shared" si="18"/>
        <v>-429805.43999999994</v>
      </c>
    </row>
    <row r="145" spans="1:39" x14ac:dyDescent="0.2">
      <c r="A145" s="1" t="s">
        <v>505</v>
      </c>
      <c r="B145" s="1" t="s">
        <v>506</v>
      </c>
      <c r="C145" s="66">
        <v>5043</v>
      </c>
      <c r="D145" s="67" t="s">
        <v>1219</v>
      </c>
      <c r="E145" s="253" t="s">
        <v>3295</v>
      </c>
      <c r="F145" s="229">
        <v>589545.54</v>
      </c>
      <c r="G145" s="229">
        <v>15000</v>
      </c>
      <c r="H145" s="229">
        <v>134807.13</v>
      </c>
      <c r="I145" s="253">
        <v>44466.66</v>
      </c>
      <c r="J145" s="253">
        <v>69085.679999999993</v>
      </c>
      <c r="L145" s="233">
        <v>6072.5</v>
      </c>
      <c r="N145" s="233">
        <v>15009.98</v>
      </c>
      <c r="R145" s="253">
        <v>1748544.54</v>
      </c>
      <c r="U145" s="230">
        <v>2564052.11</v>
      </c>
      <c r="W145" s="230">
        <v>486.8</v>
      </c>
      <c r="Y145" s="230">
        <v>1534494.5</v>
      </c>
      <c r="Z145" s="230">
        <v>15000</v>
      </c>
      <c r="AA145" s="231">
        <v>2381686.5</v>
      </c>
      <c r="AD145" s="231">
        <v>1079996.93</v>
      </c>
      <c r="AE145" s="231">
        <v>43127.360000000001</v>
      </c>
      <c r="AH145" s="76">
        <f t="shared" si="13"/>
        <v>739352.67</v>
      </c>
      <c r="AI145" s="31">
        <f t="shared" si="14"/>
        <v>21082.48</v>
      </c>
      <c r="AJ145" s="21">
        <f t="shared" si="15"/>
        <v>718270.19000000006</v>
      </c>
      <c r="AK145" s="15">
        <f t="shared" si="16"/>
        <v>4114033.4099999997</v>
      </c>
      <c r="AL145" s="16">
        <f t="shared" si="17"/>
        <v>3504810.7899999996</v>
      </c>
      <c r="AM145" s="26">
        <f t="shared" si="18"/>
        <v>609222.62000000011</v>
      </c>
    </row>
    <row r="146" spans="1:39" x14ac:dyDescent="0.2">
      <c r="A146" s="1" t="s">
        <v>505</v>
      </c>
      <c r="B146" s="1" t="s">
        <v>506</v>
      </c>
      <c r="C146" s="66">
        <v>4781</v>
      </c>
      <c r="D146" s="67" t="s">
        <v>1220</v>
      </c>
      <c r="E146" s="253" t="s">
        <v>3296</v>
      </c>
      <c r="F146" s="229">
        <v>651381.62</v>
      </c>
      <c r="G146" s="229">
        <v>0</v>
      </c>
      <c r="H146" s="229">
        <v>131080.51999999999</v>
      </c>
      <c r="I146" s="253">
        <v>1216325.4099999999</v>
      </c>
      <c r="J146" s="253">
        <v>102639.6</v>
      </c>
      <c r="L146" s="233">
        <v>5600</v>
      </c>
      <c r="Q146" s="253">
        <v>3828.12</v>
      </c>
      <c r="R146" s="253">
        <v>577706.88</v>
      </c>
      <c r="U146" s="230">
        <v>2500175.62</v>
      </c>
      <c r="V146" s="230">
        <v>66500</v>
      </c>
      <c r="W146" s="230">
        <v>857.55</v>
      </c>
      <c r="Y146" s="230">
        <v>1617545</v>
      </c>
      <c r="Z146" s="230">
        <v>19500</v>
      </c>
      <c r="AA146" s="231">
        <v>2494736</v>
      </c>
      <c r="AD146" s="231">
        <v>1082116.7</v>
      </c>
      <c r="AE146" s="231">
        <v>127964.1</v>
      </c>
      <c r="AF146" s="231">
        <v>18</v>
      </c>
      <c r="AH146" s="76">
        <f t="shared" si="13"/>
        <v>782462.14</v>
      </c>
      <c r="AI146" s="31">
        <f t="shared" si="14"/>
        <v>5600</v>
      </c>
      <c r="AJ146" s="21">
        <f t="shared" si="15"/>
        <v>776862.14</v>
      </c>
      <c r="AK146" s="15">
        <f t="shared" si="16"/>
        <v>4204578.17</v>
      </c>
      <c r="AL146" s="16">
        <f t="shared" si="17"/>
        <v>3704834.8000000003</v>
      </c>
      <c r="AM146" s="26">
        <f t="shared" si="18"/>
        <v>499743.36999999965</v>
      </c>
    </row>
    <row r="147" spans="1:39" x14ac:dyDescent="0.2">
      <c r="A147" s="1" t="s">
        <v>505</v>
      </c>
      <c r="B147" s="1" t="s">
        <v>506</v>
      </c>
      <c r="C147" s="66">
        <v>7022</v>
      </c>
      <c r="D147" s="67" t="s">
        <v>1221</v>
      </c>
      <c r="E147" s="253" t="s">
        <v>3297</v>
      </c>
      <c r="F147" s="229">
        <v>1178457.3500000001</v>
      </c>
      <c r="G147" s="229">
        <v>10000</v>
      </c>
      <c r="H147" s="229">
        <v>56379.71</v>
      </c>
      <c r="I147" s="253">
        <v>75562.47</v>
      </c>
      <c r="J147" s="253">
        <v>136148.35999999999</v>
      </c>
      <c r="L147" s="233">
        <v>6687.5</v>
      </c>
      <c r="N147" s="233">
        <v>15923.79</v>
      </c>
      <c r="R147" s="253">
        <v>3628551.99</v>
      </c>
      <c r="U147" s="230">
        <v>3058148.74</v>
      </c>
      <c r="W147" s="230">
        <v>890.77</v>
      </c>
      <c r="Y147" s="230">
        <v>1673091</v>
      </c>
      <c r="Z147" s="230">
        <v>19500</v>
      </c>
      <c r="AA147" s="231">
        <v>2502224</v>
      </c>
      <c r="AD147" s="231">
        <v>1290965.83</v>
      </c>
      <c r="AE147" s="231">
        <v>50224.02</v>
      </c>
      <c r="AG147" s="231">
        <v>2500</v>
      </c>
      <c r="AH147" s="76">
        <f t="shared" si="13"/>
        <v>1244837.06</v>
      </c>
      <c r="AI147" s="31">
        <f t="shared" si="14"/>
        <v>22611.29</v>
      </c>
      <c r="AJ147" s="21">
        <f t="shared" si="15"/>
        <v>1222225.77</v>
      </c>
      <c r="AK147" s="15">
        <f t="shared" si="16"/>
        <v>4751630.51</v>
      </c>
      <c r="AL147" s="16">
        <f t="shared" si="17"/>
        <v>3845913.85</v>
      </c>
      <c r="AM147" s="26">
        <f t="shared" si="18"/>
        <v>905716.65999999968</v>
      </c>
    </row>
    <row r="148" spans="1:39" x14ac:dyDescent="0.2">
      <c r="A148" s="1" t="s">
        <v>505</v>
      </c>
      <c r="B148" s="1" t="s">
        <v>506</v>
      </c>
      <c r="C148" s="66">
        <v>5099</v>
      </c>
      <c r="D148" s="67" t="s">
        <v>1222</v>
      </c>
      <c r="E148" s="253" t="s">
        <v>3298</v>
      </c>
      <c r="F148" s="229">
        <v>754035.68</v>
      </c>
      <c r="G148" s="229">
        <v>0</v>
      </c>
      <c r="H148" s="229">
        <v>114224.27</v>
      </c>
      <c r="I148" s="253">
        <v>234846.07999999999</v>
      </c>
      <c r="J148" s="253">
        <v>48679.98</v>
      </c>
      <c r="L148" s="233">
        <v>7762.5</v>
      </c>
      <c r="N148" s="233">
        <v>12500</v>
      </c>
      <c r="Q148" s="253">
        <v>3969.66</v>
      </c>
      <c r="R148" s="253">
        <v>2252597.11</v>
      </c>
      <c r="U148" s="230">
        <v>1801056.25</v>
      </c>
      <c r="W148" s="230">
        <v>1003.88</v>
      </c>
      <c r="Y148" s="230">
        <v>1183322</v>
      </c>
      <c r="Z148" s="230">
        <v>30000</v>
      </c>
      <c r="AA148" s="231">
        <v>1768996</v>
      </c>
      <c r="AD148" s="231">
        <v>744381.19</v>
      </c>
      <c r="AE148" s="231">
        <v>129069.92</v>
      </c>
      <c r="AH148" s="76">
        <f t="shared" si="13"/>
        <v>868259.95000000007</v>
      </c>
      <c r="AI148" s="31">
        <f t="shared" si="14"/>
        <v>20262.5</v>
      </c>
      <c r="AJ148" s="21">
        <f t="shared" si="15"/>
        <v>847997.45000000007</v>
      </c>
      <c r="AK148" s="15">
        <f t="shared" si="16"/>
        <v>3015382.13</v>
      </c>
      <c r="AL148" s="16">
        <f t="shared" si="17"/>
        <v>2642447.11</v>
      </c>
      <c r="AM148" s="26">
        <f t="shared" si="18"/>
        <v>372935.02</v>
      </c>
    </row>
    <row r="149" spans="1:39" x14ac:dyDescent="0.2">
      <c r="A149" s="1" t="s">
        <v>505</v>
      </c>
      <c r="B149" s="1" t="s">
        <v>506</v>
      </c>
      <c r="C149" s="66">
        <v>2341</v>
      </c>
      <c r="D149" s="67" t="s">
        <v>1223</v>
      </c>
      <c r="E149" s="253" t="s">
        <v>3299</v>
      </c>
      <c r="F149" s="229">
        <v>333436.15999999997</v>
      </c>
      <c r="G149" s="229">
        <v>0</v>
      </c>
      <c r="H149" s="229">
        <v>44774.99</v>
      </c>
      <c r="I149" s="253">
        <v>1379285.43</v>
      </c>
      <c r="J149" s="253">
        <v>32248.33</v>
      </c>
      <c r="L149" s="233">
        <v>16487.5</v>
      </c>
      <c r="N149" s="233">
        <v>86.64</v>
      </c>
      <c r="R149" s="253">
        <v>605433.22</v>
      </c>
      <c r="U149" s="230">
        <v>1223541.2</v>
      </c>
      <c r="W149" s="230">
        <v>377.49</v>
      </c>
      <c r="Y149" s="230">
        <v>885234</v>
      </c>
      <c r="Z149" s="230">
        <v>4500</v>
      </c>
      <c r="AA149" s="231">
        <v>1269607</v>
      </c>
      <c r="AD149" s="231">
        <v>566201.1</v>
      </c>
      <c r="AE149" s="231">
        <v>129576.14</v>
      </c>
      <c r="AH149" s="76">
        <f t="shared" si="13"/>
        <v>378211.14999999997</v>
      </c>
      <c r="AI149" s="31">
        <f t="shared" si="14"/>
        <v>16574.14</v>
      </c>
      <c r="AJ149" s="21">
        <f t="shared" si="15"/>
        <v>361637.00999999995</v>
      </c>
      <c r="AK149" s="15">
        <f t="shared" si="16"/>
        <v>2113652.69</v>
      </c>
      <c r="AL149" s="16">
        <f t="shared" si="17"/>
        <v>1965384.24</v>
      </c>
      <c r="AM149" s="26">
        <f t="shared" si="18"/>
        <v>148268.44999999995</v>
      </c>
    </row>
    <row r="150" spans="1:39" x14ac:dyDescent="0.2">
      <c r="A150" s="1" t="s">
        <v>505</v>
      </c>
      <c r="B150" s="1" t="s">
        <v>506</v>
      </c>
      <c r="C150" s="66">
        <v>1923</v>
      </c>
      <c r="D150" s="67" t="s">
        <v>1224</v>
      </c>
      <c r="E150" s="253" t="s">
        <v>3300</v>
      </c>
      <c r="F150" s="229">
        <v>414496.4</v>
      </c>
      <c r="G150" s="229">
        <v>0</v>
      </c>
      <c r="H150" s="229">
        <v>105375.75</v>
      </c>
      <c r="I150" s="253">
        <v>982982.28</v>
      </c>
      <c r="J150" s="253">
        <v>23132.57</v>
      </c>
      <c r="L150" s="233">
        <v>5600</v>
      </c>
      <c r="N150" s="233">
        <v>297.05</v>
      </c>
      <c r="R150" s="253">
        <v>698047.3</v>
      </c>
      <c r="U150" s="230">
        <v>1181002.8899999999</v>
      </c>
      <c r="W150" s="230">
        <v>770.13</v>
      </c>
      <c r="Y150" s="230">
        <v>1280644.5</v>
      </c>
      <c r="Z150" s="230">
        <v>25500</v>
      </c>
      <c r="AA150" s="231">
        <v>1650789.5</v>
      </c>
      <c r="AD150" s="231">
        <v>575132.74</v>
      </c>
      <c r="AE150" s="231">
        <v>91605.57</v>
      </c>
      <c r="AH150" s="76">
        <f t="shared" si="13"/>
        <v>519872.15</v>
      </c>
      <c r="AI150" s="31">
        <f t="shared" si="14"/>
        <v>5897.05</v>
      </c>
      <c r="AJ150" s="21">
        <f t="shared" si="15"/>
        <v>513975.10000000003</v>
      </c>
      <c r="AK150" s="15">
        <f t="shared" si="16"/>
        <v>2487917.5199999996</v>
      </c>
      <c r="AL150" s="16">
        <f t="shared" si="17"/>
        <v>2317527.81</v>
      </c>
      <c r="AM150" s="26">
        <f t="shared" si="18"/>
        <v>170389.7099999995</v>
      </c>
    </row>
    <row r="151" spans="1:39" x14ac:dyDescent="0.2">
      <c r="A151" s="1" t="s">
        <v>505</v>
      </c>
      <c r="B151" s="1" t="s">
        <v>506</v>
      </c>
      <c r="C151" s="66">
        <v>1617</v>
      </c>
      <c r="D151" s="67" t="s">
        <v>1225</v>
      </c>
      <c r="E151" s="253" t="s">
        <v>3301</v>
      </c>
      <c r="F151" s="229">
        <v>117150.31</v>
      </c>
      <c r="G151" s="229">
        <v>50000</v>
      </c>
      <c r="H151" s="229">
        <v>66307.839999999997</v>
      </c>
      <c r="I151" s="253">
        <v>987006.64</v>
      </c>
      <c r="J151" s="253">
        <v>48139.78</v>
      </c>
      <c r="L151" s="233">
        <v>5600</v>
      </c>
      <c r="N151" s="233">
        <v>590.33000000000004</v>
      </c>
      <c r="R151" s="253">
        <v>399608.02</v>
      </c>
      <c r="U151" s="230">
        <v>1098822.69</v>
      </c>
      <c r="W151" s="230">
        <v>236.66</v>
      </c>
      <c r="Y151" s="230">
        <v>473736.35</v>
      </c>
      <c r="Z151" s="230">
        <v>15000</v>
      </c>
      <c r="AA151" s="231">
        <v>832756.35</v>
      </c>
      <c r="AD151" s="231">
        <v>652679.75</v>
      </c>
      <c r="AE151" s="231">
        <v>111722.48</v>
      </c>
      <c r="AH151" s="76">
        <f t="shared" si="13"/>
        <v>233458.15</v>
      </c>
      <c r="AI151" s="31">
        <f t="shared" si="14"/>
        <v>6190.33</v>
      </c>
      <c r="AJ151" s="21">
        <f t="shared" si="15"/>
        <v>227267.82</v>
      </c>
      <c r="AK151" s="15">
        <f t="shared" si="16"/>
        <v>1587795.6999999997</v>
      </c>
      <c r="AL151" s="16">
        <f t="shared" si="17"/>
        <v>1597158.58</v>
      </c>
      <c r="AM151" s="26">
        <f t="shared" si="18"/>
        <v>-9362.8800000003539</v>
      </c>
    </row>
    <row r="152" spans="1:39" x14ac:dyDescent="0.2">
      <c r="A152" s="1" t="s">
        <v>505</v>
      </c>
      <c r="B152" s="1" t="s">
        <v>506</v>
      </c>
      <c r="C152" s="66">
        <v>1689</v>
      </c>
      <c r="D152" s="67" t="s">
        <v>1226</v>
      </c>
      <c r="E152" s="253" t="s">
        <v>3302</v>
      </c>
      <c r="F152" s="229">
        <v>161820.07999999999</v>
      </c>
      <c r="G152" s="229">
        <v>0</v>
      </c>
      <c r="H152" s="229">
        <v>75241.69</v>
      </c>
      <c r="I152" s="253">
        <v>334241.82</v>
      </c>
      <c r="J152" s="253">
        <v>225159.48</v>
      </c>
      <c r="L152" s="233">
        <v>6687.5</v>
      </c>
      <c r="N152" s="233">
        <v>15000</v>
      </c>
      <c r="O152" s="253">
        <v>377036.66</v>
      </c>
      <c r="Q152" s="253">
        <v>348098.42</v>
      </c>
      <c r="R152" s="253">
        <v>1677902.08</v>
      </c>
      <c r="U152" s="230">
        <v>1490311.18</v>
      </c>
      <c r="V152" s="230">
        <v>206423.34</v>
      </c>
      <c r="W152" s="230">
        <v>487.8</v>
      </c>
      <c r="Y152" s="230">
        <v>897806</v>
      </c>
      <c r="Z152" s="230">
        <v>19500</v>
      </c>
      <c r="AA152" s="231">
        <v>1616049</v>
      </c>
      <c r="AD152" s="231">
        <v>685387.98</v>
      </c>
      <c r="AE152" s="231">
        <v>517107.4</v>
      </c>
      <c r="AF152" s="231">
        <v>10</v>
      </c>
      <c r="AH152" s="76">
        <f t="shared" si="13"/>
        <v>237061.77</v>
      </c>
      <c r="AI152" s="31">
        <f t="shared" si="14"/>
        <v>21687.5</v>
      </c>
      <c r="AJ152" s="21">
        <f t="shared" si="15"/>
        <v>215374.27</v>
      </c>
      <c r="AK152" s="15">
        <f t="shared" si="16"/>
        <v>2614528.3200000003</v>
      </c>
      <c r="AL152" s="16">
        <f t="shared" si="17"/>
        <v>2818554.38</v>
      </c>
      <c r="AM152" s="26">
        <f t="shared" si="18"/>
        <v>-204026.05999999959</v>
      </c>
    </row>
    <row r="153" spans="1:39" x14ac:dyDescent="0.2">
      <c r="A153" s="1" t="s">
        <v>505</v>
      </c>
      <c r="B153" s="1" t="s">
        <v>506</v>
      </c>
      <c r="C153" s="66">
        <v>4089</v>
      </c>
      <c r="D153" s="67" t="s">
        <v>1227</v>
      </c>
      <c r="E153" s="253" t="s">
        <v>3303</v>
      </c>
      <c r="F153" s="229">
        <v>99486.21</v>
      </c>
      <c r="G153" s="229">
        <v>79800</v>
      </c>
      <c r="H153" s="229">
        <v>126765.54</v>
      </c>
      <c r="I153" s="253">
        <v>646650.06999999995</v>
      </c>
      <c r="J153" s="253">
        <v>94967.14</v>
      </c>
      <c r="L153" s="233">
        <v>6687.5</v>
      </c>
      <c r="N153" s="233">
        <v>81121.19</v>
      </c>
      <c r="R153" s="253">
        <v>511906.95</v>
      </c>
      <c r="U153" s="230">
        <v>1947546.25</v>
      </c>
      <c r="V153" s="230">
        <v>33678.81</v>
      </c>
      <c r="W153" s="230">
        <v>271.11</v>
      </c>
      <c r="Y153" s="230">
        <v>1939161</v>
      </c>
      <c r="Z153" s="230">
        <v>46500</v>
      </c>
      <c r="AA153" s="231">
        <v>2694672</v>
      </c>
      <c r="AD153" s="231">
        <v>1006690.22</v>
      </c>
      <c r="AE153" s="231">
        <v>100364.8</v>
      </c>
      <c r="AH153" s="76">
        <f t="shared" si="13"/>
        <v>306051.75</v>
      </c>
      <c r="AI153" s="31">
        <f t="shared" si="14"/>
        <v>87808.69</v>
      </c>
      <c r="AJ153" s="21">
        <f t="shared" si="15"/>
        <v>218243.06</v>
      </c>
      <c r="AK153" s="15">
        <f t="shared" si="16"/>
        <v>3967157.17</v>
      </c>
      <c r="AL153" s="16">
        <f t="shared" si="17"/>
        <v>3801727.0199999996</v>
      </c>
      <c r="AM153" s="26">
        <f t="shared" si="18"/>
        <v>165430.15000000037</v>
      </c>
    </row>
    <row r="154" spans="1:39" x14ac:dyDescent="0.2">
      <c r="A154" s="1" t="s">
        <v>505</v>
      </c>
      <c r="B154" s="1" t="s">
        <v>506</v>
      </c>
      <c r="C154" s="66">
        <v>5940</v>
      </c>
      <c r="D154" s="67" t="s">
        <v>1228</v>
      </c>
      <c r="E154" s="253" t="s">
        <v>3304</v>
      </c>
      <c r="F154" s="229">
        <v>913630.6</v>
      </c>
      <c r="G154" s="229">
        <v>0</v>
      </c>
      <c r="H154" s="229">
        <v>69956.149999999994</v>
      </c>
      <c r="I154" s="253">
        <v>970920.84</v>
      </c>
      <c r="J154" s="253">
        <v>302786.68</v>
      </c>
      <c r="L154" s="233">
        <v>19778.5</v>
      </c>
      <c r="N154" s="233">
        <v>15122.1</v>
      </c>
      <c r="Q154" s="253">
        <v>2184706.71</v>
      </c>
      <c r="R154" s="253">
        <v>3252587.34</v>
      </c>
      <c r="U154" s="230">
        <v>1943252.78</v>
      </c>
      <c r="W154" s="230">
        <v>1067.52</v>
      </c>
      <c r="Y154" s="230">
        <v>1698153</v>
      </c>
      <c r="Z154" s="230">
        <v>40500</v>
      </c>
      <c r="AA154" s="231">
        <v>2265947</v>
      </c>
      <c r="AD154" s="231">
        <v>1023904.7</v>
      </c>
      <c r="AE154" s="231">
        <v>1712764.75</v>
      </c>
      <c r="AF154" s="231">
        <v>28</v>
      </c>
      <c r="AH154" s="76">
        <f t="shared" si="13"/>
        <v>983586.75</v>
      </c>
      <c r="AI154" s="31">
        <f t="shared" si="14"/>
        <v>34900.6</v>
      </c>
      <c r="AJ154" s="21">
        <f t="shared" si="15"/>
        <v>948686.15</v>
      </c>
      <c r="AK154" s="15">
        <f t="shared" si="16"/>
        <v>3682973.3</v>
      </c>
      <c r="AL154" s="16">
        <f t="shared" si="17"/>
        <v>5002644.45</v>
      </c>
      <c r="AM154" s="26">
        <f t="shared" si="18"/>
        <v>-1319671.1500000004</v>
      </c>
    </row>
    <row r="155" spans="1:39" x14ac:dyDescent="0.2">
      <c r="A155" s="1" t="s">
        <v>505</v>
      </c>
      <c r="B155" s="1" t="s">
        <v>506</v>
      </c>
      <c r="C155" s="66">
        <v>3290</v>
      </c>
      <c r="D155" s="67" t="s">
        <v>1229</v>
      </c>
      <c r="E155" s="253" t="s">
        <v>3349</v>
      </c>
      <c r="F155" s="229">
        <v>527224.32999999996</v>
      </c>
      <c r="G155" s="229">
        <v>0</v>
      </c>
      <c r="H155" s="229">
        <v>83364.25</v>
      </c>
      <c r="I155" s="253">
        <v>1721274.2</v>
      </c>
      <c r="J155" s="253">
        <v>161864.1</v>
      </c>
      <c r="L155" s="233">
        <v>7762.5</v>
      </c>
      <c r="N155" s="233">
        <v>20361.59</v>
      </c>
      <c r="Q155" s="253">
        <v>1414645.52</v>
      </c>
      <c r="R155" s="253">
        <v>2705484.32</v>
      </c>
      <c r="U155" s="230">
        <v>1490763.65</v>
      </c>
      <c r="V155" s="230">
        <v>226763</v>
      </c>
      <c r="Y155" s="230">
        <v>952813</v>
      </c>
      <c r="Z155" s="230">
        <v>15000</v>
      </c>
      <c r="AA155" s="231">
        <v>1596677</v>
      </c>
      <c r="AD155" s="231">
        <v>876850.1</v>
      </c>
      <c r="AE155" s="231">
        <v>1110558.53</v>
      </c>
      <c r="AF155" s="231">
        <v>10</v>
      </c>
      <c r="AH155" s="76">
        <f t="shared" si="13"/>
        <v>610588.57999999996</v>
      </c>
      <c r="AI155" s="31">
        <f t="shared" si="14"/>
        <v>28124.09</v>
      </c>
      <c r="AJ155" s="21">
        <f t="shared" si="15"/>
        <v>582464.49</v>
      </c>
      <c r="AK155" s="15">
        <f t="shared" si="16"/>
        <v>2685339.65</v>
      </c>
      <c r="AL155" s="16">
        <f t="shared" si="17"/>
        <v>3584095.63</v>
      </c>
      <c r="AM155" s="26">
        <f t="shared" si="18"/>
        <v>-898755.98</v>
      </c>
    </row>
    <row r="156" spans="1:39" x14ac:dyDescent="0.2">
      <c r="A156" s="1" t="s">
        <v>509</v>
      </c>
      <c r="B156" s="1" t="s">
        <v>510</v>
      </c>
      <c r="C156" s="66">
        <v>3875</v>
      </c>
      <c r="D156" s="67" t="s">
        <v>1230</v>
      </c>
      <c r="E156" s="253" t="s">
        <v>3305</v>
      </c>
      <c r="F156" s="229">
        <v>290076.96000000002</v>
      </c>
      <c r="G156" s="229">
        <v>0</v>
      </c>
      <c r="H156" s="229">
        <v>71862.87</v>
      </c>
      <c r="I156" s="253">
        <v>520448.34</v>
      </c>
      <c r="J156" s="253">
        <v>450163.19</v>
      </c>
      <c r="L156" s="233">
        <v>18045</v>
      </c>
      <c r="R156" s="253">
        <v>1733406.94</v>
      </c>
      <c r="U156" s="230">
        <v>1829929.04</v>
      </c>
      <c r="V156" s="230">
        <v>99060</v>
      </c>
      <c r="W156" s="230">
        <v>423.44</v>
      </c>
      <c r="Y156" s="230">
        <v>1858440</v>
      </c>
      <c r="Z156" s="230">
        <v>14500</v>
      </c>
      <c r="AA156" s="231">
        <v>2844792</v>
      </c>
      <c r="AD156" s="231">
        <v>668864.25</v>
      </c>
      <c r="AE156" s="231">
        <v>256868.55</v>
      </c>
      <c r="AH156" s="76">
        <f t="shared" si="13"/>
        <v>361939.83</v>
      </c>
      <c r="AI156" s="31">
        <f t="shared" si="14"/>
        <v>18045</v>
      </c>
      <c r="AJ156" s="21">
        <f t="shared" si="15"/>
        <v>343894.83</v>
      </c>
      <c r="AK156" s="15">
        <f t="shared" si="16"/>
        <v>3802352.48</v>
      </c>
      <c r="AL156" s="16">
        <f t="shared" si="17"/>
        <v>3770524.8</v>
      </c>
      <c r="AM156" s="26">
        <f t="shared" si="18"/>
        <v>31827.680000000168</v>
      </c>
    </row>
    <row r="157" spans="1:39" x14ac:dyDescent="0.2">
      <c r="A157" s="1" t="s">
        <v>509</v>
      </c>
      <c r="B157" s="1" t="s">
        <v>510</v>
      </c>
      <c r="C157" s="66">
        <v>4209</v>
      </c>
      <c r="D157" s="67" t="s">
        <v>1231</v>
      </c>
      <c r="E157" s="253" t="s">
        <v>3306</v>
      </c>
      <c r="F157" s="229">
        <v>322227.31</v>
      </c>
      <c r="G157" s="229">
        <v>0</v>
      </c>
      <c r="H157" s="229">
        <v>27495.31</v>
      </c>
      <c r="I157" s="253">
        <v>219546.7</v>
      </c>
      <c r="J157" s="253">
        <v>60314.5</v>
      </c>
      <c r="L157" s="233">
        <v>16725</v>
      </c>
      <c r="N157" s="233">
        <v>0</v>
      </c>
      <c r="Q157" s="253">
        <v>-0.99</v>
      </c>
      <c r="R157" s="253">
        <v>1890457.72</v>
      </c>
      <c r="U157" s="230">
        <v>1561389.67</v>
      </c>
      <c r="V157" s="230">
        <v>99510</v>
      </c>
      <c r="W157" s="230">
        <v>455.78</v>
      </c>
      <c r="Y157" s="230">
        <v>604670</v>
      </c>
      <c r="Z157" s="230">
        <v>15000</v>
      </c>
      <c r="AA157" s="231">
        <v>1477802</v>
      </c>
      <c r="AD157" s="231">
        <v>465231.94</v>
      </c>
      <c r="AE157" s="231">
        <v>105433.27</v>
      </c>
      <c r="AG157" s="231">
        <v>32980</v>
      </c>
      <c r="AH157" s="76">
        <f t="shared" si="13"/>
        <v>349722.62</v>
      </c>
      <c r="AI157" s="31">
        <f t="shared" si="14"/>
        <v>16725</v>
      </c>
      <c r="AJ157" s="21">
        <f t="shared" si="15"/>
        <v>332997.62</v>
      </c>
      <c r="AK157" s="15">
        <f t="shared" si="16"/>
        <v>2281025.4500000002</v>
      </c>
      <c r="AL157" s="16">
        <f t="shared" si="17"/>
        <v>2081447.21</v>
      </c>
      <c r="AM157" s="26">
        <f t="shared" si="18"/>
        <v>199578.24000000022</v>
      </c>
    </row>
    <row r="158" spans="1:39" x14ac:dyDescent="0.2">
      <c r="A158" s="1" t="s">
        <v>509</v>
      </c>
      <c r="B158" s="1" t="s">
        <v>510</v>
      </c>
      <c r="C158" s="66">
        <v>5209</v>
      </c>
      <c r="D158" s="67" t="s">
        <v>1232</v>
      </c>
      <c r="E158" s="253" t="s">
        <v>3307</v>
      </c>
      <c r="F158" s="229">
        <v>597508.04</v>
      </c>
      <c r="G158" s="229">
        <v>0</v>
      </c>
      <c r="H158" s="229">
        <v>68192.73</v>
      </c>
      <c r="I158" s="253">
        <v>2218498.34</v>
      </c>
      <c r="J158" s="253">
        <v>223513.64</v>
      </c>
      <c r="L158" s="233">
        <v>20640</v>
      </c>
      <c r="N158" s="233">
        <v>0</v>
      </c>
      <c r="Q158" s="253">
        <v>-76.06</v>
      </c>
      <c r="R158" s="253">
        <v>715300.29</v>
      </c>
      <c r="U158" s="230">
        <v>2069927.99</v>
      </c>
      <c r="V158" s="230">
        <v>470850</v>
      </c>
      <c r="W158" s="230">
        <v>1145.6199999999999</v>
      </c>
      <c r="Y158" s="230">
        <v>1293580</v>
      </c>
      <c r="Z158" s="230">
        <v>27000</v>
      </c>
      <c r="AA158" s="231">
        <v>2367951</v>
      </c>
      <c r="AD158" s="231">
        <v>1047685.97</v>
      </c>
      <c r="AE158" s="231">
        <v>217080.49</v>
      </c>
      <c r="AH158" s="76">
        <f t="shared" si="13"/>
        <v>665700.77</v>
      </c>
      <c r="AI158" s="31">
        <f t="shared" si="14"/>
        <v>20640</v>
      </c>
      <c r="AJ158" s="21">
        <f t="shared" si="15"/>
        <v>645060.77</v>
      </c>
      <c r="AK158" s="15">
        <f t="shared" si="16"/>
        <v>3862503.6100000003</v>
      </c>
      <c r="AL158" s="16">
        <f t="shared" si="17"/>
        <v>3632717.46</v>
      </c>
      <c r="AM158" s="26">
        <f t="shared" si="18"/>
        <v>229786.15000000037</v>
      </c>
    </row>
    <row r="159" spans="1:39" x14ac:dyDescent="0.2">
      <c r="A159" s="1" t="s">
        <v>509</v>
      </c>
      <c r="B159" s="1" t="s">
        <v>510</v>
      </c>
      <c r="C159" s="66">
        <v>5460</v>
      </c>
      <c r="D159" s="67" t="s">
        <v>1233</v>
      </c>
      <c r="E159" s="253" t="s">
        <v>3308</v>
      </c>
      <c r="F159" s="229">
        <v>560969.47</v>
      </c>
      <c r="G159" s="229">
        <v>0</v>
      </c>
      <c r="H159" s="229">
        <v>94233.4</v>
      </c>
      <c r="I159" s="253">
        <v>274561.5</v>
      </c>
      <c r="J159" s="253">
        <v>178048.47</v>
      </c>
      <c r="L159" s="233">
        <v>15037.5</v>
      </c>
      <c r="N159" s="233">
        <v>1220</v>
      </c>
      <c r="Q159" s="253">
        <v>2.5</v>
      </c>
      <c r="R159" s="253">
        <v>1595931.52</v>
      </c>
      <c r="U159" s="230">
        <v>1898506.81</v>
      </c>
      <c r="V159" s="230">
        <v>373250</v>
      </c>
      <c r="W159" s="230">
        <v>891.65</v>
      </c>
      <c r="Y159" s="230">
        <v>682400</v>
      </c>
      <c r="AA159" s="231">
        <v>1692517</v>
      </c>
      <c r="AD159" s="231">
        <v>659576.17000000004</v>
      </c>
      <c r="AE159" s="231">
        <v>113494.23</v>
      </c>
      <c r="AG159" s="231">
        <v>67440</v>
      </c>
      <c r="AH159" s="76">
        <f t="shared" si="13"/>
        <v>655202.87</v>
      </c>
      <c r="AI159" s="31">
        <f t="shared" si="14"/>
        <v>16257.5</v>
      </c>
      <c r="AJ159" s="21">
        <f t="shared" si="15"/>
        <v>638945.37</v>
      </c>
      <c r="AK159" s="15">
        <f t="shared" si="16"/>
        <v>2955048.46</v>
      </c>
      <c r="AL159" s="16">
        <f t="shared" si="17"/>
        <v>2533027.4</v>
      </c>
      <c r="AM159" s="26">
        <f t="shared" si="18"/>
        <v>422021.06000000006</v>
      </c>
    </row>
    <row r="160" spans="1:39" x14ac:dyDescent="0.2">
      <c r="A160" s="1" t="s">
        <v>513</v>
      </c>
      <c r="B160" s="1" t="s">
        <v>514</v>
      </c>
      <c r="C160" s="66">
        <v>2090</v>
      </c>
      <c r="D160" s="67" t="s">
        <v>1234</v>
      </c>
      <c r="E160" s="253" t="s">
        <v>3309</v>
      </c>
      <c r="F160" s="229">
        <v>470743.51</v>
      </c>
      <c r="G160" s="229">
        <v>0</v>
      </c>
      <c r="H160" s="229">
        <v>39455.449999999997</v>
      </c>
      <c r="I160" s="253">
        <v>293850.13</v>
      </c>
      <c r="J160" s="253">
        <v>108675.8</v>
      </c>
      <c r="K160" s="233">
        <v>3500</v>
      </c>
      <c r="L160" s="233">
        <v>53438</v>
      </c>
      <c r="R160" s="253">
        <v>2218013.29</v>
      </c>
      <c r="U160" s="230">
        <v>1008036.38</v>
      </c>
      <c r="V160" s="230">
        <v>30000</v>
      </c>
      <c r="W160" s="230">
        <v>351.17</v>
      </c>
      <c r="Y160" s="230">
        <v>1294969.3999999999</v>
      </c>
      <c r="AA160" s="231">
        <v>1758769.4</v>
      </c>
      <c r="AD160" s="231">
        <v>296641.42</v>
      </c>
      <c r="AE160" s="231">
        <v>78376.28</v>
      </c>
      <c r="AH160" s="76">
        <f t="shared" si="13"/>
        <v>510198.96</v>
      </c>
      <c r="AI160" s="31">
        <f t="shared" si="14"/>
        <v>56938</v>
      </c>
      <c r="AJ160" s="21">
        <f t="shared" si="15"/>
        <v>453260.96</v>
      </c>
      <c r="AK160" s="15">
        <f t="shared" si="16"/>
        <v>2333356.9500000002</v>
      </c>
      <c r="AL160" s="16">
        <f t="shared" si="17"/>
        <v>2133787.0999999996</v>
      </c>
      <c r="AM160" s="26">
        <f t="shared" si="18"/>
        <v>199569.85000000056</v>
      </c>
    </row>
    <row r="161" spans="1:39" x14ac:dyDescent="0.2">
      <c r="A161" s="1" t="s">
        <v>513</v>
      </c>
      <c r="B161" s="1" t="s">
        <v>514</v>
      </c>
      <c r="C161" s="66">
        <v>3852</v>
      </c>
      <c r="D161" s="67" t="s">
        <v>1235</v>
      </c>
      <c r="E161" s="253" t="s">
        <v>3310</v>
      </c>
      <c r="F161" s="229">
        <v>367064.73</v>
      </c>
      <c r="G161" s="229">
        <v>0</v>
      </c>
      <c r="H161" s="229">
        <v>28934.400000000001</v>
      </c>
      <c r="I161" s="253">
        <v>123046.08</v>
      </c>
      <c r="J161" s="253">
        <v>630783.64</v>
      </c>
      <c r="N161" s="233">
        <v>1075.1099999999999</v>
      </c>
      <c r="R161" s="253">
        <v>1904185.77</v>
      </c>
      <c r="U161" s="230">
        <v>1358547.22</v>
      </c>
      <c r="V161" s="230">
        <v>75629</v>
      </c>
      <c r="W161" s="230">
        <v>457.93</v>
      </c>
      <c r="Y161" s="230">
        <v>2227553</v>
      </c>
      <c r="AA161" s="231">
        <v>3017740.77</v>
      </c>
      <c r="AD161" s="231">
        <v>364630.19</v>
      </c>
      <c r="AE161" s="231">
        <v>194895.62</v>
      </c>
      <c r="AH161" s="76">
        <f t="shared" si="13"/>
        <v>395999.13</v>
      </c>
      <c r="AI161" s="31">
        <f t="shared" si="14"/>
        <v>1075.1099999999999</v>
      </c>
      <c r="AJ161" s="21">
        <f t="shared" si="15"/>
        <v>394924.02</v>
      </c>
      <c r="AK161" s="15">
        <f t="shared" si="16"/>
        <v>3662187.15</v>
      </c>
      <c r="AL161" s="16">
        <f t="shared" si="17"/>
        <v>3577266.58</v>
      </c>
      <c r="AM161" s="26">
        <f t="shared" si="18"/>
        <v>84920.569999999832</v>
      </c>
    </row>
    <row r="162" spans="1:39" x14ac:dyDescent="0.2">
      <c r="A162" s="1" t="s">
        <v>513</v>
      </c>
      <c r="B162" s="1" t="s">
        <v>514</v>
      </c>
      <c r="C162" s="66">
        <v>4000</v>
      </c>
      <c r="D162" s="67" t="s">
        <v>1236</v>
      </c>
      <c r="E162" s="253" t="s">
        <v>3311</v>
      </c>
      <c r="F162" s="229">
        <v>388548.52</v>
      </c>
      <c r="G162" s="229">
        <v>0</v>
      </c>
      <c r="H162" s="229">
        <v>22888.75</v>
      </c>
      <c r="I162" s="253">
        <v>384527.6</v>
      </c>
      <c r="J162" s="253">
        <v>660646.98</v>
      </c>
      <c r="N162" s="233">
        <v>141.9</v>
      </c>
      <c r="R162" s="253">
        <v>2050038.21</v>
      </c>
      <c r="U162" s="230">
        <v>1421459.73</v>
      </c>
      <c r="V162" s="230">
        <v>96325</v>
      </c>
      <c r="W162" s="230">
        <v>383.27</v>
      </c>
      <c r="Y162" s="230">
        <v>1140584.3799999999</v>
      </c>
      <c r="Z162" s="230">
        <v>2810.38</v>
      </c>
      <c r="AA162" s="231">
        <v>1884321.38</v>
      </c>
      <c r="AD162" s="231">
        <v>402094.39</v>
      </c>
      <c r="AE162" s="231">
        <v>192596.06</v>
      </c>
      <c r="AG162" s="231">
        <v>0.38</v>
      </c>
      <c r="AH162" s="76">
        <f t="shared" si="13"/>
        <v>411437.27</v>
      </c>
      <c r="AI162" s="31">
        <f t="shared" si="14"/>
        <v>141.9</v>
      </c>
      <c r="AJ162" s="21">
        <f t="shared" si="15"/>
        <v>411295.37</v>
      </c>
      <c r="AK162" s="15">
        <f t="shared" si="16"/>
        <v>2661562.7599999998</v>
      </c>
      <c r="AL162" s="16">
        <f t="shared" si="17"/>
        <v>2479012.21</v>
      </c>
      <c r="AM162" s="26">
        <f t="shared" si="18"/>
        <v>182550.54999999981</v>
      </c>
    </row>
    <row r="163" spans="1:39" x14ac:dyDescent="0.2">
      <c r="A163" s="1" t="s">
        <v>513</v>
      </c>
      <c r="B163" s="1" t="s">
        <v>514</v>
      </c>
      <c r="C163" s="66">
        <v>5502</v>
      </c>
      <c r="D163" s="67" t="s">
        <v>1237</v>
      </c>
      <c r="E163" s="253" t="s">
        <v>3312</v>
      </c>
      <c r="F163" s="229">
        <v>783516.44</v>
      </c>
      <c r="G163" s="229">
        <v>0</v>
      </c>
      <c r="H163" s="229">
        <v>88200.37</v>
      </c>
      <c r="I163" s="253">
        <v>1857589.1</v>
      </c>
      <c r="J163" s="253">
        <v>171224.55</v>
      </c>
      <c r="N163" s="233">
        <v>440</v>
      </c>
      <c r="Q163" s="253">
        <v>-54447.14</v>
      </c>
      <c r="R163" s="253">
        <v>345682.71</v>
      </c>
      <c r="U163" s="230">
        <v>2002088.6</v>
      </c>
      <c r="V163" s="230">
        <v>228400</v>
      </c>
      <c r="W163" s="230">
        <v>1471.51</v>
      </c>
      <c r="Y163" s="230">
        <v>1752751</v>
      </c>
      <c r="AA163" s="231">
        <v>2807251</v>
      </c>
      <c r="AD163" s="231">
        <v>403787.16</v>
      </c>
      <c r="AE163" s="231">
        <v>328645.48</v>
      </c>
      <c r="AH163" s="76">
        <f t="shared" si="13"/>
        <v>871716.80999999994</v>
      </c>
      <c r="AI163" s="31">
        <f t="shared" si="14"/>
        <v>440</v>
      </c>
      <c r="AJ163" s="21">
        <f t="shared" si="15"/>
        <v>871276.80999999994</v>
      </c>
      <c r="AK163" s="15">
        <f t="shared" si="16"/>
        <v>3984711.11</v>
      </c>
      <c r="AL163" s="16">
        <f t="shared" si="17"/>
        <v>3539683.64</v>
      </c>
      <c r="AM163" s="26">
        <f t="shared" si="18"/>
        <v>445027.46999999974</v>
      </c>
    </row>
    <row r="164" spans="1:39" x14ac:dyDescent="0.2">
      <c r="A164" s="1" t="s">
        <v>517</v>
      </c>
      <c r="B164" s="1" t="s">
        <v>518</v>
      </c>
      <c r="C164" s="66">
        <v>2505</v>
      </c>
      <c r="D164" s="67" t="s">
        <v>1238</v>
      </c>
      <c r="E164" s="253" t="s">
        <v>3313</v>
      </c>
      <c r="F164" s="229">
        <v>1056566.82</v>
      </c>
      <c r="G164" s="229">
        <v>0</v>
      </c>
      <c r="H164" s="229">
        <v>69098.45</v>
      </c>
      <c r="I164" s="253">
        <v>872668.67</v>
      </c>
      <c r="J164" s="253">
        <v>166615.01</v>
      </c>
      <c r="K164" s="233">
        <v>3500</v>
      </c>
      <c r="L164" s="233">
        <v>0</v>
      </c>
      <c r="N164" s="233">
        <v>32.71</v>
      </c>
      <c r="Q164" s="253">
        <v>139669.06</v>
      </c>
      <c r="R164" s="253">
        <v>633085.80000000005</v>
      </c>
      <c r="U164" s="230">
        <v>1158168.99</v>
      </c>
      <c r="V164" s="230">
        <v>213200</v>
      </c>
      <c r="W164" s="230">
        <v>2149</v>
      </c>
      <c r="Y164" s="230">
        <v>944260</v>
      </c>
      <c r="Z164" s="230">
        <v>16250</v>
      </c>
      <c r="AA164" s="231">
        <v>1345259</v>
      </c>
      <c r="AD164" s="231">
        <v>663530.93000000005</v>
      </c>
      <c r="AE164" s="231">
        <v>135274.5</v>
      </c>
      <c r="AH164" s="76">
        <f t="shared" si="13"/>
        <v>1125665.27</v>
      </c>
      <c r="AI164" s="31">
        <f t="shared" si="14"/>
        <v>3532.71</v>
      </c>
      <c r="AJ164" s="21">
        <f t="shared" si="15"/>
        <v>1122132.56</v>
      </c>
      <c r="AK164" s="15">
        <f t="shared" si="16"/>
        <v>2334027.9900000002</v>
      </c>
      <c r="AL164" s="16">
        <f t="shared" si="17"/>
        <v>2144064.4300000002</v>
      </c>
      <c r="AM164" s="26">
        <f t="shared" si="18"/>
        <v>189963.56000000006</v>
      </c>
    </row>
    <row r="165" spans="1:39" x14ac:dyDescent="0.2">
      <c r="A165" s="1" t="s">
        <v>517</v>
      </c>
      <c r="B165" s="1" t="s">
        <v>518</v>
      </c>
      <c r="C165" s="66">
        <v>3733</v>
      </c>
      <c r="D165" s="67" t="s">
        <v>1239</v>
      </c>
      <c r="E165" s="253" t="s">
        <v>3314</v>
      </c>
      <c r="F165" s="229">
        <v>1312193.8899999999</v>
      </c>
      <c r="G165" s="229">
        <v>0</v>
      </c>
      <c r="H165" s="229">
        <v>31839.53</v>
      </c>
      <c r="I165" s="253">
        <v>91293.43</v>
      </c>
      <c r="J165" s="253">
        <v>210920.23</v>
      </c>
      <c r="L165" s="233">
        <v>31542.5</v>
      </c>
      <c r="N165" s="233">
        <v>69.069999999999993</v>
      </c>
      <c r="Q165" s="253">
        <v>185836.08</v>
      </c>
      <c r="R165" s="253">
        <v>1315994.6399999999</v>
      </c>
      <c r="U165" s="230">
        <v>1399257.22</v>
      </c>
      <c r="V165" s="230">
        <v>34077</v>
      </c>
      <c r="W165" s="230">
        <v>2234.4299999999998</v>
      </c>
      <c r="Y165" s="230">
        <v>1291940</v>
      </c>
      <c r="Z165" s="230">
        <v>33750</v>
      </c>
      <c r="AA165" s="231">
        <v>1812305</v>
      </c>
      <c r="AD165" s="231">
        <v>528622.82999999996</v>
      </c>
      <c r="AE165" s="231">
        <v>47866.91</v>
      </c>
      <c r="AH165" s="76">
        <f t="shared" si="13"/>
        <v>1344033.42</v>
      </c>
      <c r="AI165" s="31">
        <f t="shared" si="14"/>
        <v>31611.57</v>
      </c>
      <c r="AJ165" s="21">
        <f t="shared" si="15"/>
        <v>1312421.8499999999</v>
      </c>
      <c r="AK165" s="15">
        <f t="shared" si="16"/>
        <v>2761258.65</v>
      </c>
      <c r="AL165" s="16">
        <f t="shared" si="17"/>
        <v>2388794.7400000002</v>
      </c>
      <c r="AM165" s="26">
        <f t="shared" si="18"/>
        <v>372463.90999999968</v>
      </c>
    </row>
    <row r="166" spans="1:39" x14ac:dyDescent="0.2">
      <c r="A166" s="1" t="s">
        <v>517</v>
      </c>
      <c r="B166" s="1" t="s">
        <v>518</v>
      </c>
      <c r="C166" s="66">
        <v>5221</v>
      </c>
      <c r="D166" s="67" t="s">
        <v>1240</v>
      </c>
      <c r="E166" s="253" t="s">
        <v>3315</v>
      </c>
      <c r="F166" s="229">
        <v>741759.09</v>
      </c>
      <c r="G166" s="229">
        <v>0</v>
      </c>
      <c r="H166" s="229">
        <v>50564.05</v>
      </c>
      <c r="I166" s="253">
        <v>122402.88</v>
      </c>
      <c r="J166" s="253">
        <v>555934.36</v>
      </c>
      <c r="N166" s="233">
        <v>205.95</v>
      </c>
      <c r="Q166" s="253">
        <v>209163.98</v>
      </c>
      <c r="R166" s="253">
        <v>1954472.19</v>
      </c>
      <c r="U166" s="230">
        <v>1519851.92</v>
      </c>
      <c r="V166" s="230">
        <v>195000</v>
      </c>
      <c r="W166" s="230">
        <v>1413.26</v>
      </c>
      <c r="Y166" s="230">
        <v>1359930</v>
      </c>
      <c r="Z166" s="230">
        <v>22800</v>
      </c>
      <c r="AA166" s="231">
        <v>1970445</v>
      </c>
      <c r="AD166" s="231">
        <v>600907.13</v>
      </c>
      <c r="AE166" s="231">
        <v>163314.70000000001</v>
      </c>
      <c r="AH166" s="76">
        <f t="shared" si="13"/>
        <v>792323.14</v>
      </c>
      <c r="AI166" s="31">
        <f t="shared" si="14"/>
        <v>205.95</v>
      </c>
      <c r="AJ166" s="21">
        <f t="shared" si="15"/>
        <v>792117.19000000006</v>
      </c>
      <c r="AK166" s="15">
        <f t="shared" si="16"/>
        <v>3098995.1799999997</v>
      </c>
      <c r="AL166" s="16">
        <f t="shared" si="17"/>
        <v>2734666.83</v>
      </c>
      <c r="AM166" s="26">
        <f t="shared" si="18"/>
        <v>364328.34999999963</v>
      </c>
    </row>
    <row r="167" spans="1:39" x14ac:dyDescent="0.2">
      <c r="A167" s="1" t="s">
        <v>517</v>
      </c>
      <c r="B167" s="1" t="s">
        <v>518</v>
      </c>
      <c r="C167" s="66">
        <v>2747</v>
      </c>
      <c r="D167" s="67" t="s">
        <v>1241</v>
      </c>
      <c r="E167" s="253" t="s">
        <v>3316</v>
      </c>
      <c r="F167" s="229">
        <v>922731.79</v>
      </c>
      <c r="G167" s="229">
        <v>0</v>
      </c>
      <c r="H167" s="229">
        <v>38197.17</v>
      </c>
      <c r="I167" s="253">
        <v>481834.04</v>
      </c>
      <c r="J167" s="253">
        <v>62062.57</v>
      </c>
      <c r="K167" s="233">
        <v>10565</v>
      </c>
      <c r="L167" s="233">
        <v>18810</v>
      </c>
      <c r="N167" s="233">
        <v>134.9</v>
      </c>
      <c r="Q167" s="253">
        <v>128918.68</v>
      </c>
      <c r="R167" s="253">
        <v>1659140.58</v>
      </c>
      <c r="U167" s="230">
        <v>1272452.8700000001</v>
      </c>
      <c r="V167" s="230">
        <v>247000</v>
      </c>
      <c r="W167" s="230">
        <v>1475.62</v>
      </c>
      <c r="Y167" s="230">
        <v>1648380</v>
      </c>
      <c r="Z167" s="230">
        <v>35000</v>
      </c>
      <c r="AA167" s="231">
        <v>2012310</v>
      </c>
      <c r="AD167" s="231">
        <v>749875.14</v>
      </c>
      <c r="AE167" s="231">
        <v>116052.7</v>
      </c>
      <c r="AH167" s="76">
        <f t="shared" si="13"/>
        <v>960928.96000000008</v>
      </c>
      <c r="AI167" s="31">
        <f t="shared" si="14"/>
        <v>29509.9</v>
      </c>
      <c r="AJ167" s="21">
        <f t="shared" si="15"/>
        <v>931419.06</v>
      </c>
      <c r="AK167" s="15">
        <f t="shared" si="16"/>
        <v>3204308.49</v>
      </c>
      <c r="AL167" s="16">
        <f t="shared" si="17"/>
        <v>2878237.8400000003</v>
      </c>
      <c r="AM167" s="26">
        <f t="shared" si="18"/>
        <v>326070.64999999991</v>
      </c>
    </row>
    <row r="168" spans="1:39" x14ac:dyDescent="0.2">
      <c r="A168" s="1" t="s">
        <v>517</v>
      </c>
      <c r="B168" s="1" t="s">
        <v>518</v>
      </c>
      <c r="C168" s="66">
        <v>3860</v>
      </c>
      <c r="D168" s="67" t="s">
        <v>1242</v>
      </c>
      <c r="E168" s="253" t="s">
        <v>3317</v>
      </c>
      <c r="F168" s="229">
        <v>657033.86</v>
      </c>
      <c r="G168" s="229">
        <v>0</v>
      </c>
      <c r="H168" s="229">
        <v>57791.360000000001</v>
      </c>
      <c r="I168" s="253">
        <v>412815.06</v>
      </c>
      <c r="J168" s="253">
        <v>100794.96</v>
      </c>
      <c r="K168" s="233">
        <v>5000</v>
      </c>
      <c r="L168" s="233">
        <v>67477.67</v>
      </c>
      <c r="N168" s="233">
        <v>1036.01</v>
      </c>
      <c r="Q168" s="253">
        <v>186095.32</v>
      </c>
      <c r="R168" s="253">
        <v>3430123.36</v>
      </c>
      <c r="U168" s="230">
        <v>1534795.4</v>
      </c>
      <c r="V168" s="230">
        <v>267000</v>
      </c>
      <c r="Y168" s="230">
        <v>2349060</v>
      </c>
      <c r="Z168" s="230">
        <v>32850</v>
      </c>
      <c r="AA168" s="231">
        <v>2961640</v>
      </c>
      <c r="AD168" s="231">
        <v>1015396.48</v>
      </c>
      <c r="AE168" s="231">
        <v>184421.5</v>
      </c>
      <c r="AH168" s="76">
        <f t="shared" si="13"/>
        <v>714825.22</v>
      </c>
      <c r="AI168" s="31">
        <f t="shared" si="14"/>
        <v>73513.679999999993</v>
      </c>
      <c r="AJ168" s="21">
        <f t="shared" si="15"/>
        <v>641311.54</v>
      </c>
      <c r="AK168" s="15">
        <f t="shared" si="16"/>
        <v>4183705.4</v>
      </c>
      <c r="AL168" s="16">
        <f t="shared" si="17"/>
        <v>4161457.98</v>
      </c>
      <c r="AM168" s="26">
        <f t="shared" si="18"/>
        <v>22247.419999999925</v>
      </c>
    </row>
    <row r="169" spans="1:39" x14ac:dyDescent="0.2">
      <c r="A169" s="1" t="s">
        <v>521</v>
      </c>
      <c r="B169" s="1" t="s">
        <v>522</v>
      </c>
      <c r="C169" s="66">
        <v>992</v>
      </c>
      <c r="D169" s="67" t="s">
        <v>1243</v>
      </c>
      <c r="E169" s="253" t="s">
        <v>3318</v>
      </c>
      <c r="F169" s="229">
        <v>446812.46</v>
      </c>
      <c r="G169" s="229">
        <v>0</v>
      </c>
      <c r="H169" s="229">
        <v>63586.64</v>
      </c>
      <c r="I169" s="253">
        <v>3734976.9</v>
      </c>
      <c r="J169" s="253">
        <v>111660.65</v>
      </c>
      <c r="N169" s="233">
        <v>1386.92</v>
      </c>
      <c r="Q169" s="253">
        <v>20.37</v>
      </c>
      <c r="R169" s="253">
        <v>2074034.47</v>
      </c>
      <c r="U169" s="230">
        <v>1251300.68</v>
      </c>
      <c r="V169" s="230">
        <v>51100</v>
      </c>
      <c r="W169" s="230">
        <v>888.24</v>
      </c>
      <c r="Y169" s="230">
        <v>758540</v>
      </c>
      <c r="AA169" s="231">
        <v>1479508</v>
      </c>
      <c r="AD169" s="231">
        <v>601189.43000000005</v>
      </c>
      <c r="AE169" s="231">
        <v>9110.5</v>
      </c>
      <c r="AH169" s="76">
        <f t="shared" si="13"/>
        <v>510399.10000000003</v>
      </c>
      <c r="AI169" s="31">
        <f t="shared" si="14"/>
        <v>1386.92</v>
      </c>
      <c r="AJ169" s="21">
        <f t="shared" si="15"/>
        <v>509012.18000000005</v>
      </c>
      <c r="AK169" s="15">
        <f t="shared" si="16"/>
        <v>2061828.92</v>
      </c>
      <c r="AL169" s="16">
        <f t="shared" si="17"/>
        <v>2089807.9300000002</v>
      </c>
      <c r="AM169" s="26">
        <f t="shared" si="18"/>
        <v>-27979.010000000242</v>
      </c>
    </row>
    <row r="170" spans="1:39" x14ac:dyDescent="0.2">
      <c r="A170" s="1" t="s">
        <v>521</v>
      </c>
      <c r="B170" s="1" t="s">
        <v>522</v>
      </c>
      <c r="C170" s="66">
        <v>5690</v>
      </c>
      <c r="D170" s="67" t="s">
        <v>1244</v>
      </c>
      <c r="E170" s="253" t="s">
        <v>3319</v>
      </c>
      <c r="F170" s="229">
        <v>762419.44</v>
      </c>
      <c r="G170" s="229">
        <v>0</v>
      </c>
      <c r="H170" s="229">
        <v>85174.94</v>
      </c>
      <c r="I170" s="253">
        <v>185375.45</v>
      </c>
      <c r="J170" s="253">
        <v>668563.62</v>
      </c>
      <c r="N170" s="233">
        <v>140871.95000000001</v>
      </c>
      <c r="Q170" s="253">
        <v>7.23</v>
      </c>
      <c r="R170" s="253">
        <v>2188176.4900000002</v>
      </c>
      <c r="U170" s="230">
        <v>2416975.2000000002</v>
      </c>
      <c r="V170" s="230">
        <v>206800</v>
      </c>
      <c r="W170" s="230">
        <v>1051.31</v>
      </c>
      <c r="Y170" s="230">
        <v>1252701</v>
      </c>
      <c r="AA170" s="231">
        <v>2159197.9900000002</v>
      </c>
      <c r="AD170" s="231">
        <v>901523.26</v>
      </c>
      <c r="AE170" s="231">
        <v>114977.88</v>
      </c>
      <c r="AH170" s="76">
        <f t="shared" si="13"/>
        <v>847594.37999999989</v>
      </c>
      <c r="AI170" s="31">
        <f t="shared" si="14"/>
        <v>140871.95000000001</v>
      </c>
      <c r="AJ170" s="21">
        <f t="shared" si="15"/>
        <v>706722.42999999993</v>
      </c>
      <c r="AK170" s="15">
        <f t="shared" si="16"/>
        <v>3877527.5100000002</v>
      </c>
      <c r="AL170" s="16">
        <f t="shared" si="17"/>
        <v>3175699.13</v>
      </c>
      <c r="AM170" s="26">
        <f t="shared" si="18"/>
        <v>701828.38000000035</v>
      </c>
    </row>
    <row r="171" spans="1:39" x14ac:dyDescent="0.2">
      <c r="A171" s="1" t="s">
        <v>521</v>
      </c>
      <c r="B171" s="1" t="s">
        <v>522</v>
      </c>
      <c r="C171" s="66">
        <v>3265</v>
      </c>
      <c r="D171" s="67" t="s">
        <v>1245</v>
      </c>
      <c r="E171" s="253" t="s">
        <v>3320</v>
      </c>
      <c r="F171" s="229">
        <v>481620.24</v>
      </c>
      <c r="G171" s="229">
        <v>0</v>
      </c>
      <c r="H171" s="229">
        <v>108463.28</v>
      </c>
      <c r="I171" s="253">
        <v>440942.58</v>
      </c>
      <c r="J171" s="253">
        <v>646958.61</v>
      </c>
      <c r="N171" s="233">
        <v>0</v>
      </c>
      <c r="Q171" s="253">
        <v>-24581.3</v>
      </c>
      <c r="R171" s="253">
        <v>1890317.34</v>
      </c>
      <c r="U171" s="230">
        <v>1280582.52</v>
      </c>
      <c r="V171" s="230">
        <v>138000</v>
      </c>
      <c r="W171" s="230">
        <v>1864.85</v>
      </c>
      <c r="Y171" s="230">
        <v>1155540</v>
      </c>
      <c r="AA171" s="231">
        <v>1717227</v>
      </c>
      <c r="AD171" s="231">
        <v>782717.97</v>
      </c>
      <c r="AE171" s="231">
        <v>88485.39</v>
      </c>
      <c r="AH171" s="76">
        <f t="shared" si="13"/>
        <v>590083.52</v>
      </c>
      <c r="AI171" s="31">
        <f t="shared" si="14"/>
        <v>0</v>
      </c>
      <c r="AJ171" s="21">
        <f t="shared" si="15"/>
        <v>590083.52</v>
      </c>
      <c r="AK171" s="15">
        <f t="shared" si="16"/>
        <v>2575987.37</v>
      </c>
      <c r="AL171" s="16">
        <f t="shared" si="17"/>
        <v>2588430.36</v>
      </c>
      <c r="AM171" s="26">
        <f t="shared" si="18"/>
        <v>-12442.989999999758</v>
      </c>
    </row>
    <row r="172" spans="1:39" x14ac:dyDescent="0.2">
      <c r="A172" s="1" t="s">
        <v>521</v>
      </c>
      <c r="B172" s="1" t="s">
        <v>522</v>
      </c>
      <c r="C172" s="66">
        <v>5131</v>
      </c>
      <c r="D172" s="67" t="s">
        <v>1246</v>
      </c>
      <c r="E172" s="253" t="s">
        <v>3321</v>
      </c>
      <c r="F172" s="229">
        <v>716223.93</v>
      </c>
      <c r="G172" s="229">
        <v>0</v>
      </c>
      <c r="H172" s="229">
        <v>54321.23</v>
      </c>
      <c r="I172" s="253">
        <v>274098.95</v>
      </c>
      <c r="J172" s="253">
        <v>148390.31</v>
      </c>
      <c r="N172" s="233">
        <v>183820.79999999999</v>
      </c>
      <c r="R172" s="253">
        <v>2400624.13</v>
      </c>
      <c r="U172" s="230">
        <v>1310587.33</v>
      </c>
      <c r="V172" s="230">
        <v>222890</v>
      </c>
      <c r="W172" s="230">
        <v>993.41</v>
      </c>
      <c r="Y172" s="230">
        <v>1828820</v>
      </c>
      <c r="AA172" s="231">
        <v>2412915.75</v>
      </c>
      <c r="AB172" s="231">
        <v>7500</v>
      </c>
      <c r="AD172" s="231">
        <v>779561.04</v>
      </c>
      <c r="AE172" s="231">
        <v>163406.29999999999</v>
      </c>
      <c r="AH172" s="76">
        <f t="shared" si="13"/>
        <v>770545.16</v>
      </c>
      <c r="AI172" s="31">
        <f t="shared" si="14"/>
        <v>183820.79999999999</v>
      </c>
      <c r="AJ172" s="21">
        <f t="shared" si="15"/>
        <v>586724.3600000001</v>
      </c>
      <c r="AK172" s="15">
        <f t="shared" si="16"/>
        <v>3363290.74</v>
      </c>
      <c r="AL172" s="16">
        <f t="shared" si="17"/>
        <v>3363383.09</v>
      </c>
      <c r="AM172" s="26">
        <f t="shared" si="18"/>
        <v>-92.349999999627471</v>
      </c>
    </row>
    <row r="173" spans="1:39" x14ac:dyDescent="0.2">
      <c r="A173" s="1" t="s">
        <v>521</v>
      </c>
      <c r="B173" s="1" t="s">
        <v>522</v>
      </c>
      <c r="C173" s="66">
        <v>3470</v>
      </c>
      <c r="D173" s="67" t="s">
        <v>1247</v>
      </c>
      <c r="E173" s="253" t="s">
        <v>3322</v>
      </c>
      <c r="F173" s="229">
        <v>976507.75</v>
      </c>
      <c r="G173" s="229">
        <v>0</v>
      </c>
      <c r="H173" s="229">
        <v>69244.929999999993</v>
      </c>
      <c r="I173" s="253">
        <v>648391</v>
      </c>
      <c r="J173" s="253">
        <v>468549.73</v>
      </c>
      <c r="N173" s="233">
        <v>14.98</v>
      </c>
      <c r="Q173" s="253">
        <v>-7.79</v>
      </c>
      <c r="R173" s="253">
        <v>1658240.02</v>
      </c>
      <c r="U173" s="230">
        <v>1944049.67</v>
      </c>
      <c r="V173" s="230">
        <v>130800</v>
      </c>
      <c r="W173" s="230">
        <v>1671.94</v>
      </c>
      <c r="Y173" s="230">
        <v>1100440</v>
      </c>
      <c r="AA173" s="231">
        <v>2109108</v>
      </c>
      <c r="AD173" s="231">
        <v>904201.43</v>
      </c>
      <c r="AE173" s="231">
        <v>141877.9</v>
      </c>
      <c r="AH173" s="76">
        <f t="shared" si="13"/>
        <v>1045752.6799999999</v>
      </c>
      <c r="AI173" s="31">
        <f t="shared" si="14"/>
        <v>14.98</v>
      </c>
      <c r="AJ173" s="21">
        <f t="shared" si="15"/>
        <v>1045737.7</v>
      </c>
      <c r="AK173" s="15">
        <f t="shared" si="16"/>
        <v>3176961.61</v>
      </c>
      <c r="AL173" s="16">
        <f t="shared" si="17"/>
        <v>3155187.33</v>
      </c>
      <c r="AM173" s="26">
        <f t="shared" si="18"/>
        <v>21774.279999999795</v>
      </c>
    </row>
    <row r="174" spans="1:39" x14ac:dyDescent="0.2">
      <c r="A174" s="1" t="s">
        <v>521</v>
      </c>
      <c r="B174" s="1" t="s">
        <v>522</v>
      </c>
      <c r="C174" s="66">
        <v>6314</v>
      </c>
      <c r="D174" s="67" t="s">
        <v>1248</v>
      </c>
      <c r="E174" s="253" t="s">
        <v>3323</v>
      </c>
      <c r="F174" s="229">
        <v>559930.88</v>
      </c>
      <c r="G174" s="229">
        <v>0</v>
      </c>
      <c r="H174" s="229">
        <v>108618.33</v>
      </c>
      <c r="I174" s="253">
        <v>329425.94</v>
      </c>
      <c r="J174" s="253">
        <v>97016.08</v>
      </c>
      <c r="N174" s="233">
        <v>21</v>
      </c>
      <c r="Q174" s="253">
        <v>-3414</v>
      </c>
      <c r="R174" s="253">
        <v>2400624.13</v>
      </c>
      <c r="U174" s="230">
        <v>1993004.29</v>
      </c>
      <c r="V174" s="230">
        <v>173950</v>
      </c>
      <c r="W174" s="230">
        <v>693.93</v>
      </c>
      <c r="Y174" s="230">
        <v>1081040</v>
      </c>
      <c r="AA174" s="231">
        <v>2136045.92</v>
      </c>
      <c r="AD174" s="231">
        <v>962360.64</v>
      </c>
      <c r="AE174" s="231">
        <v>91918.9</v>
      </c>
      <c r="AH174" s="76">
        <f t="shared" si="13"/>
        <v>668549.21</v>
      </c>
      <c r="AI174" s="31">
        <f t="shared" si="14"/>
        <v>21</v>
      </c>
      <c r="AJ174" s="21">
        <f t="shared" si="15"/>
        <v>668528.21</v>
      </c>
      <c r="AK174" s="15">
        <f t="shared" si="16"/>
        <v>3248688.22</v>
      </c>
      <c r="AL174" s="16">
        <f t="shared" si="17"/>
        <v>3190325.46</v>
      </c>
      <c r="AM174" s="26">
        <f t="shared" si="18"/>
        <v>58362.760000000242</v>
      </c>
    </row>
    <row r="175" spans="1:39" x14ac:dyDescent="0.2">
      <c r="A175" s="1" t="s">
        <v>525</v>
      </c>
      <c r="B175" s="1" t="s">
        <v>526</v>
      </c>
      <c r="C175" s="66">
        <v>4818</v>
      </c>
      <c r="D175" s="67" t="s">
        <v>1249</v>
      </c>
      <c r="E175" s="253" t="s">
        <v>3324</v>
      </c>
      <c r="F175" s="229">
        <v>629012.62</v>
      </c>
      <c r="G175" s="229">
        <v>0</v>
      </c>
      <c r="H175" s="229">
        <v>61446.76</v>
      </c>
      <c r="I175" s="253">
        <v>126397.87</v>
      </c>
      <c r="J175" s="253">
        <v>71334.84</v>
      </c>
      <c r="N175" s="233">
        <v>65.42</v>
      </c>
      <c r="R175" s="253">
        <v>1908740.29</v>
      </c>
      <c r="U175" s="230">
        <v>1632004.54</v>
      </c>
      <c r="V175" s="230">
        <v>243000</v>
      </c>
      <c r="W175" s="230">
        <v>1573.1</v>
      </c>
      <c r="Y175" s="230">
        <v>1304030</v>
      </c>
      <c r="AA175" s="231">
        <v>2184438</v>
      </c>
      <c r="AD175" s="231">
        <v>690539.34</v>
      </c>
      <c r="AE175" s="231">
        <v>71584.84</v>
      </c>
      <c r="AH175" s="76">
        <f t="shared" si="13"/>
        <v>690459.38</v>
      </c>
      <c r="AI175" s="31">
        <f t="shared" si="14"/>
        <v>65.42</v>
      </c>
      <c r="AJ175" s="21">
        <f t="shared" si="15"/>
        <v>690393.96</v>
      </c>
      <c r="AK175" s="15">
        <f t="shared" si="16"/>
        <v>3180607.64</v>
      </c>
      <c r="AL175" s="16">
        <f t="shared" si="17"/>
        <v>2946562.1799999997</v>
      </c>
      <c r="AM175" s="26">
        <f t="shared" si="18"/>
        <v>234045.46000000043</v>
      </c>
    </row>
    <row r="176" spans="1:39" x14ac:dyDescent="0.2">
      <c r="A176" s="1" t="s">
        <v>525</v>
      </c>
      <c r="B176" s="1" t="s">
        <v>526</v>
      </c>
      <c r="C176" s="66">
        <v>3493</v>
      </c>
      <c r="D176" s="67" t="s">
        <v>1250</v>
      </c>
      <c r="E176" s="253" t="s">
        <v>3325</v>
      </c>
      <c r="F176" s="229">
        <v>312644.59999999998</v>
      </c>
      <c r="G176" s="229">
        <v>0</v>
      </c>
      <c r="H176" s="229">
        <v>47893.9</v>
      </c>
      <c r="I176" s="253">
        <v>424838.73</v>
      </c>
      <c r="J176" s="253">
        <v>174109.73</v>
      </c>
      <c r="N176" s="233">
        <v>46.83</v>
      </c>
      <c r="R176" s="253">
        <v>2036218.61</v>
      </c>
      <c r="U176" s="230">
        <v>1469316.92</v>
      </c>
      <c r="V176" s="230">
        <v>100000</v>
      </c>
      <c r="W176" s="230">
        <v>1420.58</v>
      </c>
      <c r="Y176" s="230">
        <v>1217850</v>
      </c>
      <c r="AA176" s="231">
        <v>2204850</v>
      </c>
      <c r="AD176" s="231">
        <v>635054.9</v>
      </c>
      <c r="AE176" s="231">
        <v>182120</v>
      </c>
      <c r="AH176" s="76">
        <f t="shared" si="13"/>
        <v>360538.5</v>
      </c>
      <c r="AI176" s="31">
        <f t="shared" si="14"/>
        <v>46.83</v>
      </c>
      <c r="AJ176" s="21">
        <f t="shared" si="15"/>
        <v>360491.67</v>
      </c>
      <c r="AK176" s="15">
        <f t="shared" si="16"/>
        <v>2788587.5</v>
      </c>
      <c r="AL176" s="16">
        <f t="shared" si="17"/>
        <v>3022024.9</v>
      </c>
      <c r="AM176" s="26">
        <f t="shared" si="18"/>
        <v>-233437.39999999991</v>
      </c>
    </row>
    <row r="177" spans="1:39" x14ac:dyDescent="0.2">
      <c r="A177" s="1" t="s">
        <v>525</v>
      </c>
      <c r="B177" s="1" t="s">
        <v>526</v>
      </c>
      <c r="C177" s="66">
        <v>2171</v>
      </c>
      <c r="D177" s="67" t="s">
        <v>1251</v>
      </c>
      <c r="E177" s="253" t="s">
        <v>3326</v>
      </c>
      <c r="F177" s="229">
        <v>468726.55</v>
      </c>
      <c r="G177" s="229">
        <v>0</v>
      </c>
      <c r="H177" s="229">
        <v>43648.66</v>
      </c>
      <c r="I177" s="253">
        <v>20604.060000000001</v>
      </c>
      <c r="J177" s="253">
        <v>135694.44</v>
      </c>
      <c r="N177" s="233">
        <v>1908.38</v>
      </c>
      <c r="R177" s="253">
        <v>2581996.2400000002</v>
      </c>
      <c r="U177" s="230">
        <v>922753.04</v>
      </c>
      <c r="V177" s="230">
        <v>85135</v>
      </c>
      <c r="W177" s="230">
        <v>1129.03</v>
      </c>
      <c r="Y177" s="230">
        <v>832850</v>
      </c>
      <c r="AA177" s="231">
        <v>1317150</v>
      </c>
      <c r="AD177" s="231">
        <v>388807.45</v>
      </c>
      <c r="AE177" s="231">
        <v>177976.13</v>
      </c>
      <c r="AH177" s="76">
        <f t="shared" si="13"/>
        <v>512375.20999999996</v>
      </c>
      <c r="AI177" s="31">
        <f t="shared" si="14"/>
        <v>1908.38</v>
      </c>
      <c r="AJ177" s="21">
        <f t="shared" si="15"/>
        <v>510466.82999999996</v>
      </c>
      <c r="AK177" s="15">
        <f t="shared" si="16"/>
        <v>1841867.07</v>
      </c>
      <c r="AL177" s="16">
        <f t="shared" si="17"/>
        <v>1883933.58</v>
      </c>
      <c r="AM177" s="26">
        <f t="shared" si="18"/>
        <v>-42066.510000000009</v>
      </c>
    </row>
    <row r="178" spans="1:39" x14ac:dyDescent="0.2">
      <c r="A178" s="1" t="s">
        <v>525</v>
      </c>
      <c r="B178" s="1" t="s">
        <v>526</v>
      </c>
      <c r="C178" s="66">
        <v>4974</v>
      </c>
      <c r="D178" s="67" t="s">
        <v>1252</v>
      </c>
      <c r="E178" s="253" t="s">
        <v>3327</v>
      </c>
      <c r="F178" s="229">
        <v>516765.77</v>
      </c>
      <c r="G178" s="229">
        <v>44400</v>
      </c>
      <c r="H178" s="229">
        <v>39566.33</v>
      </c>
      <c r="I178" s="253">
        <v>152549.03</v>
      </c>
      <c r="J178" s="253">
        <v>922377.73</v>
      </c>
      <c r="N178" s="233">
        <v>1054.79</v>
      </c>
      <c r="R178" s="253">
        <v>1442473.15</v>
      </c>
      <c r="U178" s="230">
        <v>1984567.61</v>
      </c>
      <c r="V178" s="230">
        <v>378539</v>
      </c>
      <c r="W178" s="230">
        <v>921.23</v>
      </c>
      <c r="Y178" s="230">
        <v>1133810</v>
      </c>
      <c r="Z178" s="230">
        <v>5608</v>
      </c>
      <c r="AA178" s="231">
        <v>1602110</v>
      </c>
      <c r="AD178" s="231">
        <v>556799.06999999995</v>
      </c>
      <c r="AE178" s="231">
        <v>196069.81</v>
      </c>
      <c r="AH178" s="76">
        <f t="shared" si="13"/>
        <v>600732.1</v>
      </c>
      <c r="AI178" s="31">
        <f t="shared" si="14"/>
        <v>1054.79</v>
      </c>
      <c r="AJ178" s="21">
        <f t="shared" si="15"/>
        <v>599677.30999999994</v>
      </c>
      <c r="AK178" s="15">
        <f t="shared" si="16"/>
        <v>3503445.8400000003</v>
      </c>
      <c r="AL178" s="16">
        <f t="shared" si="17"/>
        <v>2354978.88</v>
      </c>
      <c r="AM178" s="26">
        <f t="shared" si="18"/>
        <v>1148466.9600000004</v>
      </c>
    </row>
    <row r="179" spans="1:39" x14ac:dyDescent="0.2">
      <c r="A179" s="1" t="s">
        <v>525</v>
      </c>
      <c r="B179" s="1" t="s">
        <v>526</v>
      </c>
      <c r="C179" s="66">
        <v>2190</v>
      </c>
      <c r="D179" s="67" t="s">
        <v>1253</v>
      </c>
      <c r="E179" s="253" t="s">
        <v>3328</v>
      </c>
      <c r="F179" s="229">
        <v>558153.06999999995</v>
      </c>
      <c r="G179" s="229">
        <v>0</v>
      </c>
      <c r="H179" s="229">
        <v>15498.63</v>
      </c>
      <c r="I179" s="253">
        <v>214054.36</v>
      </c>
      <c r="J179" s="253">
        <v>138954.51</v>
      </c>
      <c r="N179" s="233">
        <v>0</v>
      </c>
      <c r="R179" s="253">
        <v>1708773.29</v>
      </c>
      <c r="U179" s="230">
        <v>825843.65</v>
      </c>
      <c r="V179" s="230">
        <v>113000</v>
      </c>
      <c r="W179" s="230">
        <v>1430.31</v>
      </c>
      <c r="Y179" s="230">
        <v>970900</v>
      </c>
      <c r="AA179" s="231">
        <v>1338390</v>
      </c>
      <c r="AD179" s="231">
        <v>484553.69</v>
      </c>
      <c r="AE179" s="231">
        <v>138661.01999999999</v>
      </c>
      <c r="AH179" s="76">
        <f t="shared" si="13"/>
        <v>573651.69999999995</v>
      </c>
      <c r="AI179" s="31">
        <f t="shared" si="14"/>
        <v>0</v>
      </c>
      <c r="AJ179" s="21">
        <f t="shared" si="15"/>
        <v>573651.69999999995</v>
      </c>
      <c r="AK179" s="15">
        <f t="shared" si="16"/>
        <v>1911173.96</v>
      </c>
      <c r="AL179" s="16">
        <f t="shared" si="17"/>
        <v>1961604.71</v>
      </c>
      <c r="AM179" s="26">
        <f t="shared" si="18"/>
        <v>-50430.75</v>
      </c>
    </row>
    <row r="180" spans="1:39" x14ac:dyDescent="0.2">
      <c r="A180" s="1" t="s">
        <v>525</v>
      </c>
      <c r="B180" s="1" t="s">
        <v>526</v>
      </c>
      <c r="C180" s="66">
        <v>3183</v>
      </c>
      <c r="D180" s="67" t="s">
        <v>1254</v>
      </c>
      <c r="E180" s="253" t="s">
        <v>3329</v>
      </c>
      <c r="F180" s="229">
        <v>246227.66</v>
      </c>
      <c r="G180" s="229">
        <v>52200</v>
      </c>
      <c r="H180" s="229">
        <v>25946.98</v>
      </c>
      <c r="I180" s="253">
        <v>24052.49</v>
      </c>
      <c r="J180" s="253">
        <v>43464.29</v>
      </c>
      <c r="N180" s="233">
        <v>165.9</v>
      </c>
      <c r="Q180" s="253">
        <v>-4</v>
      </c>
      <c r="R180" s="253">
        <v>1572242.02</v>
      </c>
      <c r="U180" s="230">
        <v>964003.74</v>
      </c>
      <c r="V180" s="230">
        <v>236413</v>
      </c>
      <c r="W180" s="230">
        <v>2015.24</v>
      </c>
      <c r="Y180" s="230">
        <v>989070</v>
      </c>
      <c r="Z180" s="230">
        <v>2390</v>
      </c>
      <c r="AA180" s="231">
        <v>1509070</v>
      </c>
      <c r="AD180" s="231">
        <v>603997.56999999995</v>
      </c>
      <c r="AE180" s="231">
        <v>49404</v>
      </c>
      <c r="AH180" s="76">
        <f t="shared" si="13"/>
        <v>324374.64</v>
      </c>
      <c r="AI180" s="31">
        <f t="shared" si="14"/>
        <v>165.9</v>
      </c>
      <c r="AJ180" s="21">
        <f t="shared" si="15"/>
        <v>324208.74</v>
      </c>
      <c r="AK180" s="15">
        <f t="shared" si="16"/>
        <v>2193891.98</v>
      </c>
      <c r="AL180" s="16">
        <f t="shared" si="17"/>
        <v>2162471.5699999998</v>
      </c>
      <c r="AM180" s="26">
        <f t="shared" si="18"/>
        <v>31420.410000000149</v>
      </c>
    </row>
    <row r="181" spans="1:39" x14ac:dyDescent="0.2">
      <c r="A181" s="1" t="s">
        <v>525</v>
      </c>
      <c r="B181" s="1" t="s">
        <v>526</v>
      </c>
      <c r="C181" s="66">
        <v>3642</v>
      </c>
      <c r="D181" s="67" t="s">
        <v>1255</v>
      </c>
      <c r="E181" s="253" t="s">
        <v>3330</v>
      </c>
      <c r="F181" s="229">
        <v>520721.6</v>
      </c>
      <c r="G181" s="229">
        <v>0</v>
      </c>
      <c r="H181" s="229">
        <v>43538.34</v>
      </c>
      <c r="I181" s="253">
        <v>90525.119999999995</v>
      </c>
      <c r="J181" s="253">
        <v>755095.12</v>
      </c>
      <c r="N181" s="233">
        <v>46.74</v>
      </c>
      <c r="R181" s="253">
        <v>1286359.3700000001</v>
      </c>
      <c r="U181" s="230">
        <v>2064672.78</v>
      </c>
      <c r="V181" s="230">
        <v>382555</v>
      </c>
      <c r="W181" s="230">
        <v>1171.01</v>
      </c>
      <c r="Y181" s="230">
        <v>1071879</v>
      </c>
      <c r="AA181" s="231">
        <v>1673919</v>
      </c>
      <c r="AD181" s="231">
        <v>670758.39</v>
      </c>
      <c r="AE181" s="231">
        <v>101478.6</v>
      </c>
      <c r="AH181" s="76">
        <f t="shared" si="13"/>
        <v>564259.93999999994</v>
      </c>
      <c r="AI181" s="31">
        <f t="shared" si="14"/>
        <v>46.74</v>
      </c>
      <c r="AJ181" s="21">
        <f t="shared" si="15"/>
        <v>564213.19999999995</v>
      </c>
      <c r="AK181" s="15">
        <f t="shared" si="16"/>
        <v>3520277.79</v>
      </c>
      <c r="AL181" s="16">
        <f t="shared" si="17"/>
        <v>2446155.9900000002</v>
      </c>
      <c r="AM181" s="26">
        <f t="shared" si="18"/>
        <v>1074121.7999999998</v>
      </c>
    </row>
    <row r="182" spans="1:39" x14ac:dyDescent="0.2">
      <c r="A182" s="1" t="s">
        <v>529</v>
      </c>
      <c r="B182" s="1" t="s">
        <v>531</v>
      </c>
      <c r="C182" s="66">
        <v>3093</v>
      </c>
      <c r="D182" s="67" t="s">
        <v>1256</v>
      </c>
      <c r="E182" s="253" t="s">
        <v>3331</v>
      </c>
      <c r="F182" s="229">
        <v>584467.15</v>
      </c>
      <c r="G182" s="229">
        <v>31454.880000000001</v>
      </c>
      <c r="H182" s="229">
        <v>38286.79</v>
      </c>
      <c r="I182" s="253">
        <v>233528.05</v>
      </c>
      <c r="J182" s="253">
        <v>101337.58</v>
      </c>
      <c r="K182" s="233">
        <v>68429.47</v>
      </c>
      <c r="L182" s="233">
        <v>2129.91</v>
      </c>
      <c r="M182" s="233">
        <v>1107</v>
      </c>
      <c r="R182" s="253">
        <v>1621669.25</v>
      </c>
      <c r="U182" s="230">
        <v>888940.73</v>
      </c>
      <c r="V182" s="230">
        <v>43540</v>
      </c>
      <c r="W182" s="230">
        <v>1057.18</v>
      </c>
      <c r="Y182" s="230">
        <v>431140</v>
      </c>
      <c r="Z182" s="230">
        <v>168440.8</v>
      </c>
      <c r="AA182" s="231">
        <v>1028396.5</v>
      </c>
      <c r="AD182" s="231">
        <v>276042.42</v>
      </c>
      <c r="AE182" s="231">
        <v>60162.25</v>
      </c>
      <c r="AH182" s="76">
        <f t="shared" si="13"/>
        <v>654208.82000000007</v>
      </c>
      <c r="AI182" s="31">
        <f t="shared" si="14"/>
        <v>71666.38</v>
      </c>
      <c r="AJ182" s="21">
        <f t="shared" si="15"/>
        <v>582542.44000000006</v>
      </c>
      <c r="AK182" s="15">
        <f t="shared" si="16"/>
        <v>1533118.7100000002</v>
      </c>
      <c r="AL182" s="16">
        <f t="shared" si="17"/>
        <v>1364601.17</v>
      </c>
      <c r="AM182" s="26">
        <f t="shared" si="18"/>
        <v>168517.54000000027</v>
      </c>
    </row>
    <row r="183" spans="1:39" x14ac:dyDescent="0.2">
      <c r="A183" s="1" t="s">
        <v>529</v>
      </c>
      <c r="B183" s="1" t="s">
        <v>531</v>
      </c>
      <c r="C183" s="66">
        <v>2775</v>
      </c>
      <c r="D183" s="67" t="s">
        <v>1257</v>
      </c>
      <c r="E183" s="253" t="s">
        <v>3332</v>
      </c>
      <c r="F183" s="229">
        <v>241072.44</v>
      </c>
      <c r="G183" s="229">
        <v>14200</v>
      </c>
      <c r="H183" s="229">
        <v>71224.789999999994</v>
      </c>
      <c r="I183" s="253">
        <v>286308.13</v>
      </c>
      <c r="J183" s="253">
        <v>864446.23</v>
      </c>
      <c r="K183" s="233">
        <v>32685</v>
      </c>
      <c r="R183" s="253">
        <v>2143817.25</v>
      </c>
      <c r="U183" s="230">
        <v>1685185.3</v>
      </c>
      <c r="V183" s="230">
        <v>61800</v>
      </c>
      <c r="W183" s="230">
        <v>386.7</v>
      </c>
      <c r="Y183" s="230">
        <v>1290220</v>
      </c>
      <c r="Z183" s="230">
        <v>195152.08</v>
      </c>
      <c r="AA183" s="231">
        <v>1757847</v>
      </c>
      <c r="AD183" s="231">
        <v>580376.77</v>
      </c>
      <c r="AE183" s="231">
        <v>130434.91</v>
      </c>
      <c r="AH183" s="76">
        <f t="shared" si="13"/>
        <v>326497.23</v>
      </c>
      <c r="AI183" s="31">
        <f t="shared" si="14"/>
        <v>32685</v>
      </c>
      <c r="AJ183" s="21">
        <f t="shared" si="15"/>
        <v>293812.23</v>
      </c>
      <c r="AK183" s="15">
        <f t="shared" si="16"/>
        <v>3232744.08</v>
      </c>
      <c r="AL183" s="16">
        <f t="shared" si="17"/>
        <v>2468658.6800000002</v>
      </c>
      <c r="AM183" s="26">
        <f t="shared" si="18"/>
        <v>764085.39999999991</v>
      </c>
    </row>
    <row r="184" spans="1:39" x14ac:dyDescent="0.2">
      <c r="A184" s="1" t="s">
        <v>529</v>
      </c>
      <c r="B184" s="1" t="s">
        <v>531</v>
      </c>
      <c r="C184" s="66">
        <v>2224</v>
      </c>
      <c r="D184" s="67" t="s">
        <v>1258</v>
      </c>
      <c r="E184" s="253" t="s">
        <v>3333</v>
      </c>
      <c r="F184" s="229">
        <v>505831.57</v>
      </c>
      <c r="G184" s="229">
        <v>11098</v>
      </c>
      <c r="H184" s="229">
        <v>26308.94</v>
      </c>
      <c r="I184" s="253">
        <v>2247510.89</v>
      </c>
      <c r="J184" s="253">
        <v>212928.89</v>
      </c>
      <c r="K184" s="233">
        <v>0</v>
      </c>
      <c r="Q184" s="253">
        <v>-3424.99</v>
      </c>
      <c r="R184" s="253">
        <v>309335.96999999997</v>
      </c>
      <c r="U184" s="230">
        <v>699750.26</v>
      </c>
      <c r="V184" s="230">
        <v>44600</v>
      </c>
      <c r="W184" s="230">
        <v>995.59</v>
      </c>
      <c r="Y184" s="230">
        <v>949860</v>
      </c>
      <c r="Z184" s="230">
        <v>123824.56</v>
      </c>
      <c r="AA184" s="231">
        <v>1327592</v>
      </c>
      <c r="AD184" s="231">
        <v>327126.62</v>
      </c>
      <c r="AE184" s="231">
        <v>148213.19</v>
      </c>
      <c r="AH184" s="76">
        <f t="shared" si="13"/>
        <v>543238.51</v>
      </c>
      <c r="AI184" s="31">
        <f t="shared" si="14"/>
        <v>0</v>
      </c>
      <c r="AJ184" s="21">
        <f t="shared" si="15"/>
        <v>543238.51</v>
      </c>
      <c r="AK184" s="15">
        <f t="shared" si="16"/>
        <v>1819030.4100000001</v>
      </c>
      <c r="AL184" s="16">
        <f t="shared" si="17"/>
        <v>1802931.81</v>
      </c>
      <c r="AM184" s="26">
        <f t="shared" si="18"/>
        <v>16098.600000000093</v>
      </c>
    </row>
    <row r="185" spans="1:39" x14ac:dyDescent="0.2">
      <c r="A185" s="1" t="s">
        <v>529</v>
      </c>
      <c r="B185" s="1" t="s">
        <v>531</v>
      </c>
      <c r="C185" s="66">
        <v>2037</v>
      </c>
      <c r="D185" s="67" t="s">
        <v>1259</v>
      </c>
      <c r="E185" s="253" t="s">
        <v>3334</v>
      </c>
      <c r="F185" s="229">
        <v>184823.9</v>
      </c>
      <c r="G185" s="229">
        <v>41161.11</v>
      </c>
      <c r="H185" s="229">
        <v>34253.699999999997</v>
      </c>
      <c r="I185" s="253">
        <v>94043.21</v>
      </c>
      <c r="J185" s="253">
        <v>63276.19</v>
      </c>
      <c r="K185" s="233">
        <v>12300</v>
      </c>
      <c r="L185" s="233">
        <v>54337</v>
      </c>
      <c r="N185" s="233">
        <v>0</v>
      </c>
      <c r="R185" s="253">
        <v>1558084.6</v>
      </c>
      <c r="U185" s="230">
        <v>800666.26</v>
      </c>
      <c r="W185" s="230">
        <v>376.07</v>
      </c>
      <c r="Y185" s="230">
        <v>783350</v>
      </c>
      <c r="Z185" s="230">
        <v>86706.38</v>
      </c>
      <c r="AA185" s="231">
        <v>1214250</v>
      </c>
      <c r="AD185" s="231">
        <v>372629.55</v>
      </c>
      <c r="AE185" s="231">
        <v>41708.43</v>
      </c>
      <c r="AH185" s="76">
        <f t="shared" si="13"/>
        <v>260238.71000000002</v>
      </c>
      <c r="AI185" s="31">
        <f t="shared" si="14"/>
        <v>66637</v>
      </c>
      <c r="AJ185" s="21">
        <f t="shared" si="15"/>
        <v>193601.71000000002</v>
      </c>
      <c r="AK185" s="15">
        <f t="shared" si="16"/>
        <v>1671098.71</v>
      </c>
      <c r="AL185" s="16">
        <f t="shared" si="17"/>
        <v>1628587.98</v>
      </c>
      <c r="AM185" s="26">
        <f t="shared" si="18"/>
        <v>42510.729999999981</v>
      </c>
    </row>
    <row r="186" spans="1:39" x14ac:dyDescent="0.2">
      <c r="A186" s="1" t="s">
        <v>529</v>
      </c>
      <c r="B186" s="1" t="s">
        <v>531</v>
      </c>
      <c r="C186" s="66">
        <v>3571</v>
      </c>
      <c r="D186" s="67" t="s">
        <v>1260</v>
      </c>
      <c r="E186" s="253" t="s">
        <v>3335</v>
      </c>
      <c r="F186" s="229">
        <v>399241.89</v>
      </c>
      <c r="G186" s="229">
        <v>8434.15</v>
      </c>
      <c r="H186" s="229">
        <v>22656.51</v>
      </c>
      <c r="I186" s="253">
        <v>375411.99</v>
      </c>
      <c r="J186" s="253">
        <v>160831.53</v>
      </c>
      <c r="K186" s="233">
        <v>0</v>
      </c>
      <c r="N186" s="233">
        <v>918</v>
      </c>
      <c r="Q186" s="253">
        <v>-5507.15</v>
      </c>
      <c r="R186" s="253">
        <v>1939631.19</v>
      </c>
      <c r="U186" s="230">
        <v>1361529.44</v>
      </c>
      <c r="W186" s="230">
        <v>780.27</v>
      </c>
      <c r="Y186" s="230">
        <v>966440</v>
      </c>
      <c r="Z186" s="230">
        <v>285561.58</v>
      </c>
      <c r="AA186" s="231">
        <v>1780664</v>
      </c>
      <c r="AD186" s="231">
        <v>646434.41</v>
      </c>
      <c r="AE186" s="231">
        <v>102624.19</v>
      </c>
      <c r="AH186" s="76">
        <f t="shared" si="13"/>
        <v>430332.55000000005</v>
      </c>
      <c r="AI186" s="31">
        <f t="shared" si="14"/>
        <v>918</v>
      </c>
      <c r="AJ186" s="21">
        <f t="shared" si="15"/>
        <v>429414.55000000005</v>
      </c>
      <c r="AK186" s="15">
        <f t="shared" si="16"/>
        <v>2614311.29</v>
      </c>
      <c r="AL186" s="16">
        <f t="shared" si="17"/>
        <v>2529722.6</v>
      </c>
      <c r="AM186" s="26">
        <f t="shared" si="18"/>
        <v>84588.689999999944</v>
      </c>
    </row>
    <row r="187" spans="1:39" x14ac:dyDescent="0.2">
      <c r="A187" s="1" t="s">
        <v>529</v>
      </c>
      <c r="B187" s="1" t="s">
        <v>531</v>
      </c>
      <c r="C187" s="66">
        <v>6793</v>
      </c>
      <c r="D187" s="67" t="s">
        <v>1261</v>
      </c>
      <c r="E187" s="253" t="s">
        <v>3336</v>
      </c>
      <c r="F187" s="229">
        <v>695270.55</v>
      </c>
      <c r="G187" s="229">
        <v>97986.05</v>
      </c>
      <c r="H187" s="229">
        <v>63291.9</v>
      </c>
      <c r="I187" s="253">
        <v>114600.08</v>
      </c>
      <c r="J187" s="253">
        <v>73792.03</v>
      </c>
      <c r="K187" s="233">
        <v>18250</v>
      </c>
      <c r="L187" s="233">
        <v>337.5</v>
      </c>
      <c r="N187" s="233">
        <v>347</v>
      </c>
      <c r="Q187" s="253">
        <v>-10487.98</v>
      </c>
      <c r="R187" s="253">
        <v>2258666.42</v>
      </c>
      <c r="U187" s="230">
        <v>1565752.68</v>
      </c>
      <c r="V187" s="230">
        <v>166560</v>
      </c>
      <c r="W187" s="230">
        <v>1341.91</v>
      </c>
      <c r="Y187" s="230">
        <v>3256070</v>
      </c>
      <c r="Z187" s="230">
        <v>341251.51</v>
      </c>
      <c r="AA187" s="231">
        <v>4087112</v>
      </c>
      <c r="AD187" s="231">
        <v>1038206.87</v>
      </c>
      <c r="AE187" s="231">
        <v>81225.25</v>
      </c>
      <c r="AH187" s="76">
        <f t="shared" si="13"/>
        <v>856548.50000000012</v>
      </c>
      <c r="AI187" s="31">
        <f t="shared" si="14"/>
        <v>18934.5</v>
      </c>
      <c r="AJ187" s="21">
        <f t="shared" si="15"/>
        <v>837614.00000000012</v>
      </c>
      <c r="AK187" s="15">
        <f t="shared" si="16"/>
        <v>5330976.0999999996</v>
      </c>
      <c r="AL187" s="16">
        <f t="shared" si="17"/>
        <v>5206544.12</v>
      </c>
      <c r="AM187" s="26">
        <f t="shared" si="18"/>
        <v>124431.97999999952</v>
      </c>
    </row>
    <row r="188" spans="1:39" x14ac:dyDescent="0.2">
      <c r="A188" s="1" t="s">
        <v>529</v>
      </c>
      <c r="B188" s="1" t="s">
        <v>531</v>
      </c>
      <c r="C188" s="66">
        <v>1011</v>
      </c>
      <c r="D188" s="67" t="s">
        <v>1262</v>
      </c>
      <c r="E188" s="253" t="s">
        <v>3337</v>
      </c>
      <c r="F188" s="229">
        <v>238156.49</v>
      </c>
      <c r="G188" s="229">
        <v>46680.959999999999</v>
      </c>
      <c r="H188" s="229">
        <v>63534.77</v>
      </c>
      <c r="I188" s="253">
        <v>-49685.16</v>
      </c>
      <c r="J188" s="253">
        <v>552395.75</v>
      </c>
      <c r="K188" s="233">
        <v>20622</v>
      </c>
      <c r="L188" s="233">
        <v>17815</v>
      </c>
      <c r="R188" s="253">
        <v>3335566.08</v>
      </c>
      <c r="U188" s="230">
        <v>598741.86</v>
      </c>
      <c r="V188" s="230">
        <v>43600</v>
      </c>
      <c r="W188" s="230">
        <v>319.82</v>
      </c>
      <c r="Y188" s="230">
        <v>678860</v>
      </c>
      <c r="Z188" s="230">
        <v>66760.759999999995</v>
      </c>
      <c r="AA188" s="231">
        <v>905515</v>
      </c>
      <c r="AD188" s="231">
        <v>301014.25</v>
      </c>
      <c r="AE188" s="231">
        <v>147296.09</v>
      </c>
      <c r="AH188" s="76">
        <f t="shared" si="13"/>
        <v>348372.22000000003</v>
      </c>
      <c r="AI188" s="31">
        <f t="shared" si="14"/>
        <v>38437</v>
      </c>
      <c r="AJ188" s="21">
        <f t="shared" si="15"/>
        <v>309935.22000000003</v>
      </c>
      <c r="AK188" s="15">
        <f t="shared" si="16"/>
        <v>1388282.44</v>
      </c>
      <c r="AL188" s="16">
        <f t="shared" si="17"/>
        <v>1353825.34</v>
      </c>
      <c r="AM188" s="26">
        <f t="shared" si="18"/>
        <v>34457.09999999986</v>
      </c>
    </row>
    <row r="189" spans="1:39" x14ac:dyDescent="0.2">
      <c r="A189" s="1" t="s">
        <v>529</v>
      </c>
      <c r="B189" s="1" t="s">
        <v>531</v>
      </c>
      <c r="C189" s="66">
        <v>3164</v>
      </c>
      <c r="D189" s="67" t="s">
        <v>1263</v>
      </c>
      <c r="E189" s="253" t="s">
        <v>3338</v>
      </c>
      <c r="F189" s="229">
        <v>659296.1</v>
      </c>
      <c r="G189" s="229">
        <v>12800</v>
      </c>
      <c r="H189" s="229">
        <v>18211.580000000002</v>
      </c>
      <c r="I189" s="253">
        <v>195036.88</v>
      </c>
      <c r="J189" s="253">
        <v>99692.41</v>
      </c>
      <c r="K189" s="233">
        <v>86770.77</v>
      </c>
      <c r="L189" s="233">
        <v>63500.08</v>
      </c>
      <c r="Q189" s="253">
        <v>31518</v>
      </c>
      <c r="R189" s="253">
        <v>1980732.96</v>
      </c>
      <c r="U189" s="230">
        <v>1331763.92</v>
      </c>
      <c r="V189" s="230">
        <v>72400</v>
      </c>
      <c r="W189" s="230">
        <v>1056.6400000000001</v>
      </c>
      <c r="Y189" s="230">
        <v>798360</v>
      </c>
      <c r="Z189" s="230">
        <v>261281.46</v>
      </c>
      <c r="AA189" s="231">
        <v>1606658</v>
      </c>
      <c r="AD189" s="231">
        <v>532451.97</v>
      </c>
      <c r="AE189" s="231">
        <v>130571.49</v>
      </c>
      <c r="AH189" s="76">
        <f t="shared" si="13"/>
        <v>690307.67999999993</v>
      </c>
      <c r="AI189" s="31">
        <f t="shared" si="14"/>
        <v>150270.85</v>
      </c>
      <c r="AJ189" s="21">
        <f t="shared" si="15"/>
        <v>540036.82999999996</v>
      </c>
      <c r="AK189" s="15">
        <f t="shared" si="16"/>
        <v>2464862.0199999996</v>
      </c>
      <c r="AL189" s="16">
        <f t="shared" si="17"/>
        <v>2269681.46</v>
      </c>
      <c r="AM189" s="26">
        <f t="shared" si="18"/>
        <v>195180.55999999959</v>
      </c>
    </row>
    <row r="190" spans="1:39" x14ac:dyDescent="0.2">
      <c r="E190" s="253" t="s">
        <v>3359</v>
      </c>
      <c r="H190" s="229">
        <v>76125.41</v>
      </c>
      <c r="J190" s="253">
        <v>126733</v>
      </c>
      <c r="U190" s="230">
        <v>316396.82</v>
      </c>
      <c r="AD190" s="231">
        <v>305343.67</v>
      </c>
      <c r="AE190" s="231">
        <v>47210.18</v>
      </c>
    </row>
    <row r="191" spans="1:39" x14ac:dyDescent="0.2">
      <c r="E191" s="253" t="s">
        <v>3360</v>
      </c>
      <c r="F191" s="229">
        <v>1126247.53</v>
      </c>
      <c r="H191" s="229">
        <v>14787.32</v>
      </c>
      <c r="I191" s="253">
        <v>1428092.51</v>
      </c>
      <c r="J191" s="253">
        <v>164792.44</v>
      </c>
      <c r="R191" s="253">
        <v>669277.43000000005</v>
      </c>
      <c r="U191" s="230">
        <v>1965279.91</v>
      </c>
      <c r="V191" s="230">
        <v>229700</v>
      </c>
      <c r="W191" s="230">
        <v>1046.44</v>
      </c>
      <c r="AA191" s="231">
        <v>484880</v>
      </c>
      <c r="AD191" s="231">
        <v>753159</v>
      </c>
      <c r="AE191" s="231">
        <v>189746.38</v>
      </c>
    </row>
    <row r="192" spans="1:39" x14ac:dyDescent="0.2">
      <c r="E192" s="253" t="s">
        <v>3361</v>
      </c>
      <c r="F192" s="229">
        <v>1583340.84</v>
      </c>
      <c r="G192" s="229">
        <v>58067.34</v>
      </c>
      <c r="H192" s="229">
        <v>29675.23</v>
      </c>
      <c r="J192" s="253">
        <v>4389.18</v>
      </c>
      <c r="N192" s="233">
        <v>11.79</v>
      </c>
      <c r="Q192" s="253">
        <v>84537.93</v>
      </c>
      <c r="U192" s="230">
        <v>1906494.52</v>
      </c>
      <c r="V192" s="230">
        <v>88385</v>
      </c>
      <c r="W192" s="230">
        <v>1377.95</v>
      </c>
      <c r="AA192" s="231">
        <v>259756</v>
      </c>
      <c r="AD192" s="231">
        <v>790388.7</v>
      </c>
      <c r="AE192" s="231">
        <v>19624.439999999999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78"/>
  <sheetViews>
    <sheetView topLeftCell="AC1" zoomScale="75" zoomScaleNormal="75" workbookViewId="0">
      <selection activeCell="AF1" sqref="A1:AF1048576"/>
    </sheetView>
  </sheetViews>
  <sheetFormatPr defaultColWidth="33.125" defaultRowHeight="14.25" x14ac:dyDescent="0.2"/>
  <cols>
    <col min="1" max="1" width="33.125" style="251"/>
    <col min="2" max="4" width="33.125" style="89"/>
    <col min="5" max="8" width="33.125" style="251"/>
    <col min="9" max="12" width="33.125" style="232"/>
    <col min="13" max="16" width="33.125" style="251"/>
    <col min="17" max="23" width="33.125" style="73"/>
    <col min="24" max="32" width="33.125" style="90"/>
    <col min="33" max="16384" width="33.125" style="251"/>
  </cols>
  <sheetData>
    <row r="1" spans="1:32" x14ac:dyDescent="0.2">
      <c r="A1" s="250" t="s">
        <v>2456</v>
      </c>
      <c r="B1" s="89" t="s">
        <v>2457</v>
      </c>
      <c r="C1" s="89" t="s">
        <v>2458</v>
      </c>
      <c r="D1" s="89" t="s">
        <v>2459</v>
      </c>
      <c r="E1" s="251" t="s">
        <v>2460</v>
      </c>
      <c r="F1" s="251" t="s">
        <v>2461</v>
      </c>
      <c r="G1" s="251" t="s">
        <v>2462</v>
      </c>
      <c r="H1" s="251" t="s">
        <v>2597</v>
      </c>
      <c r="I1" s="232" t="s">
        <v>2463</v>
      </c>
      <c r="J1" s="232" t="s">
        <v>2464</v>
      </c>
      <c r="K1" s="232" t="s">
        <v>2465</v>
      </c>
      <c r="L1" s="232" t="s">
        <v>2466</v>
      </c>
      <c r="M1" s="251" t="s">
        <v>2467</v>
      </c>
      <c r="N1" s="251" t="s">
        <v>2468</v>
      </c>
      <c r="O1" s="251" t="s">
        <v>2469</v>
      </c>
      <c r="P1" s="251" t="s">
        <v>2470</v>
      </c>
      <c r="Q1" s="73" t="s">
        <v>2933</v>
      </c>
      <c r="R1" s="73" t="s">
        <v>3168</v>
      </c>
      <c r="S1" s="73" t="s">
        <v>2471</v>
      </c>
      <c r="T1" s="73" t="s">
        <v>2472</v>
      </c>
      <c r="U1" s="73" t="s">
        <v>2473</v>
      </c>
      <c r="V1" s="73" t="s">
        <v>2474</v>
      </c>
      <c r="W1" s="73" t="s">
        <v>2475</v>
      </c>
      <c r="X1" s="90" t="s">
        <v>2476</v>
      </c>
      <c r="Y1" s="90" t="s">
        <v>2477</v>
      </c>
      <c r="Z1" s="90" t="s">
        <v>2478</v>
      </c>
      <c r="AA1" s="90" t="s">
        <v>2479</v>
      </c>
      <c r="AB1" s="90" t="s">
        <v>2480</v>
      </c>
      <c r="AC1" s="90" t="s">
        <v>3170</v>
      </c>
      <c r="AD1" s="90" t="s">
        <v>2600</v>
      </c>
      <c r="AE1" s="90" t="s">
        <v>2481</v>
      </c>
      <c r="AF1" s="90">
        <v>5210000000</v>
      </c>
    </row>
    <row r="2" spans="1:32" x14ac:dyDescent="0.2">
      <c r="A2" s="250" t="s">
        <v>2482</v>
      </c>
      <c r="B2" s="89" t="s">
        <v>2483</v>
      </c>
      <c r="C2" s="89" t="s">
        <v>2484</v>
      </c>
      <c r="D2" s="89" t="s">
        <v>2485</v>
      </c>
      <c r="E2" s="251" t="s">
        <v>2486</v>
      </c>
      <c r="F2" s="251" t="s">
        <v>2487</v>
      </c>
      <c r="G2" s="251" t="s">
        <v>2488</v>
      </c>
      <c r="H2" s="251" t="s">
        <v>2603</v>
      </c>
      <c r="I2" s="232" t="s">
        <v>2489</v>
      </c>
      <c r="J2" s="232" t="s">
        <v>2490</v>
      </c>
      <c r="K2" s="232" t="s">
        <v>2491</v>
      </c>
      <c r="L2" s="232" t="s">
        <v>2492</v>
      </c>
      <c r="M2" s="251" t="s">
        <v>2493</v>
      </c>
      <c r="N2" s="251" t="s">
        <v>2494</v>
      </c>
      <c r="O2" s="251" t="s">
        <v>2495</v>
      </c>
      <c r="P2" s="251" t="s">
        <v>2496</v>
      </c>
      <c r="Q2" s="73" t="s">
        <v>2934</v>
      </c>
      <c r="R2" s="73" t="s">
        <v>3169</v>
      </c>
      <c r="S2" s="73" t="s">
        <v>2497</v>
      </c>
      <c r="T2" s="73" t="s">
        <v>2498</v>
      </c>
      <c r="U2" s="73" t="s">
        <v>2499</v>
      </c>
      <c r="V2" s="73" t="s">
        <v>2500</v>
      </c>
      <c r="W2" s="73" t="s">
        <v>2501</v>
      </c>
      <c r="X2" s="90" t="s">
        <v>2502</v>
      </c>
      <c r="Y2" s="90" t="s">
        <v>2503</v>
      </c>
      <c r="Z2" s="90" t="s">
        <v>2504</v>
      </c>
      <c r="AA2" s="90" t="s">
        <v>2505</v>
      </c>
      <c r="AB2" s="90" t="s">
        <v>2506</v>
      </c>
      <c r="AC2" s="90" t="s">
        <v>3171</v>
      </c>
      <c r="AD2" s="90" t="s">
        <v>2606</v>
      </c>
      <c r="AE2" s="90" t="s">
        <v>2507</v>
      </c>
      <c r="AF2" s="90" t="s">
        <v>2507</v>
      </c>
    </row>
    <row r="3" spans="1:32" x14ac:dyDescent="0.2">
      <c r="A3" s="250" t="s">
        <v>2508</v>
      </c>
      <c r="B3" s="89">
        <v>58041919.299999997</v>
      </c>
      <c r="C3" s="89">
        <v>902916.59</v>
      </c>
      <c r="D3" s="89">
        <v>16872339.600000001</v>
      </c>
      <c r="E3" s="251">
        <v>106689304.77</v>
      </c>
      <c r="F3" s="251">
        <v>35880117.310000002</v>
      </c>
      <c r="G3" s="251">
        <v>1135.57</v>
      </c>
      <c r="H3" s="251">
        <v>208900</v>
      </c>
      <c r="I3" s="232">
        <v>545600</v>
      </c>
      <c r="J3" s="232">
        <v>3355773.55</v>
      </c>
      <c r="K3" s="232">
        <v>3945720.3</v>
      </c>
      <c r="L3" s="232">
        <v>683688.57</v>
      </c>
      <c r="M3" s="251">
        <v>1137736</v>
      </c>
      <c r="N3" s="251">
        <v>-2904863.25</v>
      </c>
      <c r="O3" s="251">
        <v>-6658728.5199999996</v>
      </c>
      <c r="P3" s="251">
        <v>280655676.07999998</v>
      </c>
      <c r="Q3" s="73">
        <v>5373.53</v>
      </c>
      <c r="R3" s="73">
        <v>27510</v>
      </c>
      <c r="S3" s="73">
        <v>112192349.64</v>
      </c>
      <c r="T3" s="73">
        <v>12004167.960000001</v>
      </c>
      <c r="U3" s="73">
        <v>105641.49</v>
      </c>
      <c r="V3" s="73">
        <v>145547179.19</v>
      </c>
      <c r="W3" s="73">
        <v>19110667.309999999</v>
      </c>
      <c r="X3" s="90">
        <v>181642150.88</v>
      </c>
      <c r="Y3" s="90">
        <v>77746</v>
      </c>
      <c r="Z3" s="90">
        <v>307756</v>
      </c>
      <c r="AA3" s="90">
        <v>70753771.040000007</v>
      </c>
      <c r="AB3" s="90">
        <v>23676582.870000001</v>
      </c>
      <c r="AC3" s="90">
        <v>30000</v>
      </c>
      <c r="AD3" s="90">
        <v>423.45</v>
      </c>
      <c r="AE3" s="90">
        <v>212360.38</v>
      </c>
      <c r="AF3" s="412">
        <v>212360.38</v>
      </c>
    </row>
    <row r="4" spans="1:32" x14ac:dyDescent="0.2">
      <c r="A4" s="250" t="s">
        <v>3017</v>
      </c>
      <c r="B4" s="89">
        <v>416276.34</v>
      </c>
      <c r="C4" s="89">
        <v>29512.95</v>
      </c>
      <c r="D4" s="89">
        <v>100460.14</v>
      </c>
      <c r="E4" s="251">
        <v>133182.72</v>
      </c>
      <c r="F4" s="251">
        <v>71758.45</v>
      </c>
      <c r="J4" s="232">
        <v>16451</v>
      </c>
      <c r="L4" s="232">
        <v>32.71</v>
      </c>
      <c r="M4" s="251">
        <v>20500</v>
      </c>
      <c r="P4" s="251">
        <v>2193223.69</v>
      </c>
      <c r="S4" s="73">
        <v>787437.43</v>
      </c>
      <c r="U4" s="73">
        <v>540.65</v>
      </c>
      <c r="V4" s="73">
        <v>1143940</v>
      </c>
      <c r="X4" s="90">
        <v>1250489</v>
      </c>
      <c r="AA4" s="90">
        <v>474762.1</v>
      </c>
      <c r="AB4" s="90">
        <v>426767.51</v>
      </c>
    </row>
    <row r="5" spans="1:32" x14ac:dyDescent="0.2">
      <c r="A5" s="250" t="s">
        <v>3018</v>
      </c>
      <c r="B5" s="89">
        <v>542849.6</v>
      </c>
      <c r="C5" s="89">
        <v>0</v>
      </c>
      <c r="D5" s="89">
        <v>172539.38</v>
      </c>
      <c r="E5" s="251">
        <v>876086.55</v>
      </c>
      <c r="F5" s="251">
        <v>546456.16</v>
      </c>
      <c r="J5" s="232">
        <v>8883</v>
      </c>
      <c r="M5" s="251">
        <v>52500</v>
      </c>
      <c r="P5" s="251">
        <v>1265427.9099999999</v>
      </c>
      <c r="S5" s="73">
        <v>1107636.06</v>
      </c>
      <c r="U5" s="73">
        <v>1057.98</v>
      </c>
      <c r="V5" s="73">
        <v>1435060</v>
      </c>
      <c r="X5" s="90">
        <v>1714198</v>
      </c>
      <c r="AA5" s="90">
        <v>511422.35</v>
      </c>
      <c r="AB5" s="90">
        <v>5848.31</v>
      </c>
      <c r="AE5" s="90">
        <v>960</v>
      </c>
      <c r="AF5" s="412">
        <v>960</v>
      </c>
    </row>
    <row r="6" spans="1:32" x14ac:dyDescent="0.2">
      <c r="A6" s="250" t="s">
        <v>3019</v>
      </c>
      <c r="B6" s="89">
        <v>470403.06</v>
      </c>
      <c r="C6" s="89">
        <v>0</v>
      </c>
      <c r="D6" s="89">
        <v>147415.70000000001</v>
      </c>
      <c r="E6" s="251">
        <v>1020390.26</v>
      </c>
      <c r="F6" s="251">
        <v>833856.54</v>
      </c>
      <c r="I6" s="232">
        <v>2000</v>
      </c>
      <c r="J6" s="232">
        <v>13820</v>
      </c>
      <c r="K6" s="232">
        <v>271090</v>
      </c>
      <c r="L6" s="232">
        <v>282.91000000000003</v>
      </c>
      <c r="M6" s="251">
        <v>30000</v>
      </c>
      <c r="O6" s="251">
        <v>629200</v>
      </c>
      <c r="P6" s="251">
        <v>3482828.65</v>
      </c>
      <c r="S6" s="73">
        <v>702177.72</v>
      </c>
      <c r="U6" s="73">
        <v>715.21</v>
      </c>
      <c r="V6" s="73">
        <v>1377520</v>
      </c>
      <c r="W6" s="73">
        <v>174785</v>
      </c>
      <c r="X6" s="90">
        <v>1624569</v>
      </c>
      <c r="AA6" s="90">
        <v>527907</v>
      </c>
      <c r="AB6" s="90">
        <v>170777.53</v>
      </c>
    </row>
    <row r="7" spans="1:32" x14ac:dyDescent="0.2">
      <c r="A7" s="250" t="s">
        <v>3020</v>
      </c>
      <c r="B7" s="89">
        <v>362745.53</v>
      </c>
      <c r="C7" s="89">
        <v>0</v>
      </c>
      <c r="D7" s="89">
        <v>174664.95999999999</v>
      </c>
      <c r="E7" s="251">
        <v>466159.86</v>
      </c>
      <c r="F7" s="251">
        <v>338443.54</v>
      </c>
      <c r="J7" s="232">
        <v>163756.63</v>
      </c>
      <c r="M7" s="251">
        <v>133000</v>
      </c>
      <c r="P7" s="251">
        <v>3940312</v>
      </c>
      <c r="S7" s="73">
        <v>1105285.31</v>
      </c>
      <c r="U7" s="73">
        <v>345.73</v>
      </c>
      <c r="V7" s="73">
        <v>863860</v>
      </c>
      <c r="X7" s="90">
        <v>1115920</v>
      </c>
      <c r="AA7" s="90">
        <v>549496.61</v>
      </c>
      <c r="AB7" s="90">
        <v>294965.93</v>
      </c>
    </row>
    <row r="8" spans="1:32" x14ac:dyDescent="0.2">
      <c r="A8" s="250" t="s">
        <v>3021</v>
      </c>
      <c r="B8" s="89">
        <v>565786.12</v>
      </c>
      <c r="C8" s="89">
        <v>0</v>
      </c>
      <c r="D8" s="89">
        <v>63243.77</v>
      </c>
      <c r="E8" s="251">
        <v>322211.86</v>
      </c>
      <c r="F8" s="251">
        <v>308480.82</v>
      </c>
      <c r="H8" s="251">
        <v>194900</v>
      </c>
      <c r="J8" s="232">
        <v>27430</v>
      </c>
      <c r="K8" s="232">
        <v>50900</v>
      </c>
      <c r="L8" s="232">
        <v>0</v>
      </c>
      <c r="M8" s="251">
        <v>120000</v>
      </c>
      <c r="O8" s="251">
        <v>1368.52</v>
      </c>
      <c r="P8" s="251">
        <v>2735240.51</v>
      </c>
      <c r="S8" s="73">
        <v>541451</v>
      </c>
      <c r="U8" s="73">
        <v>1043.52</v>
      </c>
      <c r="V8" s="73">
        <v>1106390</v>
      </c>
      <c r="X8" s="90">
        <v>1205970</v>
      </c>
      <c r="AA8" s="90">
        <v>433797.71</v>
      </c>
      <c r="AB8" s="90">
        <v>100128.98</v>
      </c>
    </row>
    <row r="9" spans="1:32" x14ac:dyDescent="0.2">
      <c r="A9" s="250" t="s">
        <v>3022</v>
      </c>
      <c r="B9" s="89">
        <v>203159.92</v>
      </c>
      <c r="C9" s="89">
        <v>0</v>
      </c>
      <c r="D9" s="89">
        <v>76582.83</v>
      </c>
      <c r="E9" s="251">
        <v>757010.11</v>
      </c>
      <c r="F9" s="251">
        <v>1161857.95</v>
      </c>
      <c r="J9" s="232">
        <v>23530</v>
      </c>
      <c r="L9" s="232">
        <v>490</v>
      </c>
      <c r="M9" s="251">
        <v>126000</v>
      </c>
      <c r="O9" s="251">
        <v>180423.8</v>
      </c>
      <c r="P9" s="251">
        <v>2266802.89</v>
      </c>
      <c r="S9" s="73">
        <v>619758.06999999995</v>
      </c>
      <c r="T9" s="73">
        <v>49000</v>
      </c>
      <c r="U9" s="73">
        <v>211.94</v>
      </c>
      <c r="V9" s="73">
        <v>794070</v>
      </c>
      <c r="X9" s="90">
        <v>888532.8</v>
      </c>
      <c r="AA9" s="90">
        <v>517231.7</v>
      </c>
      <c r="AB9" s="90">
        <v>5524.99</v>
      </c>
    </row>
    <row r="10" spans="1:32" x14ac:dyDescent="0.2">
      <c r="A10" s="250" t="s">
        <v>3023</v>
      </c>
      <c r="B10" s="89">
        <v>219723.4</v>
      </c>
      <c r="C10" s="89">
        <v>0</v>
      </c>
      <c r="D10" s="89">
        <v>355424.4</v>
      </c>
      <c r="E10" s="251">
        <v>924399.42</v>
      </c>
      <c r="F10" s="251">
        <v>642119.31000000006</v>
      </c>
      <c r="J10" s="232">
        <v>25133</v>
      </c>
      <c r="L10" s="232">
        <v>0</v>
      </c>
      <c r="P10" s="251">
        <v>2678016.84</v>
      </c>
      <c r="S10" s="73">
        <v>1114941.9099999999</v>
      </c>
      <c r="T10" s="73">
        <v>260</v>
      </c>
      <c r="U10" s="73">
        <v>589.61</v>
      </c>
      <c r="V10" s="73">
        <v>795200</v>
      </c>
      <c r="X10" s="90">
        <v>902462</v>
      </c>
      <c r="AA10" s="90">
        <v>886291.12</v>
      </c>
      <c r="AB10" s="90">
        <v>213508.17</v>
      </c>
    </row>
    <row r="11" spans="1:32" x14ac:dyDescent="0.2">
      <c r="A11" s="250" t="s">
        <v>3024</v>
      </c>
      <c r="B11" s="89">
        <v>337944.55</v>
      </c>
      <c r="C11" s="89">
        <v>62959.24</v>
      </c>
      <c r="D11" s="89">
        <v>138039.99</v>
      </c>
      <c r="E11" s="251">
        <v>1918348.66</v>
      </c>
      <c r="F11" s="251">
        <v>186843.61</v>
      </c>
      <c r="J11" s="232">
        <v>40860</v>
      </c>
      <c r="L11" s="232">
        <v>25804.73</v>
      </c>
      <c r="M11" s="251">
        <v>62850</v>
      </c>
      <c r="P11" s="251">
        <v>585220.22</v>
      </c>
      <c r="S11" s="73">
        <v>1181956.74</v>
      </c>
      <c r="U11" s="73">
        <v>562.78</v>
      </c>
      <c r="V11" s="73">
        <v>742220</v>
      </c>
      <c r="X11" s="90">
        <v>1048840</v>
      </c>
      <c r="AA11" s="90">
        <v>448076.92</v>
      </c>
      <c r="AB11" s="90">
        <v>414015.43</v>
      </c>
    </row>
    <row r="12" spans="1:32" x14ac:dyDescent="0.2">
      <c r="A12" s="250" t="s">
        <v>3025</v>
      </c>
      <c r="B12" s="89">
        <v>515252.2</v>
      </c>
      <c r="C12" s="89">
        <v>0</v>
      </c>
      <c r="D12" s="89">
        <v>237416.24</v>
      </c>
      <c r="E12" s="251">
        <v>448538.9</v>
      </c>
      <c r="F12" s="251">
        <v>919304.14</v>
      </c>
      <c r="J12" s="232">
        <v>57540</v>
      </c>
      <c r="M12" s="251">
        <v>0</v>
      </c>
      <c r="P12" s="251">
        <v>1804328.64</v>
      </c>
      <c r="S12" s="73">
        <v>552831.68999999994</v>
      </c>
      <c r="T12" s="73">
        <v>55000</v>
      </c>
      <c r="U12" s="73">
        <v>809.99</v>
      </c>
      <c r="V12" s="73">
        <v>1245000</v>
      </c>
      <c r="X12" s="90">
        <v>1323000</v>
      </c>
      <c r="AA12" s="90">
        <v>412295.29</v>
      </c>
      <c r="AB12" s="90">
        <v>233200.14</v>
      </c>
      <c r="AE12" s="90">
        <v>370</v>
      </c>
      <c r="AF12" s="412">
        <v>370</v>
      </c>
    </row>
    <row r="13" spans="1:32" x14ac:dyDescent="0.2">
      <c r="A13" s="250" t="s">
        <v>3026</v>
      </c>
      <c r="B13" s="89">
        <v>273691.56</v>
      </c>
      <c r="C13" s="89">
        <v>12974.59</v>
      </c>
      <c r="D13" s="89">
        <v>158392.82999999999</v>
      </c>
      <c r="E13" s="251">
        <v>189513.97</v>
      </c>
      <c r="F13" s="251">
        <v>363853.57</v>
      </c>
      <c r="J13" s="232">
        <v>10107</v>
      </c>
      <c r="L13" s="232">
        <v>0</v>
      </c>
      <c r="M13" s="251">
        <v>35000</v>
      </c>
      <c r="P13" s="251">
        <v>667029.63</v>
      </c>
      <c r="S13" s="73">
        <v>1139418.0900000001</v>
      </c>
      <c r="T13" s="73">
        <v>99900</v>
      </c>
      <c r="U13" s="73">
        <v>449.28</v>
      </c>
      <c r="V13" s="73">
        <v>981520</v>
      </c>
      <c r="X13" s="90">
        <v>1066672</v>
      </c>
      <c r="AA13" s="90">
        <v>727523.27</v>
      </c>
      <c r="AB13" s="90">
        <v>68404.52</v>
      </c>
    </row>
    <row r="14" spans="1:32" x14ac:dyDescent="0.2">
      <c r="A14" s="250" t="s">
        <v>3027</v>
      </c>
      <c r="B14" s="89">
        <v>194075.02</v>
      </c>
      <c r="C14" s="89">
        <v>20000</v>
      </c>
      <c r="D14" s="89">
        <v>193836.31</v>
      </c>
      <c r="E14" s="251">
        <v>3</v>
      </c>
      <c r="F14" s="251">
        <v>283993.98</v>
      </c>
      <c r="J14" s="232">
        <v>12050</v>
      </c>
      <c r="M14" s="251">
        <v>15000</v>
      </c>
      <c r="P14" s="251">
        <v>818351.54</v>
      </c>
      <c r="S14" s="73">
        <v>922440.73</v>
      </c>
      <c r="U14" s="73">
        <v>278.95</v>
      </c>
      <c r="V14" s="73">
        <v>590800</v>
      </c>
      <c r="X14" s="90">
        <v>873593</v>
      </c>
      <c r="AA14" s="90">
        <v>592419.68999999994</v>
      </c>
      <c r="AB14" s="90">
        <v>59302.52</v>
      </c>
    </row>
    <row r="15" spans="1:32" x14ac:dyDescent="0.2">
      <c r="A15" s="250" t="s">
        <v>3028</v>
      </c>
      <c r="B15" s="89">
        <v>428320.98</v>
      </c>
      <c r="C15" s="89">
        <v>0</v>
      </c>
      <c r="D15" s="89">
        <v>74689.39</v>
      </c>
      <c r="E15" s="251">
        <v>544016.93999999994</v>
      </c>
      <c r="F15" s="251">
        <v>-287288.39</v>
      </c>
      <c r="J15" s="232">
        <v>29620</v>
      </c>
      <c r="K15" s="232">
        <v>178850</v>
      </c>
      <c r="L15" s="232">
        <v>170.99</v>
      </c>
      <c r="P15" s="251">
        <v>3873985.05</v>
      </c>
      <c r="S15" s="73">
        <v>539700.47</v>
      </c>
      <c r="U15" s="73">
        <v>256.74</v>
      </c>
      <c r="V15" s="73">
        <v>1395150</v>
      </c>
      <c r="X15" s="90">
        <v>1468150</v>
      </c>
      <c r="AA15" s="90">
        <v>378174.28</v>
      </c>
      <c r="AB15" s="90">
        <v>2017416.5</v>
      </c>
    </row>
    <row r="16" spans="1:32" x14ac:dyDescent="0.2">
      <c r="A16" s="250" t="s">
        <v>3029</v>
      </c>
      <c r="B16" s="89">
        <v>418806.43</v>
      </c>
      <c r="C16" s="89">
        <v>0</v>
      </c>
      <c r="D16" s="89">
        <v>133652.42000000001</v>
      </c>
      <c r="E16" s="251">
        <v>1504965.08</v>
      </c>
      <c r="F16" s="251">
        <v>132431.73000000001</v>
      </c>
      <c r="J16" s="232">
        <v>62063</v>
      </c>
      <c r="K16" s="232">
        <v>130775</v>
      </c>
      <c r="M16" s="251">
        <v>85000</v>
      </c>
      <c r="P16" s="251">
        <v>2037072.22</v>
      </c>
      <c r="S16" s="73">
        <v>947353.03</v>
      </c>
      <c r="U16" s="73">
        <v>144.34</v>
      </c>
      <c r="V16" s="73">
        <v>781150</v>
      </c>
      <c r="W16" s="73">
        <v>60000</v>
      </c>
      <c r="X16" s="90">
        <v>1068261.3999999999</v>
      </c>
      <c r="AA16" s="90">
        <v>546824.56000000006</v>
      </c>
      <c r="AB16" s="90">
        <v>117186.62</v>
      </c>
      <c r="AE16" s="90">
        <v>60000</v>
      </c>
      <c r="AF16" s="412">
        <v>60000</v>
      </c>
    </row>
    <row r="17" spans="1:32" x14ac:dyDescent="0.2">
      <c r="A17" s="250" t="s">
        <v>3030</v>
      </c>
      <c r="B17" s="89">
        <v>325853.34999999998</v>
      </c>
      <c r="C17" s="89">
        <v>0</v>
      </c>
      <c r="D17" s="89">
        <v>30125.23</v>
      </c>
      <c r="E17" s="251">
        <v>182708.7</v>
      </c>
      <c r="F17" s="251">
        <v>497903.14</v>
      </c>
      <c r="I17" s="232">
        <v>20000</v>
      </c>
      <c r="J17" s="232">
        <v>71227</v>
      </c>
      <c r="P17" s="251">
        <v>2706524.69</v>
      </c>
      <c r="S17" s="73">
        <v>569339.11</v>
      </c>
      <c r="U17" s="73">
        <v>483.33</v>
      </c>
      <c r="V17" s="73">
        <v>901540</v>
      </c>
      <c r="W17" s="73">
        <v>49200</v>
      </c>
      <c r="X17" s="90">
        <v>1029241</v>
      </c>
      <c r="AA17" s="90">
        <v>396530.95</v>
      </c>
      <c r="AB17" s="90">
        <v>194414.79</v>
      </c>
    </row>
    <row r="18" spans="1:32" x14ac:dyDescent="0.2">
      <c r="A18" s="250" t="s">
        <v>3031</v>
      </c>
      <c r="B18" s="89">
        <v>212084.93</v>
      </c>
      <c r="C18" s="89">
        <v>44600</v>
      </c>
      <c r="D18" s="89">
        <v>234745.2</v>
      </c>
      <c r="E18" s="251">
        <v>2031114.74</v>
      </c>
      <c r="F18" s="251">
        <v>286442.2</v>
      </c>
      <c r="I18" s="232">
        <v>22000</v>
      </c>
      <c r="J18" s="232">
        <v>53740</v>
      </c>
      <c r="L18" s="232">
        <v>472.71</v>
      </c>
      <c r="M18" s="251">
        <v>33000</v>
      </c>
      <c r="P18" s="251">
        <v>865508.28</v>
      </c>
      <c r="S18" s="73">
        <v>952221.11</v>
      </c>
      <c r="U18" s="73">
        <v>357.64</v>
      </c>
      <c r="V18" s="73">
        <v>162120</v>
      </c>
      <c r="W18" s="73">
        <v>3094900</v>
      </c>
      <c r="X18" s="90">
        <v>293296</v>
      </c>
      <c r="AA18" s="90">
        <v>500048.13</v>
      </c>
      <c r="AB18" s="90">
        <v>1234347.8500000001</v>
      </c>
    </row>
    <row r="19" spans="1:32" x14ac:dyDescent="0.2">
      <c r="A19" s="250" t="s">
        <v>3032</v>
      </c>
      <c r="B19" s="89">
        <v>172817.35</v>
      </c>
      <c r="C19" s="89">
        <v>0</v>
      </c>
      <c r="D19" s="89">
        <v>81384.850000000006</v>
      </c>
      <c r="E19" s="251">
        <v>37903.69</v>
      </c>
      <c r="F19" s="251">
        <v>161768.06</v>
      </c>
      <c r="J19" s="232">
        <v>11880</v>
      </c>
      <c r="M19" s="251">
        <v>90000</v>
      </c>
      <c r="P19" s="251">
        <v>2831701.19</v>
      </c>
      <c r="S19" s="73">
        <v>778973.26</v>
      </c>
      <c r="U19" s="73">
        <v>304.70999999999998</v>
      </c>
      <c r="V19" s="73">
        <v>933900</v>
      </c>
      <c r="W19" s="73">
        <v>565.32000000000005</v>
      </c>
      <c r="X19" s="90">
        <v>1215910.5</v>
      </c>
      <c r="AA19" s="90">
        <v>481943.78</v>
      </c>
      <c r="AB19" s="90">
        <v>29261.89</v>
      </c>
    </row>
    <row r="20" spans="1:32" x14ac:dyDescent="0.2">
      <c r="A20" s="250" t="s">
        <v>3033</v>
      </c>
      <c r="B20" s="89">
        <v>629087.47</v>
      </c>
      <c r="C20" s="89">
        <v>0</v>
      </c>
      <c r="D20" s="89">
        <v>183931.77</v>
      </c>
      <c r="E20" s="251">
        <v>2536812.86</v>
      </c>
      <c r="F20" s="251">
        <v>507064.38</v>
      </c>
      <c r="J20" s="232">
        <v>23435</v>
      </c>
      <c r="M20" s="251">
        <v>90000</v>
      </c>
      <c r="P20" s="251">
        <v>5546813.3099999996</v>
      </c>
      <c r="S20" s="73">
        <v>671051.06999999995</v>
      </c>
      <c r="T20" s="73">
        <v>1000</v>
      </c>
      <c r="U20" s="73">
        <v>3008.61</v>
      </c>
      <c r="V20" s="73">
        <v>1115450</v>
      </c>
      <c r="W20" s="73">
        <v>1242</v>
      </c>
      <c r="X20" s="90">
        <v>1252363.2</v>
      </c>
      <c r="AA20" s="90">
        <v>463768.09</v>
      </c>
      <c r="AB20" s="90">
        <v>71710.259999999995</v>
      </c>
    </row>
    <row r="21" spans="1:32" x14ac:dyDescent="0.2">
      <c r="A21" s="250" t="s">
        <v>3034</v>
      </c>
      <c r="B21" s="89">
        <v>665400.17000000004</v>
      </c>
      <c r="C21" s="89">
        <v>0</v>
      </c>
      <c r="D21" s="89">
        <v>53451.29</v>
      </c>
      <c r="E21" s="251">
        <v>2466208.1</v>
      </c>
      <c r="F21" s="251">
        <v>1363241.67</v>
      </c>
      <c r="I21" s="232">
        <v>2000</v>
      </c>
      <c r="J21" s="232">
        <v>28173</v>
      </c>
      <c r="K21" s="232">
        <v>0</v>
      </c>
      <c r="L21" s="232">
        <v>0</v>
      </c>
      <c r="M21" s="251">
        <v>93000</v>
      </c>
      <c r="P21" s="251">
        <v>1606327.04</v>
      </c>
      <c r="S21" s="73">
        <v>1660112.23</v>
      </c>
      <c r="T21" s="73">
        <v>185040</v>
      </c>
      <c r="U21" s="73">
        <v>610.30999999999995</v>
      </c>
      <c r="V21" s="73">
        <v>1420650</v>
      </c>
      <c r="X21" s="90">
        <v>1955531</v>
      </c>
      <c r="Y21" s="90">
        <v>16400</v>
      </c>
      <c r="AA21" s="90">
        <v>658738.42000000004</v>
      </c>
      <c r="AB21" s="90">
        <v>146293.29999999999</v>
      </c>
    </row>
    <row r="22" spans="1:32" x14ac:dyDescent="0.2">
      <c r="A22" s="250" t="s">
        <v>3035</v>
      </c>
      <c r="B22" s="89">
        <v>858110.36</v>
      </c>
      <c r="C22" s="89">
        <v>0</v>
      </c>
      <c r="D22" s="89">
        <v>169176.05</v>
      </c>
      <c r="E22" s="251">
        <v>1811812.17</v>
      </c>
      <c r="F22" s="251">
        <v>506667.17</v>
      </c>
      <c r="J22" s="232">
        <v>43709</v>
      </c>
      <c r="L22" s="232">
        <v>698</v>
      </c>
      <c r="M22" s="251">
        <v>30000</v>
      </c>
      <c r="P22" s="251">
        <v>1373222.93</v>
      </c>
      <c r="S22" s="73">
        <v>934957.29</v>
      </c>
      <c r="T22" s="73">
        <v>23775.71</v>
      </c>
      <c r="U22" s="73">
        <v>1040.01</v>
      </c>
      <c r="V22" s="73">
        <v>1285730</v>
      </c>
      <c r="W22" s="73">
        <v>47000</v>
      </c>
      <c r="X22" s="90">
        <v>1411829</v>
      </c>
      <c r="AA22" s="90">
        <v>347157.43</v>
      </c>
      <c r="AB22" s="90">
        <v>164858</v>
      </c>
    </row>
    <row r="23" spans="1:32" x14ac:dyDescent="0.2">
      <c r="A23" s="250" t="s">
        <v>3036</v>
      </c>
      <c r="B23" s="89">
        <v>452704.03</v>
      </c>
      <c r="C23" s="89">
        <v>3341.04</v>
      </c>
      <c r="D23" s="89">
        <v>131048.66</v>
      </c>
      <c r="E23" s="251">
        <v>1937140.21</v>
      </c>
      <c r="F23" s="251">
        <v>330317.76</v>
      </c>
      <c r="J23" s="232">
        <v>25710</v>
      </c>
      <c r="L23" s="232">
        <v>0</v>
      </c>
      <c r="P23" s="251">
        <v>466379.49</v>
      </c>
      <c r="S23" s="73">
        <v>964284.11</v>
      </c>
      <c r="T23" s="73">
        <v>117900</v>
      </c>
      <c r="U23" s="73">
        <v>929.22</v>
      </c>
      <c r="V23" s="73">
        <v>702710</v>
      </c>
      <c r="X23" s="90">
        <v>932605</v>
      </c>
      <c r="AA23" s="90">
        <v>500088.53</v>
      </c>
      <c r="AB23" s="90">
        <v>718902.42</v>
      </c>
    </row>
    <row r="24" spans="1:32" x14ac:dyDescent="0.2">
      <c r="A24" s="250" t="s">
        <v>3037</v>
      </c>
      <c r="B24" s="89">
        <v>193534.83</v>
      </c>
      <c r="C24" s="89">
        <v>3206</v>
      </c>
      <c r="D24" s="89">
        <v>172544.53</v>
      </c>
      <c r="E24" s="251">
        <v>215109.24</v>
      </c>
      <c r="F24" s="251">
        <v>348118.43</v>
      </c>
      <c r="I24" s="232">
        <v>50000</v>
      </c>
      <c r="J24" s="232">
        <v>18400</v>
      </c>
      <c r="L24" s="232">
        <v>0</v>
      </c>
      <c r="M24" s="251">
        <v>83500</v>
      </c>
      <c r="P24" s="251">
        <v>1804328.64</v>
      </c>
      <c r="S24" s="73">
        <v>881422.46</v>
      </c>
      <c r="U24" s="73">
        <v>155.13</v>
      </c>
      <c r="V24" s="73">
        <v>805342</v>
      </c>
      <c r="X24" s="90">
        <v>901912</v>
      </c>
      <c r="AA24" s="90">
        <v>570216.99</v>
      </c>
      <c r="AB24" s="90">
        <v>251445.85</v>
      </c>
    </row>
    <row r="25" spans="1:32" x14ac:dyDescent="0.2">
      <c r="A25" s="250" t="s">
        <v>3038</v>
      </c>
      <c r="B25" s="89">
        <v>355157.3</v>
      </c>
      <c r="C25" s="89">
        <v>0</v>
      </c>
      <c r="D25" s="89">
        <v>370479.2</v>
      </c>
      <c r="E25" s="251">
        <v>432759.98</v>
      </c>
      <c r="F25" s="251">
        <v>111075.31</v>
      </c>
      <c r="J25" s="232">
        <v>58072</v>
      </c>
      <c r="K25" s="232">
        <v>158730</v>
      </c>
      <c r="L25" s="232">
        <v>205.61</v>
      </c>
      <c r="P25" s="251">
        <v>1601555.91</v>
      </c>
      <c r="S25" s="73">
        <v>1133156.02</v>
      </c>
      <c r="U25" s="73">
        <v>636.94000000000005</v>
      </c>
      <c r="V25" s="73">
        <v>769870</v>
      </c>
      <c r="X25" s="90">
        <v>1239115.81</v>
      </c>
      <c r="AA25" s="90">
        <v>874879.94</v>
      </c>
      <c r="AB25" s="90">
        <v>29116.67</v>
      </c>
    </row>
    <row r="26" spans="1:32" x14ac:dyDescent="0.2">
      <c r="A26" s="250" t="s">
        <v>3039</v>
      </c>
      <c r="B26" s="89">
        <v>332413.7</v>
      </c>
      <c r="C26" s="89">
        <v>0</v>
      </c>
      <c r="D26" s="89">
        <v>107007.88</v>
      </c>
      <c r="E26" s="251">
        <v>80315.14</v>
      </c>
      <c r="F26" s="251">
        <v>237589.15</v>
      </c>
      <c r="J26" s="232">
        <v>20795</v>
      </c>
      <c r="L26" s="232">
        <v>286</v>
      </c>
      <c r="P26" s="251">
        <v>1188537.31</v>
      </c>
      <c r="S26" s="73">
        <v>714499.34</v>
      </c>
      <c r="U26" s="73">
        <v>455.88</v>
      </c>
      <c r="V26" s="73">
        <v>1209370</v>
      </c>
      <c r="X26" s="90">
        <v>1314493</v>
      </c>
      <c r="AA26" s="90">
        <v>702961.44</v>
      </c>
      <c r="AB26" s="90">
        <v>73314.320000000007</v>
      </c>
    </row>
    <row r="27" spans="1:32" x14ac:dyDescent="0.2">
      <c r="A27" s="250" t="s">
        <v>3159</v>
      </c>
      <c r="B27" s="89">
        <v>149550.9</v>
      </c>
      <c r="C27" s="89">
        <v>0</v>
      </c>
      <c r="D27" s="89">
        <v>131153.96</v>
      </c>
      <c r="E27" s="251">
        <v>687726.56</v>
      </c>
      <c r="F27" s="251">
        <v>342568.66</v>
      </c>
      <c r="J27" s="232">
        <v>16280</v>
      </c>
      <c r="L27" s="232">
        <v>415605.68</v>
      </c>
      <c r="P27" s="251">
        <v>3378480.39</v>
      </c>
      <c r="S27" s="73">
        <v>858711.08</v>
      </c>
      <c r="U27" s="73">
        <v>334.34</v>
      </c>
      <c r="V27" s="73">
        <v>627305</v>
      </c>
      <c r="X27" s="90">
        <v>938365.5</v>
      </c>
      <c r="AA27" s="90">
        <v>503160.67</v>
      </c>
      <c r="AB27" s="90">
        <v>55</v>
      </c>
    </row>
    <row r="28" spans="1:32" x14ac:dyDescent="0.2">
      <c r="A28" s="250" t="s">
        <v>3164</v>
      </c>
      <c r="B28" s="89">
        <v>439520.16</v>
      </c>
      <c r="C28" s="89">
        <v>0</v>
      </c>
      <c r="D28" s="89">
        <v>172626.4</v>
      </c>
      <c r="E28" s="251">
        <v>3506762.56</v>
      </c>
      <c r="F28" s="251">
        <v>265781.36</v>
      </c>
      <c r="J28" s="232">
        <v>49904</v>
      </c>
      <c r="K28" s="232">
        <v>179000</v>
      </c>
      <c r="O28" s="251">
        <v>25000</v>
      </c>
      <c r="P28" s="251">
        <v>4652638.84</v>
      </c>
      <c r="S28" s="73">
        <v>534346.6</v>
      </c>
      <c r="U28" s="73">
        <v>484.44</v>
      </c>
      <c r="V28" s="73">
        <v>572920</v>
      </c>
      <c r="X28" s="90">
        <v>688539</v>
      </c>
      <c r="AA28" s="90">
        <v>352242.53</v>
      </c>
      <c r="AB28" s="90">
        <v>16835.189999999999</v>
      </c>
    </row>
    <row r="29" spans="1:32" x14ac:dyDescent="0.2">
      <c r="A29" s="250" t="s">
        <v>3040</v>
      </c>
      <c r="B29" s="89">
        <v>196928.72</v>
      </c>
      <c r="C29" s="89">
        <v>0</v>
      </c>
      <c r="D29" s="89">
        <v>19106.73</v>
      </c>
      <c r="E29" s="251">
        <v>2222825.4500000002</v>
      </c>
      <c r="F29" s="251">
        <v>309999.15999999997</v>
      </c>
      <c r="O29" s="251">
        <v>-1234725.33</v>
      </c>
      <c r="P29" s="251">
        <v>3908830.71</v>
      </c>
      <c r="S29" s="73">
        <v>326503.33</v>
      </c>
      <c r="T29" s="73">
        <v>255330.19</v>
      </c>
      <c r="U29" s="73">
        <v>369.72</v>
      </c>
      <c r="V29" s="73">
        <v>1247800</v>
      </c>
      <c r="W29" s="73">
        <v>752402</v>
      </c>
      <c r="X29" s="90">
        <v>1759700</v>
      </c>
      <c r="AA29" s="90">
        <v>537480.74</v>
      </c>
      <c r="AB29" s="90">
        <v>188762.82</v>
      </c>
      <c r="AE29" s="90">
        <v>1231</v>
      </c>
      <c r="AF29" s="412">
        <v>1231</v>
      </c>
    </row>
    <row r="30" spans="1:32" x14ac:dyDescent="0.2">
      <c r="A30" s="250" t="s">
        <v>3041</v>
      </c>
      <c r="B30" s="89">
        <v>526909.62</v>
      </c>
      <c r="C30" s="89">
        <v>0</v>
      </c>
      <c r="D30" s="89">
        <v>201670.48</v>
      </c>
      <c r="E30" s="251">
        <v>893496</v>
      </c>
      <c r="F30" s="251">
        <v>358433</v>
      </c>
      <c r="L30" s="232">
        <v>46.73</v>
      </c>
      <c r="O30" s="251">
        <v>-2230501.0499999998</v>
      </c>
      <c r="P30" s="251">
        <v>3967213.3</v>
      </c>
      <c r="Q30" s="73">
        <v>621.11</v>
      </c>
      <c r="S30" s="73">
        <v>721488.55</v>
      </c>
      <c r="T30" s="73">
        <v>425000</v>
      </c>
      <c r="V30" s="73">
        <v>1110200</v>
      </c>
      <c r="W30" s="73">
        <v>206665</v>
      </c>
      <c r="X30" s="90">
        <v>1471700.3</v>
      </c>
      <c r="Z30" s="90">
        <v>10804</v>
      </c>
      <c r="AA30" s="90">
        <v>597889.54</v>
      </c>
      <c r="AB30" s="90">
        <v>129560</v>
      </c>
    </row>
    <row r="31" spans="1:32" x14ac:dyDescent="0.2">
      <c r="A31" s="250" t="s">
        <v>3042</v>
      </c>
      <c r="B31" s="89">
        <v>390004.05</v>
      </c>
      <c r="C31" s="89">
        <v>0</v>
      </c>
      <c r="D31" s="89">
        <v>54975.89</v>
      </c>
      <c r="E31" s="251">
        <v>7490</v>
      </c>
      <c r="F31" s="251">
        <v>332124.18</v>
      </c>
      <c r="P31" s="251">
        <v>1728640.99</v>
      </c>
      <c r="S31" s="73">
        <v>575188.56999999995</v>
      </c>
      <c r="U31" s="73">
        <v>765.23</v>
      </c>
      <c r="V31" s="73">
        <v>1100000</v>
      </c>
      <c r="W31" s="73">
        <v>80944.039999999994</v>
      </c>
      <c r="X31" s="90">
        <v>1198560</v>
      </c>
      <c r="AA31" s="90">
        <v>376804.78</v>
      </c>
      <c r="AB31" s="90">
        <v>140562.4</v>
      </c>
    </row>
    <row r="32" spans="1:32" x14ac:dyDescent="0.2">
      <c r="A32" s="250" t="s">
        <v>3043</v>
      </c>
      <c r="B32" s="89">
        <v>259011.93</v>
      </c>
      <c r="C32" s="89">
        <v>0</v>
      </c>
      <c r="D32" s="89">
        <v>67102.62</v>
      </c>
      <c r="E32" s="251">
        <v>-23.39</v>
      </c>
      <c r="F32" s="251">
        <v>361565.29</v>
      </c>
      <c r="L32" s="232">
        <v>0</v>
      </c>
      <c r="O32" s="251">
        <v>-2148.69</v>
      </c>
      <c r="P32" s="251">
        <v>2399403.2599999998</v>
      </c>
      <c r="Q32" s="73">
        <v>94.84</v>
      </c>
      <c r="S32" s="73">
        <v>954915.46</v>
      </c>
      <c r="X32" s="90">
        <v>257074</v>
      </c>
      <c r="Z32" s="90">
        <v>51124</v>
      </c>
      <c r="AA32" s="90">
        <v>598020.49</v>
      </c>
      <c r="AB32" s="90">
        <v>121617.64</v>
      </c>
      <c r="AE32" s="90">
        <v>449.41</v>
      </c>
      <c r="AF32" s="412">
        <v>449.41</v>
      </c>
    </row>
    <row r="33" spans="1:32" x14ac:dyDescent="0.2">
      <c r="A33" s="250" t="s">
        <v>3044</v>
      </c>
      <c r="B33" s="89">
        <v>774691.48</v>
      </c>
      <c r="C33" s="89">
        <v>0</v>
      </c>
      <c r="D33" s="89">
        <v>65290.49</v>
      </c>
      <c r="E33" s="251">
        <v>11265363.439999999</v>
      </c>
      <c r="F33" s="251">
        <v>539815.78</v>
      </c>
      <c r="L33" s="232">
        <v>1138.83</v>
      </c>
      <c r="O33" s="251">
        <v>4065917.73</v>
      </c>
      <c r="P33" s="251">
        <v>8039383.1299999999</v>
      </c>
      <c r="S33" s="73">
        <v>1126129.55</v>
      </c>
      <c r="T33" s="73">
        <v>520000</v>
      </c>
      <c r="U33" s="73">
        <v>661.75</v>
      </c>
      <c r="V33" s="73">
        <v>792630</v>
      </c>
      <c r="W33" s="73">
        <v>79800</v>
      </c>
      <c r="X33" s="90">
        <v>1335950</v>
      </c>
      <c r="Z33" s="90">
        <v>6248</v>
      </c>
      <c r="AA33" s="90">
        <v>465504.58</v>
      </c>
      <c r="AB33" s="90">
        <v>163960.22</v>
      </c>
    </row>
    <row r="34" spans="1:32" x14ac:dyDescent="0.2">
      <c r="A34" s="250" t="s">
        <v>3045</v>
      </c>
      <c r="B34" s="89">
        <v>322026.36</v>
      </c>
      <c r="C34" s="89">
        <v>0</v>
      </c>
      <c r="D34" s="89">
        <v>124659.81</v>
      </c>
      <c r="E34" s="251">
        <v>2127717.0299999998</v>
      </c>
      <c r="F34" s="251">
        <v>160970.54999999999</v>
      </c>
      <c r="J34" s="232">
        <v>1500</v>
      </c>
      <c r="O34" s="251">
        <v>541704.46</v>
      </c>
      <c r="P34" s="251">
        <v>2109112.34</v>
      </c>
      <c r="S34" s="73">
        <v>709486.25</v>
      </c>
      <c r="U34" s="73">
        <v>460.18</v>
      </c>
      <c r="V34" s="73">
        <v>667380</v>
      </c>
      <c r="W34" s="73">
        <v>408762</v>
      </c>
      <c r="X34" s="90">
        <v>1071692</v>
      </c>
      <c r="Y34" s="90">
        <v>5982</v>
      </c>
      <c r="AA34" s="90">
        <v>419044.14</v>
      </c>
      <c r="AB34" s="90">
        <v>191192.34</v>
      </c>
      <c r="AE34" s="90">
        <v>3000</v>
      </c>
      <c r="AF34" s="412">
        <v>3000</v>
      </c>
    </row>
    <row r="35" spans="1:32" x14ac:dyDescent="0.2">
      <c r="A35" s="250" t="s">
        <v>3046</v>
      </c>
      <c r="B35" s="89">
        <v>293657.62</v>
      </c>
      <c r="C35" s="89">
        <v>2500</v>
      </c>
      <c r="D35" s="89">
        <v>34470.28</v>
      </c>
      <c r="E35" s="251">
        <v>2140531.6</v>
      </c>
      <c r="F35" s="251">
        <v>327442.12</v>
      </c>
      <c r="L35" s="232">
        <v>29966.93</v>
      </c>
      <c r="O35" s="251">
        <v>783827.26</v>
      </c>
      <c r="P35" s="251">
        <v>2003005.18</v>
      </c>
      <c r="S35" s="73">
        <v>645070.01</v>
      </c>
      <c r="T35" s="73">
        <v>20000</v>
      </c>
      <c r="U35" s="73">
        <v>991.16</v>
      </c>
      <c r="W35" s="73">
        <v>230400</v>
      </c>
      <c r="X35" s="90">
        <v>292564</v>
      </c>
      <c r="Z35" s="90">
        <v>2520</v>
      </c>
      <c r="AA35" s="90">
        <v>430155.89</v>
      </c>
      <c r="AB35" s="90">
        <v>161456.03</v>
      </c>
    </row>
    <row r="36" spans="1:32" x14ac:dyDescent="0.2">
      <c r="A36" s="250" t="s">
        <v>3047</v>
      </c>
      <c r="B36" s="89">
        <v>201009.91</v>
      </c>
      <c r="C36" s="89">
        <v>0</v>
      </c>
      <c r="D36" s="89">
        <v>10607.42</v>
      </c>
      <c r="E36" s="251">
        <v>1241954.3999999999</v>
      </c>
      <c r="F36" s="251">
        <v>218034.48</v>
      </c>
      <c r="O36" s="251">
        <v>-421262.16</v>
      </c>
      <c r="P36" s="251">
        <v>2067007.72</v>
      </c>
      <c r="S36" s="73">
        <v>656859.93000000005</v>
      </c>
      <c r="U36" s="73">
        <v>362.56</v>
      </c>
      <c r="W36" s="73">
        <v>54000</v>
      </c>
      <c r="X36" s="90">
        <v>205910</v>
      </c>
      <c r="Z36" s="90">
        <v>17644</v>
      </c>
      <c r="AA36" s="90">
        <v>365209.54</v>
      </c>
      <c r="AB36" s="90">
        <v>93320.3</v>
      </c>
    </row>
    <row r="37" spans="1:32" x14ac:dyDescent="0.2">
      <c r="A37" s="250" t="s">
        <v>3048</v>
      </c>
      <c r="B37" s="89">
        <v>96632.54</v>
      </c>
      <c r="C37" s="89">
        <v>0</v>
      </c>
      <c r="D37" s="89">
        <v>201106.97</v>
      </c>
      <c r="E37" s="251">
        <v>544111.94999999995</v>
      </c>
      <c r="F37" s="251">
        <v>864858.57</v>
      </c>
      <c r="O37" s="251">
        <v>-1052658.8400000001</v>
      </c>
      <c r="P37" s="251">
        <v>2721924.84</v>
      </c>
      <c r="S37" s="73">
        <v>984710.27</v>
      </c>
      <c r="U37" s="73">
        <v>279.39999999999998</v>
      </c>
      <c r="V37" s="73">
        <v>764764</v>
      </c>
      <c r="W37" s="73">
        <v>132910</v>
      </c>
      <c r="X37" s="90">
        <v>1190499</v>
      </c>
      <c r="Z37" s="90">
        <v>12712</v>
      </c>
      <c r="AA37" s="90">
        <v>510370.64</v>
      </c>
      <c r="AB37" s="90">
        <v>144492</v>
      </c>
    </row>
    <row r="38" spans="1:32" x14ac:dyDescent="0.2">
      <c r="A38" s="250" t="s">
        <v>3049</v>
      </c>
      <c r="B38" s="89">
        <v>500412.74</v>
      </c>
      <c r="C38" s="89">
        <v>0</v>
      </c>
      <c r="D38" s="89">
        <v>74426.17</v>
      </c>
      <c r="E38" s="251">
        <v>3</v>
      </c>
      <c r="F38" s="251">
        <v>-81228.429999999993</v>
      </c>
      <c r="J38" s="232">
        <v>1650</v>
      </c>
      <c r="L38" s="232">
        <v>0</v>
      </c>
      <c r="O38" s="251">
        <v>78724.240000000005</v>
      </c>
      <c r="P38" s="251">
        <v>1153430.04</v>
      </c>
      <c r="S38" s="73">
        <v>755888.29</v>
      </c>
      <c r="T38" s="73">
        <v>150232</v>
      </c>
      <c r="U38" s="73">
        <v>466.98</v>
      </c>
      <c r="V38" s="73">
        <v>947720</v>
      </c>
      <c r="W38" s="73">
        <v>25800</v>
      </c>
      <c r="X38" s="90">
        <v>1130582</v>
      </c>
      <c r="Z38" s="90">
        <v>6880</v>
      </c>
      <c r="AA38" s="90">
        <v>353720.68</v>
      </c>
      <c r="AB38" s="90">
        <v>60296.66</v>
      </c>
    </row>
    <row r="39" spans="1:32" x14ac:dyDescent="0.2">
      <c r="A39" s="250" t="s">
        <v>3050</v>
      </c>
      <c r="B39" s="89">
        <v>591676.31000000006</v>
      </c>
      <c r="C39" s="89">
        <v>0</v>
      </c>
      <c r="D39" s="89">
        <v>204283.8</v>
      </c>
      <c r="E39" s="251">
        <v>-430059.7</v>
      </c>
      <c r="F39" s="251">
        <v>84213.39</v>
      </c>
      <c r="L39" s="232">
        <v>502.5</v>
      </c>
      <c r="N39" s="251">
        <v>-2304521.69</v>
      </c>
      <c r="O39" s="251">
        <v>-30934</v>
      </c>
      <c r="P39" s="251">
        <v>2737074.7</v>
      </c>
      <c r="S39" s="73">
        <v>833277.62</v>
      </c>
      <c r="T39" s="73">
        <v>148885</v>
      </c>
      <c r="U39" s="73">
        <v>567.77</v>
      </c>
      <c r="V39" s="73">
        <v>1710840</v>
      </c>
      <c r="W39" s="73">
        <v>34800</v>
      </c>
      <c r="X39" s="90">
        <v>1806220</v>
      </c>
      <c r="AA39" s="90">
        <v>374641.93</v>
      </c>
      <c r="AB39" s="90">
        <v>103722.59</v>
      </c>
    </row>
    <row r="40" spans="1:32" x14ac:dyDescent="0.2">
      <c r="A40" s="250" t="s">
        <v>3051</v>
      </c>
      <c r="B40" s="89">
        <v>575589.68000000005</v>
      </c>
      <c r="C40" s="89">
        <v>0</v>
      </c>
      <c r="D40" s="89">
        <v>135995.32999999999</v>
      </c>
      <c r="E40" s="251">
        <v>127575.5</v>
      </c>
      <c r="F40" s="251">
        <v>107426.57</v>
      </c>
      <c r="J40" s="232">
        <v>6300</v>
      </c>
      <c r="O40" s="251">
        <v>24543</v>
      </c>
      <c r="P40" s="251">
        <v>1656318.18</v>
      </c>
      <c r="S40" s="73">
        <v>451748.25</v>
      </c>
      <c r="T40" s="73">
        <v>122400</v>
      </c>
      <c r="U40" s="73">
        <v>2069.9899999999998</v>
      </c>
      <c r="V40" s="73">
        <v>1062080</v>
      </c>
      <c r="W40" s="73">
        <v>31079</v>
      </c>
      <c r="X40" s="90">
        <v>1157785</v>
      </c>
      <c r="Z40" s="90">
        <v>7840</v>
      </c>
      <c r="AA40" s="90">
        <v>303600.69</v>
      </c>
      <c r="AB40" s="90">
        <v>110942.77</v>
      </c>
    </row>
    <row r="41" spans="1:32" x14ac:dyDescent="0.2">
      <c r="A41" s="250" t="s">
        <v>3052</v>
      </c>
      <c r="B41" s="89">
        <v>242759.44</v>
      </c>
      <c r="C41" s="89">
        <v>0</v>
      </c>
      <c r="D41" s="89">
        <v>67351.31</v>
      </c>
      <c r="E41" s="251">
        <v>94994.15</v>
      </c>
      <c r="F41" s="251">
        <v>-61225.06</v>
      </c>
      <c r="J41" s="232">
        <v>577325</v>
      </c>
      <c r="L41" s="232">
        <v>176.35</v>
      </c>
      <c r="O41" s="251">
        <v>3744.1</v>
      </c>
      <c r="P41" s="251">
        <v>1118559.83</v>
      </c>
      <c r="S41" s="73">
        <v>587102.85</v>
      </c>
      <c r="T41" s="73">
        <v>77860</v>
      </c>
      <c r="U41" s="73">
        <v>178.97</v>
      </c>
      <c r="V41" s="73">
        <v>841130</v>
      </c>
      <c r="W41" s="73">
        <v>107634</v>
      </c>
      <c r="X41" s="90">
        <v>1014438</v>
      </c>
      <c r="AA41" s="90">
        <v>343536.18</v>
      </c>
      <c r="AB41" s="90">
        <v>82057.31</v>
      </c>
    </row>
    <row r="42" spans="1:32" x14ac:dyDescent="0.2">
      <c r="A42" s="250" t="s">
        <v>3053</v>
      </c>
      <c r="B42" s="89">
        <v>290979.43</v>
      </c>
      <c r="C42" s="89">
        <v>0</v>
      </c>
      <c r="D42" s="89">
        <v>141822.43</v>
      </c>
      <c r="E42" s="251">
        <v>-754501.04</v>
      </c>
      <c r="F42" s="251">
        <v>-139494.12</v>
      </c>
      <c r="I42" s="232">
        <v>0</v>
      </c>
      <c r="J42" s="232">
        <v>42310</v>
      </c>
      <c r="O42" s="251">
        <v>-707970.66</v>
      </c>
      <c r="P42" s="251">
        <v>1381244.13</v>
      </c>
      <c r="S42" s="73">
        <v>711081.38</v>
      </c>
      <c r="T42" s="73">
        <v>190590</v>
      </c>
      <c r="U42" s="73">
        <v>406.11</v>
      </c>
      <c r="V42" s="73">
        <v>1203360</v>
      </c>
      <c r="W42" s="73">
        <v>190300</v>
      </c>
      <c r="X42" s="90">
        <v>1390660</v>
      </c>
      <c r="AA42" s="90">
        <v>258513</v>
      </c>
      <c r="AB42" s="90">
        <v>149296.29999999999</v>
      </c>
    </row>
    <row r="43" spans="1:32" x14ac:dyDescent="0.2">
      <c r="A43" s="250" t="s">
        <v>3054</v>
      </c>
      <c r="B43" s="89">
        <v>430213.35</v>
      </c>
      <c r="C43" s="89">
        <v>0</v>
      </c>
      <c r="D43" s="89">
        <v>91043.199999999997</v>
      </c>
      <c r="E43" s="251">
        <v>166305.63</v>
      </c>
      <c r="F43" s="251">
        <v>-130751.11</v>
      </c>
      <c r="J43" s="232">
        <v>83280</v>
      </c>
      <c r="L43" s="232">
        <v>400</v>
      </c>
      <c r="O43" s="251">
        <v>-793901.25</v>
      </c>
      <c r="P43" s="251">
        <v>1240631.49</v>
      </c>
      <c r="S43" s="73">
        <v>834723.01</v>
      </c>
      <c r="T43" s="73">
        <v>63563.88</v>
      </c>
      <c r="U43" s="73">
        <v>405.2</v>
      </c>
      <c r="V43" s="73">
        <v>1225900</v>
      </c>
      <c r="W43" s="73">
        <v>37900</v>
      </c>
      <c r="X43" s="90">
        <v>1433170</v>
      </c>
      <c r="Z43" s="90">
        <v>1280</v>
      </c>
      <c r="AA43" s="90">
        <v>289990.3</v>
      </c>
      <c r="AB43" s="90">
        <v>181002.98</v>
      </c>
    </row>
    <row r="44" spans="1:32" x14ac:dyDescent="0.2">
      <c r="A44" s="250" t="s">
        <v>3055</v>
      </c>
      <c r="B44" s="89">
        <v>402011.34</v>
      </c>
      <c r="C44" s="89">
        <v>0</v>
      </c>
      <c r="D44" s="89">
        <v>113714.96</v>
      </c>
      <c r="E44" s="251">
        <v>26313.16</v>
      </c>
      <c r="F44" s="251">
        <v>87905.97</v>
      </c>
      <c r="J44" s="232">
        <v>9500</v>
      </c>
      <c r="O44" s="251">
        <v>-813213.64</v>
      </c>
      <c r="P44" s="251">
        <v>2770050.54</v>
      </c>
      <c r="S44" s="73">
        <v>550338.68000000005</v>
      </c>
      <c r="T44" s="73">
        <v>89225</v>
      </c>
      <c r="U44" s="73">
        <v>555.94000000000005</v>
      </c>
      <c r="V44" s="73">
        <v>6880</v>
      </c>
      <c r="X44" s="90">
        <v>158200</v>
      </c>
      <c r="AA44" s="90">
        <v>272295.01</v>
      </c>
      <c r="AB44" s="90">
        <v>36635.49</v>
      </c>
    </row>
    <row r="45" spans="1:32" x14ac:dyDescent="0.2">
      <c r="A45" s="250" t="s">
        <v>3056</v>
      </c>
      <c r="B45" s="89">
        <v>667711.48</v>
      </c>
      <c r="C45" s="89">
        <v>0</v>
      </c>
      <c r="D45" s="89">
        <v>44970.1</v>
      </c>
      <c r="E45" s="251">
        <v>38097.31</v>
      </c>
      <c r="F45" s="251">
        <v>184925.54</v>
      </c>
      <c r="J45" s="232">
        <v>8540</v>
      </c>
      <c r="L45" s="232">
        <v>538.86</v>
      </c>
      <c r="N45" s="251">
        <v>16660.38</v>
      </c>
      <c r="O45" s="251">
        <v>275883.67</v>
      </c>
      <c r="P45" s="251">
        <v>2356118.79</v>
      </c>
      <c r="S45" s="73">
        <v>610622.35</v>
      </c>
      <c r="T45" s="73">
        <v>160100</v>
      </c>
      <c r="U45" s="73">
        <v>1696.79</v>
      </c>
      <c r="V45" s="73">
        <v>1141140</v>
      </c>
      <c r="W45" s="73">
        <v>15893</v>
      </c>
      <c r="X45" s="90">
        <v>1239788.5</v>
      </c>
      <c r="AA45" s="90">
        <v>375960.82</v>
      </c>
      <c r="AB45" s="90">
        <v>25942.55</v>
      </c>
    </row>
    <row r="46" spans="1:32" x14ac:dyDescent="0.2">
      <c r="A46" s="250" t="s">
        <v>3057</v>
      </c>
      <c r="B46" s="89">
        <v>287564.84000000003</v>
      </c>
      <c r="C46" s="89">
        <v>0</v>
      </c>
      <c r="D46" s="89">
        <v>67143.69</v>
      </c>
      <c r="E46" s="251">
        <v>141295.53</v>
      </c>
      <c r="F46" s="251">
        <v>202208.96</v>
      </c>
      <c r="J46" s="232">
        <v>41960</v>
      </c>
      <c r="K46" s="232">
        <v>2759</v>
      </c>
      <c r="L46" s="232">
        <v>350.05</v>
      </c>
      <c r="N46" s="251">
        <v>-341908.85</v>
      </c>
      <c r="O46" s="251">
        <v>15034.11</v>
      </c>
      <c r="P46" s="251">
        <v>1990390.15</v>
      </c>
      <c r="S46" s="73">
        <v>592539.5</v>
      </c>
      <c r="T46" s="73">
        <v>65200</v>
      </c>
      <c r="U46" s="73">
        <v>341.32</v>
      </c>
      <c r="V46" s="73">
        <v>726170</v>
      </c>
      <c r="W46" s="73">
        <v>85650</v>
      </c>
      <c r="X46" s="90">
        <v>855429</v>
      </c>
      <c r="Z46" s="90">
        <v>8972</v>
      </c>
      <c r="AA46" s="90">
        <v>360423.12</v>
      </c>
      <c r="AB46" s="90">
        <v>112508.4</v>
      </c>
    </row>
    <row r="47" spans="1:32" x14ac:dyDescent="0.2">
      <c r="A47" s="250" t="s">
        <v>3058</v>
      </c>
      <c r="B47" s="89">
        <v>375859.65</v>
      </c>
      <c r="C47" s="89">
        <v>0</v>
      </c>
      <c r="D47" s="89">
        <v>31453.919999999998</v>
      </c>
      <c r="E47" s="251">
        <v>275449.49</v>
      </c>
      <c r="F47" s="251">
        <v>-9338.8799999999992</v>
      </c>
      <c r="I47" s="232">
        <v>100000</v>
      </c>
      <c r="J47" s="232">
        <v>69260</v>
      </c>
      <c r="L47" s="232">
        <v>113.26</v>
      </c>
      <c r="P47" s="251">
        <v>498635.02</v>
      </c>
      <c r="S47" s="73">
        <v>576377.31999999995</v>
      </c>
      <c r="T47" s="73">
        <v>46250</v>
      </c>
      <c r="U47" s="73">
        <v>404.75</v>
      </c>
      <c r="V47" s="73">
        <v>809280</v>
      </c>
      <c r="W47" s="73">
        <v>30600</v>
      </c>
      <c r="X47" s="90">
        <v>933810</v>
      </c>
      <c r="AA47" s="90">
        <v>245158.99</v>
      </c>
      <c r="AB47" s="90">
        <v>33515.300000000003</v>
      </c>
    </row>
    <row r="48" spans="1:32" x14ac:dyDescent="0.2">
      <c r="A48" s="250" t="s">
        <v>3059</v>
      </c>
      <c r="B48" s="89">
        <v>231907.63</v>
      </c>
      <c r="C48" s="89">
        <v>0</v>
      </c>
      <c r="D48" s="89">
        <v>221738.12</v>
      </c>
      <c r="E48" s="251">
        <v>3</v>
      </c>
      <c r="F48" s="251">
        <v>22097.32</v>
      </c>
      <c r="J48" s="232">
        <v>6450</v>
      </c>
      <c r="N48" s="251">
        <v>-11452.2</v>
      </c>
      <c r="O48" s="251">
        <v>38562</v>
      </c>
      <c r="P48" s="251">
        <v>452082.82</v>
      </c>
      <c r="S48" s="73">
        <v>583489.85</v>
      </c>
      <c r="T48" s="73">
        <v>56595</v>
      </c>
      <c r="U48" s="73">
        <v>272</v>
      </c>
      <c r="V48" s="73">
        <v>640100</v>
      </c>
      <c r="W48" s="73">
        <v>105800</v>
      </c>
      <c r="X48" s="90">
        <v>802640</v>
      </c>
      <c r="AA48" s="90">
        <v>362914.38</v>
      </c>
      <c r="AB48" s="90">
        <v>21321.58</v>
      </c>
    </row>
    <row r="49" spans="1:32" x14ac:dyDescent="0.2">
      <c r="A49" s="250" t="s">
        <v>3060</v>
      </c>
      <c r="B49" s="89">
        <v>514493.96</v>
      </c>
      <c r="C49" s="89">
        <v>0</v>
      </c>
      <c r="D49" s="89">
        <v>29946.93</v>
      </c>
      <c r="E49" s="251">
        <v>2549738.19</v>
      </c>
      <c r="F49" s="251">
        <v>148334.22</v>
      </c>
      <c r="J49" s="232">
        <v>27230</v>
      </c>
      <c r="L49" s="232">
        <v>161.68</v>
      </c>
      <c r="O49" s="251">
        <v>97200</v>
      </c>
      <c r="P49" s="251">
        <v>5378772.1500000004</v>
      </c>
      <c r="S49" s="73">
        <v>627026.11</v>
      </c>
      <c r="T49" s="73">
        <v>64080</v>
      </c>
      <c r="U49" s="73">
        <v>795.75</v>
      </c>
      <c r="V49" s="73">
        <v>938190</v>
      </c>
      <c r="W49" s="73">
        <v>168600</v>
      </c>
      <c r="X49" s="90">
        <v>1198390</v>
      </c>
      <c r="Z49" s="90">
        <v>6960</v>
      </c>
      <c r="AA49" s="90">
        <v>379231.19</v>
      </c>
      <c r="AB49" s="90">
        <v>179811.33</v>
      </c>
    </row>
    <row r="50" spans="1:32" x14ac:dyDescent="0.2">
      <c r="A50" s="250" t="s">
        <v>3061</v>
      </c>
      <c r="B50" s="89">
        <v>405222.68</v>
      </c>
      <c r="C50" s="89">
        <v>0</v>
      </c>
      <c r="D50" s="89">
        <v>270007.84000000003</v>
      </c>
      <c r="E50" s="251">
        <v>-171851.62</v>
      </c>
      <c r="F50" s="251">
        <v>-285427.64</v>
      </c>
      <c r="J50" s="232">
        <v>9800</v>
      </c>
      <c r="M50" s="251">
        <v>4586</v>
      </c>
      <c r="O50" s="251">
        <v>-394325.09</v>
      </c>
      <c r="P50" s="251">
        <v>1780248.13</v>
      </c>
      <c r="S50" s="73">
        <v>690222.7</v>
      </c>
      <c r="T50" s="73">
        <v>83345</v>
      </c>
      <c r="U50" s="73">
        <v>993.89</v>
      </c>
      <c r="V50" s="73">
        <v>1122860</v>
      </c>
      <c r="W50" s="73">
        <v>38720</v>
      </c>
      <c r="X50" s="90">
        <v>1345830</v>
      </c>
      <c r="AA50" s="90">
        <v>270373.94</v>
      </c>
      <c r="AB50" s="90">
        <v>143393.31</v>
      </c>
    </row>
    <row r="51" spans="1:32" x14ac:dyDescent="0.2">
      <c r="A51" s="250" t="s">
        <v>3062</v>
      </c>
      <c r="B51" s="89">
        <v>546754.11</v>
      </c>
      <c r="C51" s="89">
        <v>104347.22</v>
      </c>
      <c r="D51" s="89">
        <v>173958.13</v>
      </c>
      <c r="E51" s="251">
        <v>846846.72</v>
      </c>
      <c r="F51" s="251">
        <v>276577.14</v>
      </c>
      <c r="J51" s="232">
        <v>1000</v>
      </c>
      <c r="K51" s="232">
        <v>57130</v>
      </c>
      <c r="L51" s="232">
        <v>380</v>
      </c>
      <c r="M51" s="251">
        <v>28800</v>
      </c>
      <c r="O51" s="251">
        <v>197487.27</v>
      </c>
      <c r="P51" s="251">
        <v>2690789.95</v>
      </c>
      <c r="S51" s="73">
        <v>692857.36</v>
      </c>
      <c r="T51" s="73">
        <v>106200</v>
      </c>
      <c r="U51" s="73">
        <v>1008.84</v>
      </c>
      <c r="V51" s="73">
        <v>964800</v>
      </c>
      <c r="W51" s="73">
        <v>206160</v>
      </c>
      <c r="X51" s="90">
        <v>1253153</v>
      </c>
      <c r="AA51" s="90">
        <v>596539.68999999994</v>
      </c>
      <c r="AB51" s="90">
        <v>345</v>
      </c>
    </row>
    <row r="52" spans="1:32" x14ac:dyDescent="0.2">
      <c r="A52" s="250" t="s">
        <v>3063</v>
      </c>
      <c r="B52" s="89">
        <v>689848.57</v>
      </c>
      <c r="C52" s="89">
        <v>10000</v>
      </c>
      <c r="D52" s="89">
        <v>52997.31</v>
      </c>
      <c r="E52" s="251">
        <v>442539.07</v>
      </c>
      <c r="F52" s="251">
        <v>-41418.5</v>
      </c>
      <c r="L52" s="232">
        <v>2123</v>
      </c>
      <c r="O52" s="251">
        <v>36376.46</v>
      </c>
      <c r="P52" s="251">
        <v>2057308.95</v>
      </c>
      <c r="S52" s="73">
        <v>517534.47</v>
      </c>
      <c r="T52" s="73">
        <v>160500</v>
      </c>
      <c r="U52" s="73">
        <v>1305.17</v>
      </c>
      <c r="V52" s="73">
        <v>1196910</v>
      </c>
      <c r="W52" s="73">
        <v>26700</v>
      </c>
      <c r="X52" s="90">
        <v>1275751</v>
      </c>
      <c r="Z52" s="90">
        <v>7360</v>
      </c>
      <c r="AA52" s="90">
        <v>232998.21</v>
      </c>
      <c r="AB52" s="90">
        <v>82655.740000000005</v>
      </c>
    </row>
    <row r="53" spans="1:32" x14ac:dyDescent="0.2">
      <c r="A53" s="250" t="s">
        <v>3064</v>
      </c>
      <c r="B53" s="89">
        <v>330749.69</v>
      </c>
      <c r="C53" s="89">
        <v>0</v>
      </c>
      <c r="D53" s="89">
        <v>40000</v>
      </c>
      <c r="E53" s="251">
        <v>117922.74</v>
      </c>
      <c r="F53" s="251">
        <v>162758.54</v>
      </c>
      <c r="L53" s="232">
        <v>14.39</v>
      </c>
      <c r="O53" s="251">
        <v>-2130</v>
      </c>
      <c r="P53" s="251">
        <v>1988049.06</v>
      </c>
      <c r="S53" s="73">
        <v>398678.25</v>
      </c>
      <c r="T53" s="73">
        <v>43650</v>
      </c>
      <c r="U53" s="73">
        <v>111.37</v>
      </c>
      <c r="V53" s="73">
        <v>836730</v>
      </c>
      <c r="W53" s="73">
        <v>343303.85</v>
      </c>
      <c r="X53" s="90">
        <v>1012096</v>
      </c>
      <c r="AA53" s="90">
        <v>463396.23</v>
      </c>
      <c r="AB53" s="90">
        <v>30577.99</v>
      </c>
    </row>
    <row r="54" spans="1:32" x14ac:dyDescent="0.2">
      <c r="A54" s="250" t="s">
        <v>3065</v>
      </c>
      <c r="B54" s="89">
        <v>253551.59</v>
      </c>
      <c r="C54" s="89">
        <v>0</v>
      </c>
      <c r="D54" s="89">
        <v>146742.48000000001</v>
      </c>
      <c r="E54" s="251">
        <v>5935.95</v>
      </c>
      <c r="F54" s="251">
        <v>132759.65</v>
      </c>
      <c r="J54" s="232">
        <v>21590</v>
      </c>
      <c r="N54" s="251">
        <v>249356.91</v>
      </c>
      <c r="O54" s="251">
        <v>-360933.18</v>
      </c>
      <c r="P54" s="251">
        <v>1911374.52</v>
      </c>
      <c r="S54" s="73">
        <v>490761.93</v>
      </c>
      <c r="T54" s="73">
        <v>54900</v>
      </c>
      <c r="U54" s="73">
        <v>131.38999999999999</v>
      </c>
      <c r="V54" s="73">
        <v>848650</v>
      </c>
      <c r="W54" s="73">
        <v>180900</v>
      </c>
      <c r="X54" s="90">
        <v>1066810</v>
      </c>
      <c r="AA54" s="90">
        <v>190972.99</v>
      </c>
      <c r="AB54" s="90">
        <v>51102.3</v>
      </c>
    </row>
    <row r="55" spans="1:32" x14ac:dyDescent="0.2">
      <c r="A55" s="250" t="s">
        <v>3066</v>
      </c>
      <c r="B55" s="89">
        <v>623496.35</v>
      </c>
      <c r="C55" s="89">
        <v>7657.6</v>
      </c>
      <c r="D55" s="89">
        <v>17484.43</v>
      </c>
      <c r="E55" s="251">
        <v>102641.57</v>
      </c>
      <c r="F55" s="251">
        <v>146223.84</v>
      </c>
      <c r="J55" s="232">
        <v>32465</v>
      </c>
      <c r="P55" s="251">
        <v>1946410.43</v>
      </c>
      <c r="Q55" s="73">
        <v>530.82000000000005</v>
      </c>
      <c r="S55" s="73">
        <v>1185176.1200000001</v>
      </c>
      <c r="T55" s="73">
        <v>262850</v>
      </c>
      <c r="V55" s="73">
        <v>1151766</v>
      </c>
      <c r="W55" s="73">
        <v>112900</v>
      </c>
      <c r="X55" s="90">
        <v>1333966</v>
      </c>
      <c r="AA55" s="90">
        <v>896091.33</v>
      </c>
      <c r="AB55" s="90">
        <v>55846.79</v>
      </c>
      <c r="AE55" s="90">
        <v>12376.69</v>
      </c>
      <c r="AF55" s="412">
        <v>12376.69</v>
      </c>
    </row>
    <row r="56" spans="1:32" x14ac:dyDescent="0.2">
      <c r="A56" s="250" t="s">
        <v>3067</v>
      </c>
      <c r="B56" s="89">
        <v>362239.79</v>
      </c>
      <c r="C56" s="89">
        <v>38256</v>
      </c>
      <c r="D56" s="89">
        <v>28382.99</v>
      </c>
      <c r="E56" s="251">
        <v>432387.96</v>
      </c>
      <c r="F56" s="251">
        <v>118439.51</v>
      </c>
      <c r="J56" s="232">
        <v>24395.38</v>
      </c>
      <c r="P56" s="251">
        <v>1372237.86</v>
      </c>
      <c r="S56" s="73">
        <v>537458.28</v>
      </c>
      <c r="T56" s="73">
        <v>131400</v>
      </c>
      <c r="U56" s="73">
        <v>395.8</v>
      </c>
      <c r="V56" s="73">
        <v>516076.4</v>
      </c>
      <c r="W56" s="73">
        <v>68400</v>
      </c>
      <c r="X56" s="90">
        <v>583476.4</v>
      </c>
      <c r="AA56" s="90">
        <v>355259.77</v>
      </c>
      <c r="AB56" s="90">
        <v>198631.97</v>
      </c>
    </row>
    <row r="57" spans="1:32" x14ac:dyDescent="0.2">
      <c r="A57" s="250" t="s">
        <v>3068</v>
      </c>
      <c r="B57" s="89">
        <v>348428.48</v>
      </c>
      <c r="C57" s="89">
        <v>0</v>
      </c>
      <c r="D57" s="89">
        <v>71699.59</v>
      </c>
      <c r="E57" s="251">
        <v>21151.29</v>
      </c>
      <c r="F57" s="251">
        <v>47944.28</v>
      </c>
      <c r="I57" s="232">
        <v>3000</v>
      </c>
      <c r="J57" s="232">
        <v>29665</v>
      </c>
      <c r="L57" s="232">
        <v>227.84</v>
      </c>
      <c r="O57" s="251">
        <v>3953.5</v>
      </c>
      <c r="P57" s="251">
        <v>1028783.07</v>
      </c>
      <c r="Q57" s="73">
        <v>526.36</v>
      </c>
      <c r="S57" s="73">
        <v>641569.68000000005</v>
      </c>
      <c r="T57" s="73">
        <v>90000</v>
      </c>
      <c r="V57" s="73">
        <v>471212.7</v>
      </c>
      <c r="W57" s="73">
        <v>64000</v>
      </c>
      <c r="X57" s="90">
        <v>611112.69999999995</v>
      </c>
      <c r="AA57" s="90">
        <v>503772.36</v>
      </c>
      <c r="AB57" s="90">
        <v>35468.82</v>
      </c>
    </row>
    <row r="58" spans="1:32" x14ac:dyDescent="0.2">
      <c r="A58" s="250" t="s">
        <v>3069</v>
      </c>
      <c r="B58" s="89">
        <v>803791.14</v>
      </c>
      <c r="C58" s="89">
        <v>0</v>
      </c>
      <c r="D58" s="89">
        <v>6289.13</v>
      </c>
      <c r="E58" s="251">
        <v>70506.8</v>
      </c>
      <c r="F58" s="251">
        <v>58400.89</v>
      </c>
      <c r="I58" s="232">
        <v>2000</v>
      </c>
      <c r="J58" s="232">
        <v>37178.199999999997</v>
      </c>
      <c r="L58" s="232">
        <v>18.690000000000001</v>
      </c>
      <c r="P58" s="251">
        <v>566631.65</v>
      </c>
      <c r="S58" s="73">
        <v>693373.61</v>
      </c>
      <c r="T58" s="73">
        <v>211000</v>
      </c>
      <c r="U58" s="73">
        <v>1039.76</v>
      </c>
      <c r="V58" s="73">
        <v>926616.24</v>
      </c>
      <c r="W58" s="73">
        <v>146100</v>
      </c>
      <c r="X58" s="90">
        <v>1087416.24</v>
      </c>
      <c r="AA58" s="90">
        <v>563971.51</v>
      </c>
      <c r="AB58" s="90">
        <v>24805.37</v>
      </c>
    </row>
    <row r="59" spans="1:32" x14ac:dyDescent="0.2">
      <c r="A59" s="250" t="s">
        <v>3070</v>
      </c>
      <c r="B59" s="89">
        <v>336368.62</v>
      </c>
      <c r="C59" s="89">
        <v>10737.54</v>
      </c>
      <c r="D59" s="89">
        <v>12676.67</v>
      </c>
      <c r="E59" s="251">
        <v>188897.13</v>
      </c>
      <c r="F59" s="251">
        <v>55790.51</v>
      </c>
      <c r="J59" s="232">
        <v>30175</v>
      </c>
      <c r="L59" s="232">
        <v>364</v>
      </c>
      <c r="O59" s="251">
        <v>-32897.97</v>
      </c>
      <c r="P59" s="251">
        <v>1787234.17</v>
      </c>
      <c r="S59" s="73">
        <v>802378.81</v>
      </c>
      <c r="T59" s="73">
        <v>174000</v>
      </c>
      <c r="U59" s="73">
        <v>172.35</v>
      </c>
      <c r="V59" s="73">
        <v>513030</v>
      </c>
      <c r="W59" s="73">
        <v>86400</v>
      </c>
      <c r="X59" s="90">
        <v>678630</v>
      </c>
      <c r="AA59" s="90">
        <v>509704.6</v>
      </c>
      <c r="AB59" s="90">
        <v>111456.61</v>
      </c>
    </row>
    <row r="60" spans="1:32" x14ac:dyDescent="0.2">
      <c r="A60" s="250" t="s">
        <v>3071</v>
      </c>
      <c r="B60" s="89">
        <v>257428.76</v>
      </c>
      <c r="C60" s="89">
        <v>12749.71</v>
      </c>
      <c r="D60" s="89">
        <v>39385.919999999998</v>
      </c>
      <c r="E60" s="251">
        <v>2090566.19</v>
      </c>
      <c r="F60" s="251">
        <v>44393.23</v>
      </c>
      <c r="J60" s="232">
        <v>7875</v>
      </c>
      <c r="L60" s="232">
        <v>2409.5</v>
      </c>
      <c r="O60" s="251">
        <v>1310.96</v>
      </c>
      <c r="P60" s="251">
        <v>3909726.18</v>
      </c>
      <c r="S60" s="73">
        <v>939831.94</v>
      </c>
      <c r="T60" s="73">
        <v>262325</v>
      </c>
      <c r="U60" s="73">
        <v>230.95</v>
      </c>
      <c r="V60" s="73">
        <v>1050446</v>
      </c>
      <c r="W60" s="73">
        <v>119378.32</v>
      </c>
      <c r="X60" s="90">
        <v>1214946</v>
      </c>
      <c r="AA60" s="90">
        <v>696250.52</v>
      </c>
      <c r="AB60" s="90">
        <v>147532.92000000001</v>
      </c>
    </row>
    <row r="61" spans="1:32" x14ac:dyDescent="0.2">
      <c r="A61" s="250" t="s">
        <v>3072</v>
      </c>
      <c r="B61" s="89">
        <v>317085.86</v>
      </c>
      <c r="C61" s="89">
        <v>3508</v>
      </c>
      <c r="D61" s="89">
        <v>8661.48</v>
      </c>
      <c r="E61" s="251">
        <v>115040.19</v>
      </c>
      <c r="F61" s="251">
        <v>815792.84</v>
      </c>
      <c r="I61" s="232">
        <v>2000</v>
      </c>
      <c r="J61" s="232">
        <v>35675</v>
      </c>
      <c r="L61" s="232">
        <v>573.69000000000005</v>
      </c>
      <c r="P61" s="251">
        <v>2469567.41</v>
      </c>
      <c r="Q61" s="73">
        <v>412.79</v>
      </c>
      <c r="S61" s="73">
        <v>798384</v>
      </c>
      <c r="T61" s="73">
        <v>71600</v>
      </c>
      <c r="U61" s="73">
        <v>463.42</v>
      </c>
      <c r="V61" s="73">
        <v>1644904</v>
      </c>
      <c r="W61" s="73">
        <v>108900</v>
      </c>
      <c r="X61" s="90">
        <v>1836414</v>
      </c>
      <c r="AA61" s="90">
        <v>550990.62</v>
      </c>
      <c r="AB61" s="90">
        <v>159667.04</v>
      </c>
      <c r="AE61" s="90">
        <v>20701.63</v>
      </c>
      <c r="AF61" s="412">
        <v>20701.63</v>
      </c>
    </row>
    <row r="62" spans="1:32" x14ac:dyDescent="0.2">
      <c r="A62" s="250" t="s">
        <v>3157</v>
      </c>
      <c r="B62" s="89">
        <v>338460.02</v>
      </c>
      <c r="C62" s="89">
        <v>0</v>
      </c>
      <c r="D62" s="89">
        <v>63875.81</v>
      </c>
      <c r="E62" s="251">
        <v>350301.09</v>
      </c>
      <c r="F62" s="251">
        <v>147324.10999999999</v>
      </c>
      <c r="I62" s="232">
        <v>3000</v>
      </c>
      <c r="J62" s="232">
        <v>23575</v>
      </c>
      <c r="L62" s="232">
        <v>757.14</v>
      </c>
      <c r="P62" s="251">
        <v>2114448.44</v>
      </c>
      <c r="S62" s="73">
        <v>625496.56999999995</v>
      </c>
      <c r="T62" s="73">
        <v>184700</v>
      </c>
      <c r="U62" s="73">
        <v>993.84</v>
      </c>
      <c r="V62" s="73">
        <v>750236.91</v>
      </c>
      <c r="W62" s="73">
        <v>83500</v>
      </c>
      <c r="X62" s="90">
        <v>844136.91</v>
      </c>
      <c r="AA62" s="90">
        <v>506518.03</v>
      </c>
      <c r="AB62" s="90">
        <v>128192.45</v>
      </c>
    </row>
    <row r="63" spans="1:32" x14ac:dyDescent="0.2">
      <c r="A63" s="250" t="s">
        <v>3160</v>
      </c>
      <c r="B63" s="89">
        <v>301630.82</v>
      </c>
      <c r="C63" s="89">
        <v>0</v>
      </c>
      <c r="D63" s="89">
        <v>25402.92</v>
      </c>
      <c r="E63" s="251">
        <v>1715242.62</v>
      </c>
      <c r="F63" s="251">
        <v>25990.7</v>
      </c>
      <c r="J63" s="232">
        <v>33125</v>
      </c>
      <c r="L63" s="232">
        <v>0</v>
      </c>
      <c r="P63" s="251">
        <v>2791483.6</v>
      </c>
      <c r="S63" s="73">
        <v>807215.46</v>
      </c>
      <c r="T63" s="73">
        <v>216750</v>
      </c>
      <c r="U63" s="73">
        <v>251.6</v>
      </c>
      <c r="V63" s="73">
        <v>1129692.06</v>
      </c>
      <c r="W63" s="73">
        <v>84900</v>
      </c>
      <c r="X63" s="90">
        <v>1293592.06</v>
      </c>
      <c r="AA63" s="90">
        <v>598184.69999999995</v>
      </c>
      <c r="AB63" s="90">
        <v>111939.96</v>
      </c>
    </row>
    <row r="64" spans="1:32" x14ac:dyDescent="0.2">
      <c r="A64" s="250" t="s">
        <v>3073</v>
      </c>
      <c r="B64" s="89">
        <v>483012.41</v>
      </c>
      <c r="C64" s="89">
        <v>0</v>
      </c>
      <c r="D64" s="89">
        <v>257506.31</v>
      </c>
      <c r="E64" s="251">
        <v>305264.65999999997</v>
      </c>
      <c r="F64" s="251">
        <v>33113.07</v>
      </c>
      <c r="J64" s="232">
        <v>6450</v>
      </c>
      <c r="K64" s="232">
        <v>121915</v>
      </c>
      <c r="O64" s="251">
        <v>138717.6</v>
      </c>
      <c r="P64" s="251">
        <v>1683662.57</v>
      </c>
      <c r="S64" s="73">
        <v>485768.55</v>
      </c>
      <c r="T64" s="73">
        <v>116225</v>
      </c>
      <c r="U64" s="73">
        <v>1335.1</v>
      </c>
      <c r="V64" s="73">
        <v>1752718.3</v>
      </c>
      <c r="W64" s="73">
        <v>88800</v>
      </c>
      <c r="X64" s="90">
        <v>2072026.3</v>
      </c>
      <c r="AA64" s="90">
        <v>311906.28999999998</v>
      </c>
      <c r="AB64" s="90">
        <v>63408.07</v>
      </c>
    </row>
    <row r="65" spans="1:32" x14ac:dyDescent="0.2">
      <c r="A65" s="250" t="s">
        <v>3074</v>
      </c>
      <c r="B65" s="89">
        <v>463155.21</v>
      </c>
      <c r="C65" s="89">
        <v>0</v>
      </c>
      <c r="D65" s="89">
        <v>46484.38</v>
      </c>
      <c r="E65" s="251">
        <v>32247.07</v>
      </c>
      <c r="F65" s="251">
        <v>346881.9</v>
      </c>
      <c r="J65" s="232">
        <v>35550</v>
      </c>
      <c r="K65" s="232">
        <v>121400</v>
      </c>
      <c r="L65" s="232">
        <v>163.74</v>
      </c>
      <c r="O65" s="251">
        <v>127999.06</v>
      </c>
      <c r="P65" s="251">
        <v>1188971.67</v>
      </c>
      <c r="S65" s="73">
        <v>693948.73</v>
      </c>
      <c r="U65" s="73">
        <v>1003.01</v>
      </c>
      <c r="V65" s="73">
        <v>513740</v>
      </c>
      <c r="W65" s="73">
        <v>58200</v>
      </c>
      <c r="X65" s="90">
        <v>846840</v>
      </c>
      <c r="AA65" s="90">
        <v>406247.25</v>
      </c>
      <c r="AB65" s="90">
        <v>163703.4</v>
      </c>
    </row>
    <row r="66" spans="1:32" x14ac:dyDescent="0.2">
      <c r="A66" s="250" t="s">
        <v>3075</v>
      </c>
      <c r="B66" s="89">
        <v>288566.56</v>
      </c>
      <c r="C66" s="89">
        <v>0</v>
      </c>
      <c r="D66" s="89">
        <v>54576.52</v>
      </c>
      <c r="E66" s="251">
        <v>555430.82999999996</v>
      </c>
      <c r="F66" s="251">
        <v>293155.11</v>
      </c>
      <c r="J66" s="232">
        <v>18986.330000000002</v>
      </c>
      <c r="L66" s="232">
        <v>505</v>
      </c>
      <c r="O66" s="251">
        <v>130414.07</v>
      </c>
      <c r="P66" s="251">
        <v>2121250.9300000002</v>
      </c>
      <c r="Q66" s="73">
        <v>1129.8800000000001</v>
      </c>
      <c r="S66" s="73">
        <v>561187.62</v>
      </c>
      <c r="V66" s="73">
        <v>864640</v>
      </c>
      <c r="W66" s="73">
        <v>42980</v>
      </c>
      <c r="X66" s="90">
        <v>1202440</v>
      </c>
      <c r="AA66" s="90">
        <v>545893.65</v>
      </c>
      <c r="AB66" s="90">
        <v>215984.32</v>
      </c>
    </row>
    <row r="67" spans="1:32" x14ac:dyDescent="0.2">
      <c r="A67" s="250" t="s">
        <v>3076</v>
      </c>
      <c r="B67" s="89">
        <v>251449.96</v>
      </c>
      <c r="C67" s="89">
        <v>0</v>
      </c>
      <c r="D67" s="89">
        <v>222898.38</v>
      </c>
      <c r="E67" s="251">
        <v>26900.3</v>
      </c>
      <c r="F67" s="251">
        <v>-61402.37</v>
      </c>
      <c r="J67" s="232">
        <v>22620</v>
      </c>
      <c r="K67" s="232">
        <v>58700</v>
      </c>
      <c r="L67" s="232">
        <v>670</v>
      </c>
      <c r="O67" s="251">
        <v>238837.49</v>
      </c>
      <c r="P67" s="251">
        <v>1374864.38</v>
      </c>
      <c r="S67" s="73">
        <v>766363.45</v>
      </c>
      <c r="T67" s="73">
        <v>155000</v>
      </c>
      <c r="U67" s="73">
        <v>967.47</v>
      </c>
      <c r="V67" s="73">
        <v>990001.4</v>
      </c>
      <c r="W67" s="73">
        <v>91900</v>
      </c>
      <c r="X67" s="90">
        <v>1524221.4</v>
      </c>
      <c r="Y67" s="90">
        <v>9270</v>
      </c>
      <c r="AA67" s="90">
        <v>525233.66</v>
      </c>
      <c r="AB67" s="90">
        <v>97195.71</v>
      </c>
    </row>
    <row r="68" spans="1:32" x14ac:dyDescent="0.2">
      <c r="A68" s="250" t="s">
        <v>3077</v>
      </c>
      <c r="B68" s="89">
        <v>457986.48</v>
      </c>
      <c r="C68" s="89">
        <v>0</v>
      </c>
      <c r="D68" s="89">
        <v>40304.81</v>
      </c>
      <c r="E68" s="251">
        <v>29472.14</v>
      </c>
      <c r="F68" s="251">
        <v>1118646.77</v>
      </c>
      <c r="J68" s="232">
        <v>65885.509999999995</v>
      </c>
      <c r="K68" s="232">
        <v>413775</v>
      </c>
      <c r="L68" s="232">
        <v>460</v>
      </c>
      <c r="O68" s="251">
        <v>48481.65</v>
      </c>
      <c r="P68" s="251">
        <v>2680574.06</v>
      </c>
      <c r="S68" s="73">
        <v>670575.57999999996</v>
      </c>
      <c r="U68" s="73">
        <v>1578.36</v>
      </c>
      <c r="V68" s="73">
        <v>1988053.4</v>
      </c>
      <c r="W68" s="73">
        <v>170400</v>
      </c>
      <c r="X68" s="90">
        <v>2454673.4</v>
      </c>
      <c r="AA68" s="90">
        <v>710138.11</v>
      </c>
      <c r="AB68" s="90">
        <v>323869.40999999997</v>
      </c>
    </row>
    <row r="69" spans="1:32" x14ac:dyDescent="0.2">
      <c r="A69" s="250" t="s">
        <v>3078</v>
      </c>
      <c r="B69" s="89">
        <v>435258.99</v>
      </c>
      <c r="C69" s="89">
        <v>5000</v>
      </c>
      <c r="D69" s="89">
        <v>206681.75</v>
      </c>
      <c r="E69" s="251">
        <v>36950.9</v>
      </c>
      <c r="F69" s="251">
        <v>132251.76</v>
      </c>
      <c r="J69" s="232">
        <v>6450</v>
      </c>
      <c r="K69" s="232">
        <v>4020</v>
      </c>
      <c r="L69" s="232">
        <v>1703</v>
      </c>
      <c r="M69" s="251">
        <v>5000</v>
      </c>
      <c r="O69" s="251">
        <v>71149.2</v>
      </c>
      <c r="P69" s="251">
        <v>2191965</v>
      </c>
      <c r="S69" s="73">
        <v>516212.26</v>
      </c>
      <c r="T69" s="73">
        <v>101080</v>
      </c>
      <c r="U69" s="73">
        <v>1531.68</v>
      </c>
      <c r="V69" s="73">
        <v>853840</v>
      </c>
      <c r="W69" s="73">
        <v>115200</v>
      </c>
      <c r="X69" s="90">
        <v>1282940</v>
      </c>
      <c r="AA69" s="90">
        <v>401524.56</v>
      </c>
      <c r="AB69" s="90">
        <v>134596.32</v>
      </c>
    </row>
    <row r="70" spans="1:32" x14ac:dyDescent="0.2">
      <c r="A70" s="250" t="s">
        <v>3079</v>
      </c>
      <c r="B70" s="89">
        <v>614690.32999999996</v>
      </c>
      <c r="C70" s="89">
        <v>0</v>
      </c>
      <c r="D70" s="89">
        <v>148282.28</v>
      </c>
      <c r="E70" s="251">
        <v>29939.3</v>
      </c>
      <c r="F70" s="251">
        <v>152199.35</v>
      </c>
      <c r="J70" s="232">
        <v>12938.7</v>
      </c>
      <c r="O70" s="251">
        <v>50047.21</v>
      </c>
      <c r="P70" s="251">
        <v>1302561.3500000001</v>
      </c>
      <c r="S70" s="73">
        <v>1054273.6399999999</v>
      </c>
      <c r="T70" s="73">
        <v>600</v>
      </c>
      <c r="U70" s="73">
        <v>2575.5700000000002</v>
      </c>
      <c r="V70" s="73">
        <v>1028519.7</v>
      </c>
      <c r="W70" s="73">
        <v>1440</v>
      </c>
      <c r="X70" s="90">
        <v>1336119.7</v>
      </c>
      <c r="AA70" s="90">
        <v>541428.96</v>
      </c>
      <c r="AB70" s="90">
        <v>129678.86</v>
      </c>
    </row>
    <row r="71" spans="1:32" x14ac:dyDescent="0.2">
      <c r="A71" s="250" t="s">
        <v>3080</v>
      </c>
      <c r="B71" s="89">
        <v>346567.56</v>
      </c>
      <c r="C71" s="89">
        <v>0</v>
      </c>
      <c r="D71" s="89">
        <v>49723.85</v>
      </c>
      <c r="E71" s="251">
        <v>387385.64</v>
      </c>
      <c r="F71" s="251">
        <v>202151.27</v>
      </c>
      <c r="J71" s="232">
        <v>6450</v>
      </c>
      <c r="K71" s="232">
        <v>57325</v>
      </c>
      <c r="L71" s="232">
        <v>879</v>
      </c>
      <c r="O71" s="251">
        <v>196412.55</v>
      </c>
      <c r="P71" s="251">
        <v>1726865.73</v>
      </c>
      <c r="S71" s="73">
        <v>865552.67</v>
      </c>
      <c r="T71" s="73">
        <v>185575</v>
      </c>
      <c r="U71" s="73">
        <v>957.71</v>
      </c>
      <c r="V71" s="73">
        <v>1129943</v>
      </c>
      <c r="W71" s="73">
        <v>196300</v>
      </c>
      <c r="X71" s="90">
        <v>1559443</v>
      </c>
      <c r="Z71" s="90">
        <v>4000</v>
      </c>
      <c r="AA71" s="90">
        <v>692584.75</v>
      </c>
      <c r="AB71" s="90">
        <v>100916.57</v>
      </c>
    </row>
    <row r="72" spans="1:32" x14ac:dyDescent="0.2">
      <c r="A72" s="250" t="s">
        <v>3081</v>
      </c>
      <c r="B72" s="89">
        <v>514273.44</v>
      </c>
      <c r="C72" s="89">
        <v>0</v>
      </c>
      <c r="D72" s="89">
        <v>146350.5</v>
      </c>
      <c r="E72" s="251">
        <v>249414.48</v>
      </c>
      <c r="F72" s="251">
        <v>185902.07999999999</v>
      </c>
      <c r="J72" s="232">
        <v>6150</v>
      </c>
      <c r="K72" s="232">
        <v>319650</v>
      </c>
      <c r="O72" s="251">
        <v>105264.71</v>
      </c>
      <c r="P72" s="251">
        <v>1340923.19</v>
      </c>
      <c r="S72" s="73">
        <v>644693.43000000005</v>
      </c>
      <c r="T72" s="73">
        <v>32350</v>
      </c>
      <c r="U72" s="73">
        <v>963.16</v>
      </c>
      <c r="V72" s="73">
        <v>1156055.3999999999</v>
      </c>
      <c r="W72" s="73">
        <v>177300</v>
      </c>
      <c r="X72" s="90">
        <v>1724355.4</v>
      </c>
      <c r="AA72" s="90">
        <v>421808.07</v>
      </c>
      <c r="AB72" s="90">
        <v>135611.46</v>
      </c>
    </row>
    <row r="73" spans="1:32" x14ac:dyDescent="0.2">
      <c r="A73" s="250" t="s">
        <v>3082</v>
      </c>
      <c r="B73" s="89">
        <v>564741.16</v>
      </c>
      <c r="C73" s="89">
        <v>0</v>
      </c>
      <c r="D73" s="89">
        <v>142107.54999999999</v>
      </c>
      <c r="E73" s="251">
        <v>758766.34</v>
      </c>
      <c r="F73" s="251">
        <v>196830.73</v>
      </c>
      <c r="J73" s="232">
        <v>27927.17</v>
      </c>
      <c r="K73" s="232">
        <v>173340</v>
      </c>
      <c r="O73" s="251">
        <v>149934.78</v>
      </c>
      <c r="P73" s="251">
        <v>1529202.14</v>
      </c>
      <c r="S73" s="73">
        <v>637817.22</v>
      </c>
      <c r="T73" s="73">
        <v>50000</v>
      </c>
      <c r="U73" s="73">
        <v>1088.8699999999999</v>
      </c>
      <c r="V73" s="73">
        <v>737539.8</v>
      </c>
      <c r="W73" s="73">
        <v>121400</v>
      </c>
      <c r="X73" s="90">
        <v>1070339.8</v>
      </c>
      <c r="AA73" s="90">
        <v>392579.23</v>
      </c>
      <c r="AB73" s="90">
        <v>204601.41</v>
      </c>
    </row>
    <row r="74" spans="1:32" x14ac:dyDescent="0.2">
      <c r="A74" s="250" t="s">
        <v>3083</v>
      </c>
      <c r="B74" s="89">
        <v>646460.09</v>
      </c>
      <c r="C74" s="89">
        <v>0</v>
      </c>
      <c r="D74" s="89">
        <v>57252.93</v>
      </c>
      <c r="E74" s="251">
        <v>2031599.13</v>
      </c>
      <c r="F74" s="251">
        <v>277759.89</v>
      </c>
      <c r="J74" s="232">
        <v>6450</v>
      </c>
      <c r="K74" s="232">
        <v>148800</v>
      </c>
      <c r="O74" s="251">
        <v>1141692.69</v>
      </c>
      <c r="P74" s="251">
        <v>464694.52</v>
      </c>
      <c r="S74" s="73">
        <v>634988.93999999994</v>
      </c>
      <c r="T74" s="73">
        <v>2100</v>
      </c>
      <c r="U74" s="73">
        <v>1415.49</v>
      </c>
      <c r="V74" s="73">
        <v>924326.5</v>
      </c>
      <c r="W74" s="73">
        <v>58671.4</v>
      </c>
      <c r="X74" s="90">
        <v>1203297.8999999999</v>
      </c>
      <c r="AA74" s="90">
        <v>366442.27</v>
      </c>
      <c r="AB74" s="90">
        <v>181731.03</v>
      </c>
    </row>
    <row r="75" spans="1:32" x14ac:dyDescent="0.2">
      <c r="A75" s="250" t="s">
        <v>3084</v>
      </c>
      <c r="B75" s="89">
        <v>113293.46</v>
      </c>
      <c r="C75" s="89">
        <v>0</v>
      </c>
      <c r="D75" s="89">
        <v>84275.94</v>
      </c>
      <c r="E75" s="251">
        <v>1230633.92</v>
      </c>
      <c r="F75" s="251">
        <v>241733.03</v>
      </c>
      <c r="J75" s="232">
        <v>11450</v>
      </c>
      <c r="K75" s="232">
        <v>55050</v>
      </c>
      <c r="L75" s="232">
        <v>300</v>
      </c>
      <c r="O75" s="251">
        <v>312687.76</v>
      </c>
      <c r="P75" s="251">
        <v>961521.58</v>
      </c>
      <c r="S75" s="73">
        <v>549873.18000000005</v>
      </c>
      <c r="T75" s="73">
        <v>97100</v>
      </c>
      <c r="U75" s="73">
        <v>1684.35</v>
      </c>
      <c r="V75" s="73">
        <v>973927.5</v>
      </c>
      <c r="W75" s="73">
        <v>236663.52</v>
      </c>
      <c r="X75" s="90">
        <v>1646327.5</v>
      </c>
      <c r="AA75" s="90">
        <v>413283.73</v>
      </c>
      <c r="AB75" s="90">
        <v>197463.41</v>
      </c>
      <c r="AE75" s="90">
        <v>1263.52</v>
      </c>
      <c r="AF75" s="412">
        <v>1263.52</v>
      </c>
    </row>
    <row r="76" spans="1:32" x14ac:dyDescent="0.2">
      <c r="A76" s="250" t="s">
        <v>3085</v>
      </c>
      <c r="B76" s="89">
        <v>475736.04</v>
      </c>
      <c r="C76" s="89">
        <v>0</v>
      </c>
      <c r="D76" s="89">
        <v>70697.960000000006</v>
      </c>
      <c r="E76" s="251">
        <v>1533506.47</v>
      </c>
      <c r="F76" s="251">
        <v>400953.63</v>
      </c>
      <c r="J76" s="232">
        <v>22950</v>
      </c>
      <c r="K76" s="232">
        <v>52200</v>
      </c>
      <c r="O76" s="251">
        <v>274142.09999999998</v>
      </c>
      <c r="P76" s="251">
        <v>2317512.06</v>
      </c>
      <c r="S76" s="73">
        <v>596313.46</v>
      </c>
      <c r="T76" s="73">
        <v>78650</v>
      </c>
      <c r="U76" s="73">
        <v>390.19</v>
      </c>
      <c r="V76" s="73">
        <v>764711.4</v>
      </c>
      <c r="W76" s="73">
        <v>80400</v>
      </c>
      <c r="X76" s="90">
        <v>1202011.3999999999</v>
      </c>
      <c r="AA76" s="90">
        <v>304518.5</v>
      </c>
      <c r="AB76" s="90">
        <v>123760.57</v>
      </c>
    </row>
    <row r="77" spans="1:32" x14ac:dyDescent="0.2">
      <c r="A77" s="250" t="s">
        <v>3086</v>
      </c>
      <c r="B77" s="89">
        <v>182688.39</v>
      </c>
      <c r="C77" s="89">
        <v>0</v>
      </c>
      <c r="D77" s="89">
        <v>45329.919999999998</v>
      </c>
      <c r="E77" s="251">
        <v>517717.49</v>
      </c>
      <c r="F77" s="251">
        <v>227674.21</v>
      </c>
      <c r="J77" s="232">
        <v>12055.06</v>
      </c>
      <c r="K77" s="232">
        <v>374010</v>
      </c>
      <c r="L77" s="232">
        <v>166000</v>
      </c>
      <c r="O77" s="251">
        <v>157313.47</v>
      </c>
      <c r="P77" s="251">
        <v>2233839.69</v>
      </c>
      <c r="S77" s="73">
        <v>571760.57999999996</v>
      </c>
      <c r="T77" s="73">
        <v>530</v>
      </c>
      <c r="U77" s="73">
        <v>887.03</v>
      </c>
      <c r="V77" s="73">
        <v>846337.5</v>
      </c>
      <c r="W77" s="73">
        <v>191200</v>
      </c>
      <c r="X77" s="90">
        <v>1270837.5</v>
      </c>
      <c r="AA77" s="90">
        <v>508327.5</v>
      </c>
      <c r="AB77" s="90">
        <v>147289</v>
      </c>
    </row>
    <row r="78" spans="1:32" x14ac:dyDescent="0.2">
      <c r="A78" s="250" t="s">
        <v>3158</v>
      </c>
      <c r="B78" s="89">
        <v>481052.58</v>
      </c>
      <c r="C78" s="89">
        <v>0</v>
      </c>
      <c r="D78" s="89">
        <v>79202.44</v>
      </c>
      <c r="E78" s="251">
        <v>284452.3</v>
      </c>
      <c r="F78" s="251">
        <v>491955.72</v>
      </c>
      <c r="L78" s="232">
        <v>152.59</v>
      </c>
      <c r="O78" s="251">
        <v>64106.04</v>
      </c>
      <c r="P78" s="251">
        <v>2560558.21</v>
      </c>
      <c r="S78" s="73">
        <v>525525.89</v>
      </c>
      <c r="T78" s="73">
        <v>82000</v>
      </c>
      <c r="V78" s="73">
        <v>640756</v>
      </c>
      <c r="W78" s="73">
        <v>76800</v>
      </c>
      <c r="X78" s="90">
        <v>947590</v>
      </c>
      <c r="AA78" s="90">
        <v>463139.93</v>
      </c>
      <c r="AB78" s="90">
        <v>107976.45</v>
      </c>
    </row>
    <row r="79" spans="1:32" x14ac:dyDescent="0.2">
      <c r="A79" s="250" t="s">
        <v>3087</v>
      </c>
      <c r="B79" s="89">
        <v>458092.24</v>
      </c>
      <c r="C79" s="89">
        <v>0</v>
      </c>
      <c r="D79" s="89">
        <v>70400.37</v>
      </c>
      <c r="E79" s="251">
        <v>388912.6</v>
      </c>
      <c r="F79" s="251">
        <v>587834.4</v>
      </c>
      <c r="L79" s="232">
        <v>70</v>
      </c>
      <c r="O79" s="251">
        <v>-53232.18</v>
      </c>
      <c r="P79" s="251">
        <v>1212676.51</v>
      </c>
      <c r="S79" s="73">
        <v>908893.9</v>
      </c>
      <c r="U79" s="73">
        <v>626.35</v>
      </c>
      <c r="V79" s="73">
        <v>1476650</v>
      </c>
      <c r="W79" s="73">
        <v>164200</v>
      </c>
      <c r="X79" s="90">
        <v>1542995</v>
      </c>
      <c r="Z79" s="90">
        <v>5970</v>
      </c>
      <c r="AA79" s="90">
        <v>506773.17</v>
      </c>
      <c r="AB79" s="90">
        <v>132101.79999999999</v>
      </c>
    </row>
    <row r="80" spans="1:32" x14ac:dyDescent="0.2">
      <c r="A80" s="250" t="s">
        <v>3088</v>
      </c>
      <c r="B80" s="89">
        <v>275958.21999999997</v>
      </c>
      <c r="C80" s="89">
        <v>3660</v>
      </c>
      <c r="D80" s="89">
        <v>86675.71</v>
      </c>
      <c r="E80" s="251">
        <v>182076.84</v>
      </c>
      <c r="F80" s="251">
        <v>91686.47</v>
      </c>
      <c r="J80" s="232">
        <v>93449</v>
      </c>
      <c r="K80" s="232">
        <v>195800</v>
      </c>
      <c r="O80" s="251">
        <v>-993564.31</v>
      </c>
      <c r="P80" s="251">
        <v>1431387.54</v>
      </c>
      <c r="S80" s="73">
        <v>647283.26</v>
      </c>
      <c r="U80" s="73">
        <v>299.22000000000003</v>
      </c>
      <c r="V80" s="73">
        <v>1084400</v>
      </c>
      <c r="W80" s="73">
        <v>39500</v>
      </c>
      <c r="X80" s="90">
        <v>1407580</v>
      </c>
      <c r="AA80" s="90">
        <v>334620.55</v>
      </c>
      <c r="AB80" s="90">
        <v>107774.92</v>
      </c>
    </row>
    <row r="81" spans="1:32" x14ac:dyDescent="0.2">
      <c r="A81" s="250" t="s">
        <v>3089</v>
      </c>
      <c r="B81" s="89">
        <v>621347.09</v>
      </c>
      <c r="C81" s="89">
        <v>7120</v>
      </c>
      <c r="D81" s="89">
        <v>41027.32</v>
      </c>
      <c r="E81" s="251">
        <v>428198.3</v>
      </c>
      <c r="F81" s="251">
        <v>774025.38</v>
      </c>
      <c r="J81" s="232">
        <v>178170.78</v>
      </c>
      <c r="K81" s="232">
        <v>69750</v>
      </c>
      <c r="L81" s="232">
        <v>1424.36</v>
      </c>
      <c r="O81" s="251">
        <v>-175069.08</v>
      </c>
      <c r="P81" s="251">
        <v>2015625.01</v>
      </c>
      <c r="S81" s="73">
        <v>668344.36</v>
      </c>
      <c r="T81" s="73">
        <v>1800</v>
      </c>
      <c r="U81" s="73">
        <v>812</v>
      </c>
      <c r="V81" s="73">
        <v>1394660</v>
      </c>
      <c r="W81" s="73">
        <v>210400</v>
      </c>
      <c r="X81" s="90">
        <v>2002550</v>
      </c>
      <c r="Z81" s="90">
        <v>5840</v>
      </c>
      <c r="AA81" s="90">
        <v>341796.41</v>
      </c>
      <c r="AB81" s="90">
        <v>128037.93</v>
      </c>
    </row>
    <row r="82" spans="1:32" x14ac:dyDescent="0.2">
      <c r="A82" s="250" t="s">
        <v>3090</v>
      </c>
      <c r="B82" s="89">
        <v>263546.3</v>
      </c>
      <c r="C82" s="89">
        <v>0</v>
      </c>
      <c r="D82" s="89">
        <v>46001.43</v>
      </c>
      <c r="E82" s="251">
        <v>441899.57</v>
      </c>
      <c r="F82" s="251">
        <v>280157.75</v>
      </c>
      <c r="J82" s="232">
        <v>24750</v>
      </c>
      <c r="K82" s="232">
        <v>42236.3</v>
      </c>
      <c r="L82" s="232">
        <v>0</v>
      </c>
      <c r="O82" s="251">
        <v>-176284.94</v>
      </c>
      <c r="P82" s="251">
        <v>1171298.0900000001</v>
      </c>
      <c r="S82" s="73">
        <v>636359.30000000005</v>
      </c>
      <c r="T82" s="73">
        <v>41178.18</v>
      </c>
      <c r="U82" s="73">
        <v>323.67</v>
      </c>
      <c r="V82" s="73">
        <v>1204020</v>
      </c>
      <c r="W82" s="73">
        <v>252367.65</v>
      </c>
      <c r="X82" s="90">
        <v>1493040</v>
      </c>
      <c r="Z82" s="90">
        <v>2640</v>
      </c>
      <c r="AA82" s="90">
        <v>565096.30000000005</v>
      </c>
      <c r="AB82" s="90">
        <v>97013.74</v>
      </c>
      <c r="AE82" s="90">
        <v>0.01</v>
      </c>
      <c r="AF82" s="412">
        <v>0.01</v>
      </c>
    </row>
    <row r="83" spans="1:32" x14ac:dyDescent="0.2">
      <c r="A83" s="250" t="s">
        <v>3091</v>
      </c>
      <c r="B83" s="89">
        <v>1103869.8600000001</v>
      </c>
      <c r="C83" s="89">
        <v>0</v>
      </c>
      <c r="D83" s="89">
        <v>31805.26</v>
      </c>
      <c r="E83" s="251">
        <v>589791.54</v>
      </c>
      <c r="F83" s="251">
        <v>263816.03999999998</v>
      </c>
      <c r="J83" s="232">
        <v>0</v>
      </c>
      <c r="K83" s="232">
        <v>62635</v>
      </c>
      <c r="O83" s="251">
        <v>-844402.36</v>
      </c>
      <c r="P83" s="251">
        <v>1745362.84</v>
      </c>
      <c r="S83" s="73">
        <v>1828486.07</v>
      </c>
      <c r="T83" s="73">
        <v>651105</v>
      </c>
      <c r="U83" s="73">
        <v>1185.82</v>
      </c>
      <c r="V83" s="73">
        <v>1715420</v>
      </c>
      <c r="W83" s="73">
        <v>98400</v>
      </c>
      <c r="X83" s="90">
        <v>1975429</v>
      </c>
      <c r="Z83" s="90">
        <v>11192</v>
      </c>
      <c r="AA83" s="90">
        <v>1091814.49</v>
      </c>
      <c r="AB83" s="90">
        <v>185953.18</v>
      </c>
    </row>
    <row r="84" spans="1:32" x14ac:dyDescent="0.2">
      <c r="A84" s="250" t="s">
        <v>3092</v>
      </c>
      <c r="B84" s="89">
        <v>523267.84000000003</v>
      </c>
      <c r="C84" s="89">
        <v>64464.639999999999</v>
      </c>
      <c r="D84" s="89">
        <v>33078.300000000003</v>
      </c>
      <c r="E84" s="251">
        <v>931638.07</v>
      </c>
      <c r="F84" s="251">
        <v>354127.79</v>
      </c>
      <c r="J84" s="232">
        <v>11665.59</v>
      </c>
      <c r="L84" s="232">
        <v>142.30000000000001</v>
      </c>
      <c r="O84" s="251">
        <v>-367232.72</v>
      </c>
      <c r="P84" s="251">
        <v>1929262.58</v>
      </c>
      <c r="Q84" s="73">
        <v>4.43</v>
      </c>
      <c r="S84" s="73">
        <v>1006990.92</v>
      </c>
      <c r="T84" s="73">
        <v>189519</v>
      </c>
      <c r="U84" s="73">
        <v>678.62</v>
      </c>
      <c r="V84" s="73">
        <v>1298600</v>
      </c>
      <c r="W84" s="73">
        <v>37063.5</v>
      </c>
      <c r="X84" s="90">
        <v>1610500</v>
      </c>
      <c r="Z84" s="90">
        <v>6480</v>
      </c>
      <c r="AA84" s="90">
        <v>436388.52</v>
      </c>
      <c r="AB84" s="90">
        <v>135064.06</v>
      </c>
      <c r="AE84" s="90">
        <v>1547</v>
      </c>
      <c r="AF84" s="412">
        <v>1547</v>
      </c>
    </row>
    <row r="85" spans="1:32" x14ac:dyDescent="0.2">
      <c r="A85" s="250" t="s">
        <v>3093</v>
      </c>
      <c r="B85" s="89">
        <v>542214.68999999994</v>
      </c>
      <c r="C85" s="89">
        <v>0</v>
      </c>
      <c r="D85" s="89">
        <v>36192.839999999997</v>
      </c>
      <c r="E85" s="251">
        <v>295065.58</v>
      </c>
      <c r="F85" s="251">
        <v>250864.78</v>
      </c>
      <c r="J85" s="232">
        <v>29600</v>
      </c>
      <c r="K85" s="232">
        <v>45720</v>
      </c>
      <c r="L85" s="232">
        <v>572</v>
      </c>
      <c r="O85" s="251">
        <v>-908579.25</v>
      </c>
      <c r="P85" s="251">
        <v>1851699.47</v>
      </c>
      <c r="S85" s="73">
        <v>860313.94</v>
      </c>
      <c r="U85" s="73">
        <v>1555.47</v>
      </c>
      <c r="V85" s="73">
        <v>1404900</v>
      </c>
      <c r="W85" s="73">
        <v>88800</v>
      </c>
      <c r="X85" s="90">
        <v>1791486</v>
      </c>
      <c r="Z85" s="90">
        <v>4904</v>
      </c>
      <c r="AA85" s="90">
        <v>279398.53999999998</v>
      </c>
      <c r="AB85" s="90">
        <v>161248.20000000001</v>
      </c>
    </row>
    <row r="86" spans="1:32" x14ac:dyDescent="0.2">
      <c r="A86" s="250" t="s">
        <v>3094</v>
      </c>
      <c r="B86" s="89">
        <v>289355.19</v>
      </c>
      <c r="C86" s="89">
        <v>17730.13</v>
      </c>
      <c r="D86" s="89">
        <v>24315.26</v>
      </c>
      <c r="E86" s="251">
        <v>566003.06999999995</v>
      </c>
      <c r="F86" s="251">
        <v>239862.79</v>
      </c>
      <c r="O86" s="251">
        <v>-199216.71</v>
      </c>
      <c r="P86" s="251">
        <v>1211766.1200000001</v>
      </c>
      <c r="S86" s="73">
        <v>552758.78</v>
      </c>
      <c r="T86" s="73">
        <v>59050</v>
      </c>
      <c r="U86" s="73">
        <v>569.77</v>
      </c>
      <c r="V86" s="73">
        <v>1236800</v>
      </c>
      <c r="W86" s="73">
        <v>223300</v>
      </c>
      <c r="X86" s="90">
        <v>1601819</v>
      </c>
      <c r="Y86" s="90">
        <v>4000</v>
      </c>
      <c r="Z86" s="90">
        <v>2348</v>
      </c>
      <c r="AA86" s="90">
        <v>279077.92</v>
      </c>
      <c r="AB86" s="90">
        <v>40256.6</v>
      </c>
    </row>
    <row r="87" spans="1:32" x14ac:dyDescent="0.2">
      <c r="A87" s="250" t="s">
        <v>3095</v>
      </c>
      <c r="B87" s="89">
        <v>657083.69999999995</v>
      </c>
      <c r="D87" s="89">
        <v>57471.199999999997</v>
      </c>
      <c r="E87" s="251">
        <v>-21922.34</v>
      </c>
      <c r="F87" s="251">
        <v>575060.11</v>
      </c>
      <c r="J87" s="232">
        <v>1621</v>
      </c>
      <c r="K87" s="232">
        <v>162130</v>
      </c>
      <c r="L87" s="232">
        <v>2965.03</v>
      </c>
      <c r="N87" s="251">
        <v>67378.53</v>
      </c>
      <c r="O87" s="251">
        <v>46303.03</v>
      </c>
      <c r="P87" s="251">
        <v>907622.82</v>
      </c>
      <c r="S87" s="73">
        <v>907646.68</v>
      </c>
      <c r="U87" s="73">
        <v>915.01</v>
      </c>
      <c r="V87" s="73">
        <v>1442880</v>
      </c>
      <c r="W87" s="73">
        <v>97200</v>
      </c>
      <c r="X87" s="90">
        <v>1676205</v>
      </c>
      <c r="Z87" s="90">
        <v>3592</v>
      </c>
      <c r="AA87" s="90">
        <v>599915.82999999996</v>
      </c>
      <c r="AB87" s="90">
        <v>85412.6</v>
      </c>
    </row>
    <row r="88" spans="1:32" s="77" customFormat="1" x14ac:dyDescent="0.2">
      <c r="A88" s="250" t="s">
        <v>3165</v>
      </c>
      <c r="B88" s="409">
        <v>313421.65999999997</v>
      </c>
      <c r="C88" s="409">
        <v>10990.54</v>
      </c>
      <c r="D88" s="409">
        <v>17597.849999999999</v>
      </c>
      <c r="E88" s="252">
        <v>574264.57999999996</v>
      </c>
      <c r="F88" s="252">
        <v>119147.81</v>
      </c>
      <c r="G88" s="252"/>
      <c r="H88" s="252"/>
      <c r="I88" s="410"/>
      <c r="J88" s="410">
        <v>37611.53</v>
      </c>
      <c r="K88" s="410">
        <v>45540</v>
      </c>
      <c r="L88" s="410"/>
      <c r="M88" s="252"/>
      <c r="N88" s="252"/>
      <c r="O88" s="252">
        <v>-705941.63</v>
      </c>
      <c r="P88" s="252">
        <v>1583723.57</v>
      </c>
      <c r="Q88" s="42"/>
      <c r="R88" s="42"/>
      <c r="S88" s="42">
        <v>678240.53</v>
      </c>
      <c r="T88" s="42">
        <v>34100</v>
      </c>
      <c r="U88" s="42">
        <v>304.14999999999998</v>
      </c>
      <c r="V88" s="42">
        <v>1222130</v>
      </c>
      <c r="W88" s="42">
        <v>134200</v>
      </c>
      <c r="X88" s="413">
        <v>1484990</v>
      </c>
      <c r="Y88" s="413"/>
      <c r="Z88" s="413">
        <v>5088</v>
      </c>
      <c r="AA88" s="413">
        <v>324391.03000000003</v>
      </c>
      <c r="AB88" s="413">
        <v>175910.68</v>
      </c>
      <c r="AC88" s="413"/>
      <c r="AD88" s="413"/>
      <c r="AE88" s="413"/>
      <c r="AF88" s="413"/>
    </row>
    <row r="89" spans="1:32" x14ac:dyDescent="0.2">
      <c r="A89" s="250" t="s">
        <v>3096</v>
      </c>
      <c r="B89" s="89">
        <v>183823.82</v>
      </c>
      <c r="C89" s="89">
        <v>0</v>
      </c>
      <c r="D89" s="89">
        <v>30839.25</v>
      </c>
      <c r="E89" s="251">
        <v>111369.37</v>
      </c>
      <c r="F89" s="251">
        <v>79750.789999999994</v>
      </c>
      <c r="J89" s="232">
        <v>6300</v>
      </c>
      <c r="O89" s="251">
        <v>142301.32999999999</v>
      </c>
      <c r="P89" s="251">
        <v>378263.7</v>
      </c>
      <c r="S89" s="73">
        <v>576197.32999999996</v>
      </c>
      <c r="T89" s="73">
        <v>82210</v>
      </c>
      <c r="U89" s="73">
        <v>760.69</v>
      </c>
      <c r="X89" s="90">
        <v>184502</v>
      </c>
      <c r="Z89" s="90">
        <v>9900</v>
      </c>
      <c r="AA89" s="90">
        <v>561780.86</v>
      </c>
      <c r="AB89" s="90">
        <v>84898.38</v>
      </c>
    </row>
    <row r="90" spans="1:32" x14ac:dyDescent="0.2">
      <c r="A90" s="250" t="s">
        <v>3097</v>
      </c>
      <c r="B90" s="89">
        <v>360323.62</v>
      </c>
      <c r="C90" s="89">
        <v>0</v>
      </c>
      <c r="D90" s="89">
        <v>19308.16</v>
      </c>
      <c r="E90" s="251">
        <v>93908.56</v>
      </c>
      <c r="F90" s="251">
        <v>23209.55</v>
      </c>
      <c r="I90" s="232">
        <v>0</v>
      </c>
      <c r="J90" s="232">
        <v>1500</v>
      </c>
      <c r="L90" s="232">
        <v>234</v>
      </c>
      <c r="O90" s="251">
        <v>63917.74</v>
      </c>
      <c r="P90" s="251">
        <v>646850.12</v>
      </c>
      <c r="S90" s="73">
        <v>571000.91</v>
      </c>
      <c r="T90" s="73">
        <v>117188</v>
      </c>
      <c r="U90" s="73">
        <v>1147.08</v>
      </c>
      <c r="V90" s="73">
        <v>1021144</v>
      </c>
      <c r="X90" s="90">
        <v>1125814</v>
      </c>
      <c r="AA90" s="90">
        <v>281340.64</v>
      </c>
      <c r="AB90" s="90">
        <v>324974.92</v>
      </c>
    </row>
    <row r="91" spans="1:32" x14ac:dyDescent="0.2">
      <c r="A91" s="250" t="s">
        <v>3098</v>
      </c>
      <c r="B91" s="89">
        <v>231661.3</v>
      </c>
      <c r="C91" s="89">
        <v>0</v>
      </c>
      <c r="D91" s="89">
        <v>93164.95</v>
      </c>
      <c r="E91" s="251">
        <v>2769062.86</v>
      </c>
      <c r="F91" s="251">
        <v>217338</v>
      </c>
      <c r="I91" s="232">
        <v>5300</v>
      </c>
      <c r="J91" s="232">
        <v>22100</v>
      </c>
      <c r="O91" s="251">
        <v>214573.65</v>
      </c>
      <c r="P91" s="251">
        <v>3382854.97</v>
      </c>
      <c r="S91" s="73">
        <v>765194.42</v>
      </c>
      <c r="T91" s="73">
        <v>110400</v>
      </c>
      <c r="U91" s="73">
        <v>2103.8000000000002</v>
      </c>
      <c r="V91" s="73">
        <v>1356700</v>
      </c>
      <c r="W91" s="73">
        <v>138534.39999999999</v>
      </c>
      <c r="X91" s="90">
        <v>1649700</v>
      </c>
      <c r="AA91" s="90">
        <v>407286.57</v>
      </c>
      <c r="AB91" s="90">
        <v>235637.24</v>
      </c>
    </row>
    <row r="92" spans="1:32" x14ac:dyDescent="0.2">
      <c r="A92" s="250" t="s">
        <v>3099</v>
      </c>
      <c r="B92" s="89">
        <v>300614.87</v>
      </c>
      <c r="C92" s="89">
        <v>0</v>
      </c>
      <c r="D92" s="89">
        <v>119338.77</v>
      </c>
      <c r="E92" s="251">
        <v>420858.01</v>
      </c>
      <c r="F92" s="251">
        <v>141821.74</v>
      </c>
      <c r="I92" s="232">
        <v>5300</v>
      </c>
      <c r="J92" s="232">
        <v>6150</v>
      </c>
      <c r="L92" s="232">
        <v>0</v>
      </c>
      <c r="O92" s="251">
        <v>114372</v>
      </c>
      <c r="P92" s="251">
        <v>1045747.78</v>
      </c>
      <c r="S92" s="73">
        <v>645035.74</v>
      </c>
      <c r="T92" s="73">
        <v>60000</v>
      </c>
      <c r="U92" s="73">
        <v>1088.4100000000001</v>
      </c>
      <c r="V92" s="73">
        <v>1047010</v>
      </c>
      <c r="X92" s="90">
        <v>1143110</v>
      </c>
      <c r="AA92" s="90">
        <v>434338.12</v>
      </c>
      <c r="AB92" s="90">
        <v>129593.35</v>
      </c>
      <c r="AE92" s="90">
        <v>16.36</v>
      </c>
      <c r="AF92" s="412">
        <v>16.36</v>
      </c>
    </row>
    <row r="93" spans="1:32" x14ac:dyDescent="0.2">
      <c r="A93" s="250" t="s">
        <v>3100</v>
      </c>
      <c r="B93" s="89">
        <v>210751.35999999999</v>
      </c>
      <c r="C93" s="89">
        <v>0</v>
      </c>
      <c r="D93" s="89">
        <v>18995.080000000002</v>
      </c>
      <c r="E93" s="251">
        <v>36555.51</v>
      </c>
      <c r="F93" s="251">
        <v>160445.47</v>
      </c>
      <c r="J93" s="232">
        <v>3000</v>
      </c>
      <c r="L93" s="232">
        <v>0</v>
      </c>
      <c r="O93" s="251">
        <v>126048.56</v>
      </c>
      <c r="P93" s="251">
        <v>320699.84999999998</v>
      </c>
      <c r="S93" s="73">
        <v>698895.52</v>
      </c>
      <c r="T93" s="73">
        <v>42600</v>
      </c>
      <c r="U93" s="73">
        <v>773.19</v>
      </c>
      <c r="V93" s="73">
        <v>1264983.6000000001</v>
      </c>
      <c r="W93" s="73">
        <v>62370</v>
      </c>
      <c r="X93" s="90">
        <v>1512348.6</v>
      </c>
      <c r="AA93" s="90">
        <v>387187.45</v>
      </c>
      <c r="AB93" s="90">
        <v>36587.69</v>
      </c>
    </row>
    <row r="94" spans="1:32" x14ac:dyDescent="0.2">
      <c r="A94" s="250" t="s">
        <v>3101</v>
      </c>
      <c r="B94" s="89">
        <v>509452.57</v>
      </c>
      <c r="C94" s="89">
        <v>5810</v>
      </c>
      <c r="D94" s="89">
        <v>2770</v>
      </c>
      <c r="E94" s="251">
        <v>611859.4</v>
      </c>
      <c r="F94" s="251">
        <v>30039.54</v>
      </c>
      <c r="I94" s="232">
        <v>0</v>
      </c>
      <c r="O94" s="251">
        <v>94569.16</v>
      </c>
      <c r="P94" s="251">
        <v>784633.1</v>
      </c>
      <c r="S94" s="73">
        <v>453630.08</v>
      </c>
      <c r="T94" s="73">
        <v>75000</v>
      </c>
      <c r="U94" s="73">
        <v>1154.78</v>
      </c>
      <c r="V94" s="73">
        <v>700260</v>
      </c>
      <c r="W94" s="73">
        <v>249089.6</v>
      </c>
      <c r="X94" s="90">
        <v>880289.75</v>
      </c>
      <c r="AA94" s="90">
        <v>168102.92</v>
      </c>
      <c r="AB94" s="90">
        <v>111373.93</v>
      </c>
    </row>
    <row r="95" spans="1:32" x14ac:dyDescent="0.2">
      <c r="A95" s="250" t="s">
        <v>3102</v>
      </c>
      <c r="B95" s="89">
        <v>502922.35</v>
      </c>
      <c r="C95" s="89">
        <v>0</v>
      </c>
      <c r="D95" s="89">
        <v>137376.82</v>
      </c>
      <c r="E95" s="251">
        <v>-2365.84</v>
      </c>
      <c r="F95" s="251">
        <v>549237.65</v>
      </c>
      <c r="I95" s="232">
        <v>6000</v>
      </c>
      <c r="J95" s="232">
        <v>3600</v>
      </c>
      <c r="L95" s="232">
        <v>62</v>
      </c>
      <c r="O95" s="251">
        <v>107116.89</v>
      </c>
      <c r="P95" s="251">
        <v>573056.03</v>
      </c>
      <c r="Q95" s="73">
        <v>1358.81</v>
      </c>
      <c r="S95" s="73">
        <v>675022.36</v>
      </c>
      <c r="T95" s="73">
        <v>74995</v>
      </c>
      <c r="V95" s="73">
        <v>1270900</v>
      </c>
      <c r="W95" s="73">
        <v>150795</v>
      </c>
      <c r="X95" s="90">
        <v>1491424.02</v>
      </c>
      <c r="AA95" s="90">
        <v>261628.19</v>
      </c>
      <c r="AB95" s="90">
        <v>177344.19</v>
      </c>
      <c r="AE95" s="90">
        <v>277.02</v>
      </c>
      <c r="AF95" s="412">
        <v>277.02</v>
      </c>
    </row>
    <row r="96" spans="1:32" x14ac:dyDescent="0.2">
      <c r="A96" s="250" t="s">
        <v>3103</v>
      </c>
      <c r="B96" s="89">
        <v>252538.88</v>
      </c>
      <c r="C96" s="89">
        <v>0</v>
      </c>
      <c r="D96" s="89">
        <v>142617.82999999999</v>
      </c>
      <c r="E96" s="251">
        <v>1527335.93</v>
      </c>
      <c r="F96" s="251">
        <v>82976.58</v>
      </c>
      <c r="I96" s="232">
        <v>6000</v>
      </c>
      <c r="J96" s="232">
        <v>4350</v>
      </c>
      <c r="L96" s="232">
        <v>14</v>
      </c>
      <c r="O96" s="251">
        <v>96559.01</v>
      </c>
      <c r="P96" s="251">
        <v>1997218.5</v>
      </c>
      <c r="Q96" s="73">
        <v>326.25</v>
      </c>
      <c r="S96" s="73">
        <v>593975.53</v>
      </c>
      <c r="T96" s="73">
        <v>103750</v>
      </c>
      <c r="U96" s="73">
        <v>622.42999999999995</v>
      </c>
      <c r="V96" s="73">
        <v>942170</v>
      </c>
      <c r="W96" s="73">
        <v>171272</v>
      </c>
      <c r="X96" s="90">
        <v>1182770</v>
      </c>
      <c r="AA96" s="90">
        <v>428036.56</v>
      </c>
      <c r="AB96" s="90">
        <v>156139.9</v>
      </c>
    </row>
    <row r="97" spans="1:32" x14ac:dyDescent="0.2">
      <c r="A97" s="250" t="s">
        <v>3104</v>
      </c>
      <c r="B97" s="89">
        <v>475093.48</v>
      </c>
      <c r="C97" s="89">
        <v>69600</v>
      </c>
      <c r="D97" s="89">
        <v>49959.94</v>
      </c>
      <c r="E97" s="251">
        <v>191389.79</v>
      </c>
      <c r="F97" s="251">
        <v>168634.92</v>
      </c>
      <c r="I97" s="232">
        <v>5800</v>
      </c>
      <c r="J97" s="232">
        <v>3300</v>
      </c>
      <c r="L97" s="232">
        <v>0</v>
      </c>
      <c r="O97" s="251">
        <v>146581.60999999999</v>
      </c>
      <c r="P97" s="251">
        <v>569833.9</v>
      </c>
      <c r="S97" s="73">
        <v>628943.51</v>
      </c>
      <c r="T97" s="73">
        <v>411520</v>
      </c>
      <c r="U97" s="73">
        <v>1113.22</v>
      </c>
      <c r="V97" s="73">
        <v>1162760</v>
      </c>
      <c r="W97" s="73">
        <v>141441.60000000001</v>
      </c>
      <c r="X97" s="90">
        <v>1456035</v>
      </c>
      <c r="AA97" s="90">
        <v>206052.18</v>
      </c>
      <c r="AB97" s="90">
        <v>69028.77</v>
      </c>
    </row>
    <row r="98" spans="1:32" x14ac:dyDescent="0.2">
      <c r="A98" s="250" t="s">
        <v>3105</v>
      </c>
      <c r="B98" s="89">
        <v>356238.32</v>
      </c>
      <c r="C98" s="89">
        <v>0</v>
      </c>
      <c r="D98" s="89">
        <v>85770.54</v>
      </c>
      <c r="E98" s="251">
        <v>11146.61</v>
      </c>
      <c r="F98" s="251">
        <v>338821.54</v>
      </c>
      <c r="I98" s="232">
        <v>6000</v>
      </c>
      <c r="J98" s="232">
        <v>8869.84</v>
      </c>
      <c r="L98" s="232">
        <v>795.5</v>
      </c>
      <c r="O98" s="251">
        <v>156740.07999999999</v>
      </c>
      <c r="P98" s="251">
        <v>528870.26</v>
      </c>
      <c r="S98" s="73">
        <v>686461.26</v>
      </c>
      <c r="T98" s="73">
        <v>30975</v>
      </c>
      <c r="U98" s="73">
        <v>1053.9100000000001</v>
      </c>
      <c r="V98" s="73">
        <v>1188290</v>
      </c>
      <c r="W98" s="73">
        <v>70000</v>
      </c>
      <c r="X98" s="90">
        <v>1405630</v>
      </c>
      <c r="AA98" s="90">
        <v>323969.05</v>
      </c>
      <c r="AB98" s="90">
        <v>304917.32</v>
      </c>
    </row>
    <row r="99" spans="1:32" x14ac:dyDescent="0.2">
      <c r="A99" s="250" t="s">
        <v>3106</v>
      </c>
      <c r="B99" s="89">
        <v>182884.4</v>
      </c>
      <c r="C99" s="89">
        <v>24460</v>
      </c>
      <c r="D99" s="89">
        <v>101500.03</v>
      </c>
      <c r="E99" s="251">
        <v>16870.080000000002</v>
      </c>
      <c r="F99" s="251">
        <v>196818.88</v>
      </c>
      <c r="I99" s="232">
        <v>5500</v>
      </c>
      <c r="J99" s="232">
        <v>6300</v>
      </c>
      <c r="L99" s="232">
        <v>947.75</v>
      </c>
      <c r="N99" s="251">
        <v>-211401.67</v>
      </c>
      <c r="O99" s="251">
        <v>139858.81</v>
      </c>
      <c r="P99" s="251">
        <v>713142.2</v>
      </c>
      <c r="S99" s="73">
        <v>684686.14</v>
      </c>
      <c r="U99" s="73">
        <v>1027.69</v>
      </c>
      <c r="V99" s="73">
        <v>1261104.8</v>
      </c>
      <c r="W99" s="73">
        <v>138534.39999999999</v>
      </c>
      <c r="X99" s="90">
        <v>1561304.8</v>
      </c>
      <c r="AA99" s="90">
        <v>394730.64</v>
      </c>
      <c r="AB99" s="90">
        <v>56454.29</v>
      </c>
      <c r="AE99" s="90">
        <v>4</v>
      </c>
      <c r="AF99" s="412">
        <v>4</v>
      </c>
    </row>
    <row r="100" spans="1:32" x14ac:dyDescent="0.2">
      <c r="A100" s="250" t="s">
        <v>3107</v>
      </c>
      <c r="B100" s="89">
        <v>304962.93</v>
      </c>
      <c r="C100" s="89">
        <v>36600</v>
      </c>
      <c r="D100" s="89">
        <v>105447</v>
      </c>
      <c r="E100" s="251">
        <v>300015.49</v>
      </c>
      <c r="F100" s="251">
        <v>235289.82</v>
      </c>
      <c r="I100" s="232">
        <v>6000</v>
      </c>
      <c r="J100" s="232">
        <v>3600</v>
      </c>
      <c r="O100" s="251">
        <v>120264.15</v>
      </c>
      <c r="P100" s="251">
        <v>673323.61</v>
      </c>
      <c r="S100" s="73">
        <v>978424.06</v>
      </c>
      <c r="U100" s="73">
        <v>829.73</v>
      </c>
      <c r="V100" s="73">
        <v>983160</v>
      </c>
      <c r="X100" s="90">
        <v>1183630</v>
      </c>
      <c r="AA100" s="90">
        <v>196844.21</v>
      </c>
      <c r="AB100" s="90">
        <v>148385.96</v>
      </c>
    </row>
    <row r="101" spans="1:32" x14ac:dyDescent="0.2">
      <c r="A101" s="250" t="s">
        <v>3108</v>
      </c>
      <c r="B101" s="89">
        <v>473223.87</v>
      </c>
      <c r="C101" s="89">
        <v>0</v>
      </c>
      <c r="D101" s="89">
        <v>181414.88</v>
      </c>
      <c r="E101" s="251">
        <v>3</v>
      </c>
      <c r="F101" s="251">
        <v>339696</v>
      </c>
      <c r="I101" s="232">
        <v>5000</v>
      </c>
      <c r="J101" s="232">
        <v>6450</v>
      </c>
      <c r="L101" s="232">
        <v>1734</v>
      </c>
      <c r="O101" s="251">
        <v>62458.68</v>
      </c>
      <c r="P101" s="251">
        <v>1404582.07</v>
      </c>
      <c r="S101" s="73">
        <v>529511.07999999996</v>
      </c>
      <c r="T101" s="73">
        <v>270500</v>
      </c>
      <c r="U101" s="73">
        <v>971.84</v>
      </c>
      <c r="V101" s="73">
        <v>1280410</v>
      </c>
      <c r="X101" s="90">
        <v>1359210</v>
      </c>
      <c r="AA101" s="90">
        <v>789595.71</v>
      </c>
      <c r="AB101" s="90">
        <v>53809.73</v>
      </c>
    </row>
    <row r="102" spans="1:32" x14ac:dyDescent="0.2">
      <c r="A102" s="250" t="s">
        <v>3109</v>
      </c>
      <c r="B102" s="89">
        <v>293182.74</v>
      </c>
      <c r="C102" s="89">
        <v>0</v>
      </c>
      <c r="D102" s="89">
        <v>814131.12</v>
      </c>
      <c r="E102" s="251">
        <v>264492.53000000003</v>
      </c>
      <c r="F102" s="251">
        <v>145740.35</v>
      </c>
      <c r="J102" s="232">
        <v>4130</v>
      </c>
      <c r="N102" s="251">
        <v>-368974.66</v>
      </c>
      <c r="O102" s="251">
        <v>340763.57</v>
      </c>
      <c r="P102" s="251">
        <v>819557.49</v>
      </c>
      <c r="S102" s="73">
        <v>1441424.75</v>
      </c>
      <c r="T102" s="73">
        <v>29956</v>
      </c>
      <c r="U102" s="73">
        <v>978.06</v>
      </c>
      <c r="V102" s="73">
        <v>1389000</v>
      </c>
      <c r="X102" s="90">
        <v>1580540</v>
      </c>
      <c r="AA102" s="90">
        <v>315501.37</v>
      </c>
      <c r="AB102" s="90">
        <v>64241.1</v>
      </c>
    </row>
    <row r="103" spans="1:32" x14ac:dyDescent="0.2">
      <c r="A103" s="250" t="s">
        <v>3112</v>
      </c>
      <c r="B103" s="89">
        <v>293054.5</v>
      </c>
      <c r="C103" s="89">
        <v>0</v>
      </c>
      <c r="D103" s="89">
        <v>117441.01</v>
      </c>
      <c r="E103" s="251">
        <v>54581.73</v>
      </c>
      <c r="F103" s="251">
        <v>-110909.96</v>
      </c>
      <c r="I103" s="232">
        <v>5700</v>
      </c>
      <c r="J103" s="232">
        <v>11882</v>
      </c>
      <c r="O103" s="251">
        <v>276577.46999999997</v>
      </c>
      <c r="P103" s="251">
        <v>474645.55</v>
      </c>
      <c r="S103" s="73">
        <v>506267.61</v>
      </c>
      <c r="U103" s="73">
        <v>1147.74</v>
      </c>
      <c r="V103" s="73">
        <v>1468481</v>
      </c>
      <c r="X103" s="90">
        <v>1554013</v>
      </c>
      <c r="AA103" s="90">
        <v>370515.45</v>
      </c>
      <c r="AB103" s="90">
        <v>153436.81</v>
      </c>
    </row>
    <row r="104" spans="1:32" x14ac:dyDescent="0.2">
      <c r="A104" s="250" t="s">
        <v>3113</v>
      </c>
      <c r="B104" s="89">
        <v>468863.75</v>
      </c>
      <c r="C104" s="89">
        <v>33000</v>
      </c>
      <c r="D104" s="89">
        <v>298232.8</v>
      </c>
      <c r="E104" s="251">
        <v>117703.45</v>
      </c>
      <c r="F104" s="251">
        <v>192323.57</v>
      </c>
      <c r="I104" s="232">
        <v>5000</v>
      </c>
      <c r="J104" s="232">
        <v>3240</v>
      </c>
      <c r="O104" s="251">
        <v>214911.95</v>
      </c>
      <c r="P104" s="251">
        <v>1172968.6100000001</v>
      </c>
      <c r="S104" s="73">
        <v>688904.02</v>
      </c>
      <c r="T104" s="73">
        <v>385000</v>
      </c>
      <c r="U104" s="73">
        <v>1284.2</v>
      </c>
      <c r="V104" s="73">
        <v>1241600</v>
      </c>
      <c r="W104" s="73">
        <v>148534.39999999999</v>
      </c>
      <c r="X104" s="90">
        <v>1493188</v>
      </c>
      <c r="AA104" s="90">
        <v>353771.94</v>
      </c>
      <c r="AB104" s="90">
        <v>191875.95</v>
      </c>
    </row>
    <row r="105" spans="1:32" x14ac:dyDescent="0.2">
      <c r="A105" s="250" t="s">
        <v>3161</v>
      </c>
      <c r="B105" s="89">
        <v>403576.96</v>
      </c>
      <c r="C105" s="89">
        <v>22950</v>
      </c>
      <c r="D105" s="89">
        <v>49293.81</v>
      </c>
      <c r="E105" s="251">
        <v>279132.94</v>
      </c>
      <c r="F105" s="251">
        <v>137003.29</v>
      </c>
      <c r="I105" s="232">
        <v>6000</v>
      </c>
      <c r="J105" s="232">
        <v>3600</v>
      </c>
      <c r="O105" s="251">
        <v>322540.95</v>
      </c>
      <c r="P105" s="251">
        <v>764463.81</v>
      </c>
      <c r="S105" s="73">
        <v>587447.98</v>
      </c>
      <c r="T105" s="73">
        <v>47000</v>
      </c>
      <c r="U105" s="73">
        <v>1589.88</v>
      </c>
      <c r="V105" s="73">
        <v>1392200</v>
      </c>
      <c r="W105" s="73">
        <v>239809.6</v>
      </c>
      <c r="X105" s="90">
        <v>1635150</v>
      </c>
      <c r="AA105" s="90">
        <v>423248.7</v>
      </c>
      <c r="AB105" s="90">
        <v>191401.67</v>
      </c>
      <c r="AE105" s="90">
        <v>27.74</v>
      </c>
      <c r="AF105" s="412">
        <v>27.74</v>
      </c>
    </row>
    <row r="106" spans="1:32" x14ac:dyDescent="0.2">
      <c r="A106" s="250" t="s">
        <v>3162</v>
      </c>
      <c r="B106" s="89">
        <v>169121.03</v>
      </c>
      <c r="C106" s="89">
        <v>0</v>
      </c>
      <c r="D106" s="89">
        <v>22892.46</v>
      </c>
      <c r="E106" s="251">
        <v>1025887.57</v>
      </c>
      <c r="F106" s="251">
        <v>335857.68</v>
      </c>
      <c r="I106" s="232">
        <v>111000</v>
      </c>
      <c r="J106" s="232">
        <v>6450</v>
      </c>
      <c r="L106" s="232">
        <v>1707</v>
      </c>
      <c r="O106" s="251">
        <v>83823.86</v>
      </c>
      <c r="P106" s="251">
        <v>1440238.21</v>
      </c>
      <c r="S106" s="73">
        <v>609338.93000000005</v>
      </c>
      <c r="U106" s="73">
        <v>815.97</v>
      </c>
      <c r="V106" s="73">
        <v>1271886</v>
      </c>
      <c r="X106" s="90">
        <v>1445391</v>
      </c>
      <c r="AA106" s="90">
        <v>291009.21000000002</v>
      </c>
      <c r="AB106" s="90">
        <v>212690.45</v>
      </c>
    </row>
    <row r="107" spans="1:32" x14ac:dyDescent="0.2">
      <c r="A107" s="250" t="s">
        <v>3167</v>
      </c>
      <c r="B107" s="89">
        <v>840153.52</v>
      </c>
      <c r="C107" s="89">
        <v>0</v>
      </c>
      <c r="D107" s="89">
        <v>33933.72</v>
      </c>
      <c r="E107" s="251">
        <v>1997206.91</v>
      </c>
      <c r="F107" s="251">
        <v>141162.64000000001</v>
      </c>
      <c r="I107" s="232">
        <v>5500</v>
      </c>
      <c r="J107" s="232">
        <v>6352</v>
      </c>
      <c r="L107" s="232">
        <v>439.6</v>
      </c>
      <c r="O107" s="251">
        <v>56814.89</v>
      </c>
      <c r="P107" s="251">
        <v>2616413.23</v>
      </c>
      <c r="S107" s="73">
        <v>624563.4</v>
      </c>
      <c r="T107" s="73">
        <v>36260</v>
      </c>
      <c r="U107" s="73">
        <v>2187.77</v>
      </c>
      <c r="V107" s="73">
        <v>879200</v>
      </c>
      <c r="W107" s="73">
        <v>388427.2</v>
      </c>
      <c r="X107" s="90">
        <v>1215980</v>
      </c>
      <c r="AA107" s="90">
        <v>390719.87</v>
      </c>
      <c r="AB107" s="90">
        <v>196466.12</v>
      </c>
      <c r="AE107" s="90">
        <v>6300</v>
      </c>
      <c r="AF107" s="412">
        <v>6300</v>
      </c>
    </row>
    <row r="108" spans="1:32" x14ac:dyDescent="0.2">
      <c r="A108" s="250" t="s">
        <v>3115</v>
      </c>
      <c r="B108" s="89">
        <v>296054.96000000002</v>
      </c>
      <c r="C108" s="89">
        <v>0</v>
      </c>
      <c r="D108" s="89">
        <v>59562.17</v>
      </c>
      <c r="E108" s="251">
        <v>54091.28</v>
      </c>
      <c r="F108" s="251">
        <v>139570.37</v>
      </c>
      <c r="J108" s="232">
        <v>20400</v>
      </c>
      <c r="L108" s="232">
        <v>492.52</v>
      </c>
      <c r="O108" s="251">
        <v>102.03</v>
      </c>
      <c r="P108" s="251">
        <v>2310952.34</v>
      </c>
      <c r="S108" s="73">
        <v>748567.16</v>
      </c>
      <c r="U108" s="73">
        <v>610.51</v>
      </c>
      <c r="V108" s="73">
        <v>982500</v>
      </c>
      <c r="W108" s="73">
        <v>365431.62</v>
      </c>
      <c r="X108" s="90">
        <v>1271500</v>
      </c>
      <c r="Z108" s="90">
        <v>3856</v>
      </c>
      <c r="AA108" s="90">
        <v>580476.67000000004</v>
      </c>
      <c r="AB108" s="90">
        <v>89637.13</v>
      </c>
    </row>
    <row r="109" spans="1:32" x14ac:dyDescent="0.2">
      <c r="A109" s="250" t="s">
        <v>3116</v>
      </c>
      <c r="B109" s="89">
        <v>531388.17000000004</v>
      </c>
      <c r="C109" s="89">
        <v>0</v>
      </c>
      <c r="D109" s="89">
        <v>34017.949999999997</v>
      </c>
      <c r="E109" s="251">
        <v>1446727.2</v>
      </c>
      <c r="F109" s="251">
        <v>98777.49</v>
      </c>
      <c r="J109" s="232">
        <v>21400</v>
      </c>
      <c r="L109" s="232">
        <v>600</v>
      </c>
      <c r="O109" s="251">
        <v>6033</v>
      </c>
      <c r="P109" s="251">
        <v>1228203.58</v>
      </c>
      <c r="S109" s="73">
        <v>591693.11</v>
      </c>
      <c r="U109" s="73">
        <v>1118.92</v>
      </c>
      <c r="V109" s="73">
        <v>836200</v>
      </c>
      <c r="W109" s="73">
        <v>353658.05</v>
      </c>
      <c r="X109" s="90">
        <v>1109300</v>
      </c>
      <c r="Z109" s="90">
        <v>6720</v>
      </c>
      <c r="AA109" s="90">
        <v>629167.51</v>
      </c>
      <c r="AB109" s="90">
        <v>121182.61</v>
      </c>
    </row>
    <row r="110" spans="1:32" x14ac:dyDescent="0.2">
      <c r="A110" s="250" t="s">
        <v>3117</v>
      </c>
      <c r="B110" s="89">
        <v>344298.83</v>
      </c>
      <c r="C110" s="89">
        <v>636.07000000000005</v>
      </c>
      <c r="D110" s="89">
        <v>39666.46</v>
      </c>
      <c r="E110" s="251">
        <v>1408185.3</v>
      </c>
      <c r="F110" s="251">
        <v>133226.44</v>
      </c>
      <c r="J110" s="232">
        <v>23300</v>
      </c>
      <c r="L110" s="232">
        <v>0</v>
      </c>
      <c r="O110" s="251">
        <v>182</v>
      </c>
      <c r="P110" s="251">
        <v>1322855.6000000001</v>
      </c>
      <c r="S110" s="73">
        <v>658804.29</v>
      </c>
      <c r="T110" s="73">
        <v>184800</v>
      </c>
      <c r="U110" s="73">
        <v>520.62</v>
      </c>
      <c r="V110" s="73">
        <v>1123160</v>
      </c>
      <c r="W110" s="73">
        <v>414561.64</v>
      </c>
      <c r="X110" s="90">
        <v>1413169.26</v>
      </c>
      <c r="Z110" s="90">
        <v>8364</v>
      </c>
      <c r="AA110" s="90">
        <v>721413.69</v>
      </c>
      <c r="AB110" s="90">
        <v>113798.62</v>
      </c>
    </row>
    <row r="111" spans="1:32" x14ac:dyDescent="0.2">
      <c r="A111" s="250" t="s">
        <v>3118</v>
      </c>
      <c r="B111" s="89">
        <v>408005.84</v>
      </c>
      <c r="C111" s="89">
        <v>0</v>
      </c>
      <c r="D111" s="89">
        <v>146670.29999999999</v>
      </c>
      <c r="E111" s="251">
        <v>1438564.65</v>
      </c>
      <c r="F111" s="251">
        <v>471394.23</v>
      </c>
      <c r="J111" s="232">
        <v>8400</v>
      </c>
      <c r="O111" s="251">
        <v>330866.8</v>
      </c>
      <c r="P111" s="251">
        <v>2235714.37</v>
      </c>
      <c r="R111" s="73">
        <v>20310</v>
      </c>
      <c r="S111" s="73">
        <v>1155672.45</v>
      </c>
      <c r="T111" s="73">
        <v>93200</v>
      </c>
      <c r="U111" s="73">
        <v>629.38</v>
      </c>
      <c r="V111" s="73">
        <v>1063224</v>
      </c>
      <c r="W111" s="73">
        <v>163200</v>
      </c>
      <c r="X111" s="90">
        <v>1244834</v>
      </c>
      <c r="AA111" s="90">
        <v>605351.93999999994</v>
      </c>
      <c r="AB111" s="90">
        <v>312658.67</v>
      </c>
    </row>
    <row r="112" spans="1:32" x14ac:dyDescent="0.2">
      <c r="A112" s="250" t="s">
        <v>3119</v>
      </c>
      <c r="B112" s="89">
        <v>301424.56</v>
      </c>
      <c r="C112" s="89">
        <v>0</v>
      </c>
      <c r="D112" s="89">
        <v>72814.570000000007</v>
      </c>
      <c r="E112" s="251">
        <v>245346.47</v>
      </c>
      <c r="F112" s="251">
        <v>268949.52</v>
      </c>
      <c r="I112" s="232">
        <v>37200</v>
      </c>
      <c r="J112" s="232">
        <v>7875</v>
      </c>
      <c r="L112" s="232">
        <v>551.4</v>
      </c>
      <c r="P112" s="251">
        <v>1762414.5</v>
      </c>
      <c r="S112" s="73">
        <v>949287.69</v>
      </c>
      <c r="U112" s="73">
        <v>433.74</v>
      </c>
      <c r="V112" s="73">
        <v>792070</v>
      </c>
      <c r="W112" s="73">
        <v>134750</v>
      </c>
      <c r="X112" s="90">
        <v>1054770</v>
      </c>
      <c r="AA112" s="90">
        <v>548741.61</v>
      </c>
      <c r="AB112" s="90">
        <v>146325.41</v>
      </c>
    </row>
    <row r="113" spans="1:32" x14ac:dyDescent="0.2">
      <c r="A113" s="250" t="s">
        <v>3120</v>
      </c>
      <c r="B113" s="89">
        <v>348095.45</v>
      </c>
      <c r="C113" s="89">
        <v>3330.5</v>
      </c>
      <c r="D113" s="89">
        <v>8880.1200000000008</v>
      </c>
      <c r="E113" s="251">
        <v>2113937.02</v>
      </c>
      <c r="F113" s="251">
        <v>241200.4</v>
      </c>
      <c r="G113" s="251">
        <v>1</v>
      </c>
      <c r="J113" s="232">
        <v>14200</v>
      </c>
      <c r="L113" s="232">
        <v>1086</v>
      </c>
      <c r="O113" s="251">
        <v>-23027.95</v>
      </c>
      <c r="P113" s="251">
        <v>513834.47</v>
      </c>
      <c r="S113" s="73">
        <v>502196.74</v>
      </c>
      <c r="T113" s="73">
        <v>79150</v>
      </c>
      <c r="U113" s="73">
        <v>514.49</v>
      </c>
      <c r="V113" s="73">
        <v>737600</v>
      </c>
      <c r="W113" s="73">
        <v>201332.22</v>
      </c>
      <c r="X113" s="90">
        <v>957430</v>
      </c>
      <c r="AA113" s="90">
        <v>216651.84</v>
      </c>
      <c r="AB113" s="90">
        <v>144676.04999999999</v>
      </c>
    </row>
    <row r="114" spans="1:32" x14ac:dyDescent="0.2">
      <c r="A114" s="250" t="s">
        <v>3121</v>
      </c>
      <c r="B114" s="89">
        <v>119689.11</v>
      </c>
      <c r="C114" s="89">
        <v>22379.38</v>
      </c>
      <c r="D114" s="89">
        <v>134401.14000000001</v>
      </c>
      <c r="E114" s="251">
        <v>716161.76</v>
      </c>
      <c r="F114" s="251">
        <v>194533.73</v>
      </c>
      <c r="J114" s="232">
        <v>7875</v>
      </c>
      <c r="O114" s="251">
        <v>23759</v>
      </c>
      <c r="P114" s="251">
        <v>3774792.24</v>
      </c>
      <c r="S114" s="73">
        <v>819825.66</v>
      </c>
      <c r="T114" s="73">
        <v>135750</v>
      </c>
      <c r="U114" s="73">
        <v>353.3</v>
      </c>
      <c r="V114" s="73">
        <v>810355.4</v>
      </c>
      <c r="W114" s="73">
        <v>299468.27</v>
      </c>
      <c r="X114" s="90">
        <v>1133455.3999999999</v>
      </c>
      <c r="Z114" s="90">
        <v>3542</v>
      </c>
      <c r="AA114" s="90">
        <v>752837.46</v>
      </c>
      <c r="AB114" s="90">
        <v>163654.68</v>
      </c>
    </row>
    <row r="115" spans="1:32" x14ac:dyDescent="0.2">
      <c r="A115" s="250" t="s">
        <v>3122</v>
      </c>
      <c r="B115" s="89">
        <v>377463.81</v>
      </c>
      <c r="C115" s="89">
        <v>0</v>
      </c>
      <c r="D115" s="89">
        <v>81568.92</v>
      </c>
      <c r="E115" s="251">
        <v>347523.24</v>
      </c>
      <c r="F115" s="251">
        <v>475172.01</v>
      </c>
      <c r="J115" s="232">
        <v>25000</v>
      </c>
      <c r="L115" s="232">
        <v>0</v>
      </c>
      <c r="O115" s="251">
        <v>7074</v>
      </c>
      <c r="P115" s="251">
        <v>1908283.93</v>
      </c>
      <c r="S115" s="73">
        <v>833648.95</v>
      </c>
      <c r="T115" s="73">
        <v>62572</v>
      </c>
      <c r="U115" s="73">
        <v>672.69</v>
      </c>
      <c r="V115" s="73">
        <v>920068.8</v>
      </c>
      <c r="W115" s="73">
        <v>92463</v>
      </c>
      <c r="X115" s="90">
        <v>1165431.8</v>
      </c>
      <c r="AA115" s="90">
        <v>413624.27</v>
      </c>
      <c r="AB115" s="90">
        <v>195337.07</v>
      </c>
    </row>
    <row r="116" spans="1:32" x14ac:dyDescent="0.2">
      <c r="A116" s="250" t="s">
        <v>3123</v>
      </c>
      <c r="B116" s="89">
        <v>417860.83</v>
      </c>
      <c r="C116" s="89">
        <v>6699.67</v>
      </c>
      <c r="D116" s="89">
        <v>44462.59</v>
      </c>
      <c r="E116" s="251">
        <v>1087322.29</v>
      </c>
      <c r="F116" s="251">
        <v>301263.56</v>
      </c>
      <c r="J116" s="232">
        <v>16975</v>
      </c>
      <c r="L116" s="232">
        <v>0</v>
      </c>
      <c r="O116" s="251">
        <v>27025</v>
      </c>
      <c r="P116" s="251">
        <v>1980426.11</v>
      </c>
      <c r="S116" s="73">
        <v>713691.58</v>
      </c>
      <c r="T116" s="73">
        <v>115000</v>
      </c>
      <c r="U116" s="73">
        <v>542.94000000000005</v>
      </c>
      <c r="V116" s="73">
        <v>710966.8</v>
      </c>
      <c r="W116" s="73">
        <v>110272</v>
      </c>
      <c r="X116" s="90">
        <v>875713.8</v>
      </c>
      <c r="AA116" s="90">
        <v>470282.64</v>
      </c>
      <c r="AB116" s="90">
        <v>169686.05</v>
      </c>
    </row>
    <row r="117" spans="1:32" x14ac:dyDescent="0.2">
      <c r="A117" s="250" t="s">
        <v>3124</v>
      </c>
      <c r="B117" s="89">
        <v>354906.1</v>
      </c>
      <c r="C117" s="89">
        <v>11538.78</v>
      </c>
      <c r="D117" s="89">
        <v>26369.22</v>
      </c>
      <c r="E117" s="251">
        <v>252396.43</v>
      </c>
      <c r="F117" s="251">
        <v>268174.59999999998</v>
      </c>
      <c r="J117" s="232">
        <v>25012.45</v>
      </c>
      <c r="O117" s="251">
        <v>-3297.3</v>
      </c>
      <c r="P117" s="251">
        <v>2133398.12</v>
      </c>
      <c r="S117" s="73">
        <v>1107544.42</v>
      </c>
      <c r="U117" s="73">
        <v>453.01</v>
      </c>
      <c r="V117" s="73">
        <v>1632459.7</v>
      </c>
      <c r="W117" s="73">
        <v>166100</v>
      </c>
      <c r="X117" s="90">
        <v>1947259.7</v>
      </c>
      <c r="AA117" s="90">
        <v>464324.19</v>
      </c>
      <c r="AB117" s="90">
        <v>144522.57999999999</v>
      </c>
    </row>
    <row r="118" spans="1:32" x14ac:dyDescent="0.2">
      <c r="A118" s="250" t="s">
        <v>3125</v>
      </c>
      <c r="B118" s="89">
        <v>334656.27</v>
      </c>
      <c r="C118" s="89">
        <v>0</v>
      </c>
      <c r="D118" s="89">
        <v>77916.899999999994</v>
      </c>
      <c r="E118" s="251">
        <v>5</v>
      </c>
      <c r="F118" s="251">
        <v>147611.75</v>
      </c>
      <c r="J118" s="232">
        <v>22775</v>
      </c>
      <c r="L118" s="232">
        <v>400</v>
      </c>
      <c r="O118" s="251">
        <v>57700</v>
      </c>
      <c r="P118" s="251">
        <v>1945240.49</v>
      </c>
      <c r="S118" s="73">
        <v>656430.28</v>
      </c>
      <c r="T118" s="73">
        <v>208000</v>
      </c>
      <c r="V118" s="73">
        <v>777730.12</v>
      </c>
      <c r="W118" s="73">
        <v>189834.91</v>
      </c>
      <c r="X118" s="90">
        <v>1072855.1200000001</v>
      </c>
      <c r="AA118" s="90">
        <v>568958.51</v>
      </c>
      <c r="AB118" s="90">
        <v>31230.67</v>
      </c>
      <c r="AE118" s="90">
        <v>120</v>
      </c>
      <c r="AF118" s="412">
        <v>120</v>
      </c>
    </row>
    <row r="119" spans="1:32" x14ac:dyDescent="0.2">
      <c r="A119" s="250" t="s">
        <v>3126</v>
      </c>
      <c r="B119" s="89">
        <v>119398.9</v>
      </c>
      <c r="C119" s="89">
        <v>0</v>
      </c>
      <c r="D119" s="89">
        <v>25557.439999999999</v>
      </c>
      <c r="E119" s="251">
        <v>421866.27</v>
      </c>
      <c r="F119" s="251">
        <v>200190.7</v>
      </c>
      <c r="J119" s="232">
        <v>7875</v>
      </c>
      <c r="L119" s="232">
        <v>0</v>
      </c>
      <c r="O119" s="251">
        <v>-299.07</v>
      </c>
      <c r="P119" s="251">
        <v>2404357.2799999998</v>
      </c>
      <c r="Q119" s="73">
        <v>368.24</v>
      </c>
      <c r="S119" s="73">
        <v>814081.35</v>
      </c>
      <c r="T119" s="73">
        <v>81250</v>
      </c>
      <c r="V119" s="73">
        <v>996160</v>
      </c>
      <c r="W119" s="73">
        <v>135600</v>
      </c>
      <c r="X119" s="90">
        <v>1272790</v>
      </c>
      <c r="AA119" s="90">
        <v>594569.68999999994</v>
      </c>
      <c r="AB119" s="90">
        <v>129452.38</v>
      </c>
    </row>
    <row r="120" spans="1:32" x14ac:dyDescent="0.2">
      <c r="A120" s="250" t="s">
        <v>3127</v>
      </c>
      <c r="B120" s="89">
        <v>366742.14</v>
      </c>
      <c r="C120" s="89">
        <v>0</v>
      </c>
      <c r="D120" s="89">
        <v>44240.800000000003</v>
      </c>
      <c r="E120" s="251">
        <v>38278.81</v>
      </c>
      <c r="F120" s="251">
        <v>191863.79</v>
      </c>
      <c r="L120" s="232">
        <v>493.46</v>
      </c>
      <c r="O120" s="251">
        <v>26655.98</v>
      </c>
      <c r="P120" s="251">
        <v>3154007.83</v>
      </c>
      <c r="S120" s="73">
        <v>784194.22</v>
      </c>
      <c r="T120" s="73">
        <v>95100</v>
      </c>
      <c r="U120" s="73">
        <v>546.22</v>
      </c>
      <c r="V120" s="73">
        <v>1005810</v>
      </c>
      <c r="W120" s="73">
        <v>144100</v>
      </c>
      <c r="X120" s="90">
        <v>1283690</v>
      </c>
      <c r="AA120" s="90">
        <v>485675.12</v>
      </c>
      <c r="AB120" s="90">
        <v>105924.45</v>
      </c>
    </row>
    <row r="121" spans="1:32" x14ac:dyDescent="0.2">
      <c r="A121" s="250" t="s">
        <v>3128</v>
      </c>
      <c r="B121" s="89">
        <v>320811.81</v>
      </c>
      <c r="C121" s="89">
        <v>0</v>
      </c>
      <c r="D121" s="89">
        <v>66825.86</v>
      </c>
      <c r="E121" s="251">
        <v>736310.93</v>
      </c>
      <c r="F121" s="251">
        <v>341415.67</v>
      </c>
      <c r="J121" s="232">
        <v>15075</v>
      </c>
      <c r="K121" s="232">
        <v>170515</v>
      </c>
      <c r="L121" s="232">
        <v>0</v>
      </c>
      <c r="P121" s="251">
        <v>2272032.2400000002</v>
      </c>
      <c r="S121" s="73">
        <v>1073134.55</v>
      </c>
      <c r="U121" s="73">
        <v>566.75</v>
      </c>
      <c r="V121" s="73">
        <v>873318.8</v>
      </c>
      <c r="W121" s="73">
        <v>93600</v>
      </c>
      <c r="X121" s="90">
        <v>1021107.8</v>
      </c>
      <c r="AA121" s="90">
        <v>837031.14</v>
      </c>
      <c r="AB121" s="90">
        <v>147919.26</v>
      </c>
      <c r="AE121" s="90">
        <v>2800</v>
      </c>
      <c r="AF121" s="412">
        <v>2800</v>
      </c>
    </row>
    <row r="122" spans="1:32" x14ac:dyDescent="0.2">
      <c r="A122" s="250" t="s">
        <v>3129</v>
      </c>
      <c r="B122" s="89">
        <v>167210.49</v>
      </c>
      <c r="C122" s="89">
        <v>0</v>
      </c>
      <c r="D122" s="89">
        <v>265313.55</v>
      </c>
      <c r="E122" s="251">
        <v>321997.12</v>
      </c>
      <c r="F122" s="251">
        <v>151683.10999999999</v>
      </c>
      <c r="J122" s="232">
        <v>13497.51</v>
      </c>
      <c r="L122" s="232">
        <v>0</v>
      </c>
      <c r="O122" s="251">
        <v>2072.4299999999998</v>
      </c>
      <c r="P122" s="251">
        <v>1679735.01</v>
      </c>
      <c r="S122" s="73">
        <v>576069</v>
      </c>
      <c r="T122" s="73">
        <v>20760</v>
      </c>
      <c r="U122" s="73">
        <v>417.73</v>
      </c>
      <c r="V122" s="73">
        <v>438600</v>
      </c>
      <c r="W122" s="73">
        <v>141300</v>
      </c>
      <c r="X122" s="90">
        <v>632398</v>
      </c>
      <c r="AA122" s="90">
        <v>465416.46</v>
      </c>
      <c r="AB122" s="90">
        <v>109184.23</v>
      </c>
    </row>
    <row r="123" spans="1:32" x14ac:dyDescent="0.2">
      <c r="A123" s="250" t="s">
        <v>3130</v>
      </c>
      <c r="B123" s="89">
        <v>367828.65</v>
      </c>
      <c r="C123" s="89">
        <v>0</v>
      </c>
      <c r="D123" s="89">
        <v>54646.77</v>
      </c>
      <c r="E123" s="251">
        <v>65740.38</v>
      </c>
      <c r="F123" s="251">
        <v>163536.01999999999</v>
      </c>
      <c r="J123" s="232">
        <v>20900</v>
      </c>
      <c r="L123" s="232">
        <v>205.61</v>
      </c>
      <c r="P123" s="251">
        <v>1611506.92</v>
      </c>
      <c r="S123" s="73">
        <v>585705.21</v>
      </c>
      <c r="T123" s="73">
        <v>39000</v>
      </c>
      <c r="U123" s="73">
        <v>575.33000000000004</v>
      </c>
      <c r="V123" s="73">
        <v>978800</v>
      </c>
      <c r="W123" s="73">
        <v>220341.87</v>
      </c>
      <c r="X123" s="90">
        <v>1150131</v>
      </c>
      <c r="AA123" s="90">
        <v>452673.75</v>
      </c>
      <c r="AB123" s="90">
        <v>89136.09</v>
      </c>
    </row>
    <row r="124" spans="1:32" x14ac:dyDescent="0.2">
      <c r="A124" s="250" t="s">
        <v>3131</v>
      </c>
      <c r="B124" s="89">
        <v>320660.8</v>
      </c>
      <c r="C124" s="89">
        <v>52426.559999999998</v>
      </c>
      <c r="D124" s="89">
        <v>118690.53</v>
      </c>
      <c r="E124" s="251">
        <v>11360.08</v>
      </c>
      <c r="F124" s="251">
        <v>504363.55</v>
      </c>
      <c r="I124" s="232">
        <v>59800</v>
      </c>
      <c r="J124" s="232">
        <v>17325</v>
      </c>
      <c r="L124" s="232">
        <v>0</v>
      </c>
      <c r="O124" s="251">
        <v>8971</v>
      </c>
      <c r="P124" s="251">
        <v>667875.67000000004</v>
      </c>
      <c r="S124" s="73">
        <v>695956.88</v>
      </c>
      <c r="T124" s="73">
        <v>86250</v>
      </c>
      <c r="U124" s="73">
        <v>381.66</v>
      </c>
      <c r="V124" s="73">
        <v>184992</v>
      </c>
      <c r="W124" s="73">
        <v>287700</v>
      </c>
      <c r="X124" s="90">
        <v>565552</v>
      </c>
      <c r="Z124" s="90">
        <v>1170</v>
      </c>
      <c r="AA124" s="90">
        <v>347766.69</v>
      </c>
      <c r="AB124" s="90">
        <v>61142.7</v>
      </c>
    </row>
    <row r="125" spans="1:32" x14ac:dyDescent="0.2">
      <c r="A125" s="250" t="s">
        <v>3132</v>
      </c>
      <c r="B125" s="89">
        <v>248687.74</v>
      </c>
      <c r="C125" s="89">
        <v>12370.43</v>
      </c>
      <c r="D125" s="89">
        <v>69826.13</v>
      </c>
      <c r="E125" s="251">
        <v>680539.42</v>
      </c>
      <c r="F125" s="251">
        <v>395847.08</v>
      </c>
      <c r="G125" s="251">
        <v>1134.57</v>
      </c>
      <c r="I125" s="232">
        <v>23200</v>
      </c>
      <c r="J125" s="232">
        <v>22468.74</v>
      </c>
      <c r="O125" s="251">
        <v>-363</v>
      </c>
      <c r="P125" s="251">
        <v>654977.96</v>
      </c>
      <c r="R125" s="73">
        <v>7200</v>
      </c>
      <c r="S125" s="73">
        <v>1121582.49</v>
      </c>
      <c r="T125" s="73">
        <v>84200</v>
      </c>
      <c r="U125" s="73">
        <v>283.62</v>
      </c>
      <c r="V125" s="73">
        <v>297810.2</v>
      </c>
      <c r="W125" s="73">
        <v>278300</v>
      </c>
      <c r="X125" s="90">
        <v>598750.19999999995</v>
      </c>
      <c r="AA125" s="90">
        <v>488322.47</v>
      </c>
      <c r="AB125" s="90">
        <v>308631.34000000003</v>
      </c>
    </row>
    <row r="126" spans="1:32" x14ac:dyDescent="0.2">
      <c r="A126" s="250" t="s">
        <v>3133</v>
      </c>
      <c r="B126" s="89">
        <v>253993.01</v>
      </c>
      <c r="C126" s="89">
        <v>0</v>
      </c>
      <c r="D126" s="89">
        <v>247058.74</v>
      </c>
      <c r="E126" s="251">
        <v>365686.42</v>
      </c>
      <c r="F126" s="251">
        <v>119977.81</v>
      </c>
      <c r="J126" s="232">
        <v>6000</v>
      </c>
      <c r="L126" s="232">
        <v>0</v>
      </c>
      <c r="O126" s="251">
        <v>89837.9</v>
      </c>
      <c r="P126" s="251">
        <v>3175397.16</v>
      </c>
      <c r="S126" s="73">
        <v>687565.07</v>
      </c>
      <c r="T126" s="73">
        <v>65450</v>
      </c>
      <c r="U126" s="73">
        <v>345.09</v>
      </c>
      <c r="V126" s="73">
        <v>1617600</v>
      </c>
      <c r="X126" s="90">
        <v>1714307</v>
      </c>
      <c r="AA126" s="90">
        <v>586518.48</v>
      </c>
      <c r="AB126" s="90">
        <v>215476.29</v>
      </c>
    </row>
    <row r="127" spans="1:32" x14ac:dyDescent="0.2">
      <c r="A127" s="250" t="s">
        <v>3134</v>
      </c>
      <c r="B127" s="89">
        <v>214293.93</v>
      </c>
      <c r="C127" s="89">
        <v>0</v>
      </c>
      <c r="D127" s="89">
        <v>46152.26</v>
      </c>
      <c r="E127" s="251">
        <v>117258.54</v>
      </c>
      <c r="F127" s="251">
        <v>19109.740000000002</v>
      </c>
      <c r="J127" s="232">
        <v>6440</v>
      </c>
      <c r="P127" s="251">
        <v>1191484.79</v>
      </c>
      <c r="S127" s="73">
        <v>564079.02</v>
      </c>
      <c r="T127" s="73">
        <v>48800</v>
      </c>
      <c r="U127" s="73">
        <v>577.01</v>
      </c>
      <c r="V127" s="73">
        <v>732160</v>
      </c>
      <c r="X127" s="90">
        <v>925060</v>
      </c>
      <c r="AA127" s="90">
        <v>193029.54</v>
      </c>
      <c r="AB127" s="90">
        <v>29080.3</v>
      </c>
    </row>
    <row r="128" spans="1:32" x14ac:dyDescent="0.2">
      <c r="A128" s="250" t="s">
        <v>3135</v>
      </c>
      <c r="B128" s="89">
        <v>428654.84</v>
      </c>
      <c r="C128" s="89">
        <v>0</v>
      </c>
      <c r="D128" s="89">
        <v>272804.23</v>
      </c>
      <c r="E128" s="251">
        <v>2272675.2400000002</v>
      </c>
      <c r="F128" s="251">
        <v>167476.79999999999</v>
      </c>
      <c r="J128" s="232">
        <v>4000</v>
      </c>
      <c r="O128" s="251">
        <v>-363.44</v>
      </c>
      <c r="P128" s="251">
        <v>918887.6</v>
      </c>
      <c r="S128" s="73">
        <v>607130.75</v>
      </c>
      <c r="T128" s="73">
        <v>151283</v>
      </c>
      <c r="U128" s="73">
        <v>366.04</v>
      </c>
      <c r="V128" s="73">
        <v>1455460</v>
      </c>
      <c r="X128" s="90">
        <v>1647325</v>
      </c>
      <c r="Y128" s="90">
        <v>3500</v>
      </c>
      <c r="Z128" s="90">
        <v>800</v>
      </c>
      <c r="AA128" s="90">
        <v>211687.45</v>
      </c>
      <c r="AB128" s="90">
        <v>155707.66</v>
      </c>
    </row>
    <row r="129" spans="1:32" x14ac:dyDescent="0.2">
      <c r="A129" s="250" t="s">
        <v>3136</v>
      </c>
      <c r="B129" s="89">
        <v>267511.13</v>
      </c>
      <c r="C129" s="89">
        <v>0</v>
      </c>
      <c r="D129" s="89">
        <v>50225.15</v>
      </c>
      <c r="E129" s="251">
        <v>179322.63</v>
      </c>
      <c r="F129" s="251">
        <v>82506.19</v>
      </c>
      <c r="J129" s="232">
        <v>5000</v>
      </c>
      <c r="L129" s="232">
        <v>555.76</v>
      </c>
      <c r="O129" s="251">
        <v>1400.03</v>
      </c>
      <c r="P129" s="251">
        <v>1855787.89</v>
      </c>
      <c r="S129" s="73">
        <v>643233.51</v>
      </c>
      <c r="T129" s="73">
        <v>44650</v>
      </c>
      <c r="U129" s="73">
        <v>778.86</v>
      </c>
      <c r="V129" s="73">
        <v>1173770</v>
      </c>
      <c r="X129" s="90">
        <v>1362523</v>
      </c>
      <c r="AA129" s="90">
        <v>618904.64</v>
      </c>
      <c r="AB129" s="90">
        <v>117091.14</v>
      </c>
    </row>
    <row r="130" spans="1:32" x14ac:dyDescent="0.2">
      <c r="A130" s="250" t="s">
        <v>3137</v>
      </c>
      <c r="B130" s="89">
        <v>397950.82</v>
      </c>
      <c r="C130" s="89">
        <v>0</v>
      </c>
      <c r="D130" s="89">
        <v>45836.5</v>
      </c>
      <c r="E130" s="251">
        <v>410233.98</v>
      </c>
      <c r="F130" s="251">
        <v>101296.43</v>
      </c>
      <c r="J130" s="232">
        <v>0</v>
      </c>
      <c r="L130" s="232">
        <v>0</v>
      </c>
      <c r="O130" s="251">
        <v>3286</v>
      </c>
      <c r="P130" s="251">
        <v>1498231.3</v>
      </c>
      <c r="S130" s="73">
        <v>798357.24</v>
      </c>
      <c r="T130" s="73">
        <v>58000</v>
      </c>
      <c r="U130" s="73">
        <v>612.73</v>
      </c>
      <c r="V130" s="73">
        <v>825930</v>
      </c>
      <c r="X130" s="90">
        <v>1154330</v>
      </c>
      <c r="AA130" s="90">
        <v>433978.76</v>
      </c>
      <c r="AB130" s="90">
        <v>126265.95</v>
      </c>
      <c r="AE130" s="90">
        <v>500</v>
      </c>
      <c r="AF130" s="412">
        <v>500</v>
      </c>
    </row>
    <row r="131" spans="1:32" x14ac:dyDescent="0.2">
      <c r="A131" s="250" t="s">
        <v>3138</v>
      </c>
      <c r="B131" s="89">
        <v>317963.43</v>
      </c>
      <c r="D131" s="89">
        <v>15665.17</v>
      </c>
      <c r="E131" s="251">
        <v>298973.02</v>
      </c>
      <c r="F131" s="251">
        <v>-25533.52</v>
      </c>
      <c r="L131" s="232">
        <v>1191.82</v>
      </c>
      <c r="O131" s="251">
        <v>-1562228.26</v>
      </c>
      <c r="P131" s="251">
        <v>2202136.4300000002</v>
      </c>
      <c r="S131" s="73">
        <v>927468.42</v>
      </c>
      <c r="T131" s="73">
        <v>55650</v>
      </c>
      <c r="U131" s="73">
        <v>411.76</v>
      </c>
      <c r="V131" s="73">
        <v>1141750</v>
      </c>
      <c r="X131" s="90">
        <v>1613940</v>
      </c>
      <c r="AA131" s="90">
        <v>281870.77</v>
      </c>
      <c r="AB131" s="90">
        <v>241160.3</v>
      </c>
    </row>
    <row r="132" spans="1:32" x14ac:dyDescent="0.2">
      <c r="A132" s="250" t="s">
        <v>3139</v>
      </c>
      <c r="B132" s="89">
        <v>465385.89</v>
      </c>
      <c r="C132" s="89">
        <v>0</v>
      </c>
      <c r="D132" s="89">
        <v>13886.2</v>
      </c>
      <c r="E132" s="251">
        <v>2290006.66</v>
      </c>
      <c r="F132" s="251">
        <v>781127.65</v>
      </c>
      <c r="J132" s="232">
        <v>3600</v>
      </c>
      <c r="L132" s="232">
        <v>0</v>
      </c>
      <c r="O132" s="251">
        <v>300</v>
      </c>
      <c r="P132" s="251">
        <v>655276.54</v>
      </c>
      <c r="S132" s="73">
        <v>678850.58</v>
      </c>
      <c r="T132" s="73">
        <v>104000</v>
      </c>
      <c r="U132" s="73">
        <v>622.66999999999996</v>
      </c>
      <c r="V132" s="73">
        <v>1085430</v>
      </c>
      <c r="W132" s="73">
        <v>111132</v>
      </c>
      <c r="X132" s="90">
        <v>1398660</v>
      </c>
      <c r="AA132" s="90">
        <v>416034.07</v>
      </c>
      <c r="AB132" s="90">
        <v>364461.74</v>
      </c>
    </row>
    <row r="133" spans="1:32" x14ac:dyDescent="0.2">
      <c r="A133" s="250" t="s">
        <v>3140</v>
      </c>
      <c r="B133" s="89">
        <v>405287.33</v>
      </c>
      <c r="C133" s="89">
        <v>3280</v>
      </c>
      <c r="D133" s="89">
        <v>141258.71</v>
      </c>
      <c r="E133" s="251">
        <v>1392044.02</v>
      </c>
      <c r="F133" s="251">
        <v>12508.62</v>
      </c>
      <c r="J133" s="232">
        <v>40000</v>
      </c>
      <c r="L133" s="232">
        <v>2868.62</v>
      </c>
      <c r="O133" s="251">
        <v>1126</v>
      </c>
      <c r="P133" s="251">
        <v>1904716.16</v>
      </c>
      <c r="S133" s="73">
        <v>1182168.04</v>
      </c>
      <c r="U133" s="73">
        <v>186.03</v>
      </c>
      <c r="V133" s="73">
        <v>769630</v>
      </c>
      <c r="X133" s="90">
        <v>1169150</v>
      </c>
      <c r="AA133" s="90">
        <v>514564.44</v>
      </c>
      <c r="AB133" s="90">
        <v>146677.71</v>
      </c>
    </row>
    <row r="134" spans="1:32" x14ac:dyDescent="0.2">
      <c r="A134" s="250" t="s">
        <v>3141</v>
      </c>
      <c r="B134" s="89">
        <v>319466.98</v>
      </c>
      <c r="C134" s="89">
        <v>0</v>
      </c>
      <c r="D134" s="89">
        <v>152811.4</v>
      </c>
      <c r="E134" s="251">
        <v>397117.14</v>
      </c>
      <c r="F134" s="251">
        <v>61087.91</v>
      </c>
      <c r="P134" s="251">
        <v>2482221.21</v>
      </c>
      <c r="S134" s="73">
        <v>759469.55</v>
      </c>
      <c r="T134" s="73">
        <v>128040</v>
      </c>
      <c r="U134" s="73">
        <v>651.91999999999996</v>
      </c>
      <c r="V134" s="73">
        <v>1221700</v>
      </c>
      <c r="X134" s="90">
        <v>1479398</v>
      </c>
      <c r="AA134" s="90">
        <v>552228.25</v>
      </c>
      <c r="AB134" s="90">
        <v>154752.69</v>
      </c>
      <c r="AC134" s="90">
        <v>30000</v>
      </c>
    </row>
    <row r="135" spans="1:32" x14ac:dyDescent="0.2">
      <c r="A135" s="250" t="s">
        <v>3142</v>
      </c>
      <c r="B135" s="89">
        <v>493499.77</v>
      </c>
      <c r="C135" s="89">
        <v>0</v>
      </c>
      <c r="D135" s="89">
        <v>432281.85</v>
      </c>
      <c r="E135" s="251">
        <v>701365.5</v>
      </c>
      <c r="F135" s="251">
        <v>33334.35</v>
      </c>
      <c r="P135" s="251">
        <v>3637434.23</v>
      </c>
      <c r="S135" s="73">
        <v>650431.31999999995</v>
      </c>
      <c r="T135" s="73">
        <v>58610</v>
      </c>
      <c r="U135" s="73">
        <v>747.86</v>
      </c>
      <c r="V135" s="73">
        <v>1066360</v>
      </c>
      <c r="W135" s="73">
        <v>24132</v>
      </c>
      <c r="X135" s="90">
        <v>1232438</v>
      </c>
      <c r="AA135" s="90">
        <v>289798.06</v>
      </c>
      <c r="AB135" s="90">
        <v>133090.68</v>
      </c>
      <c r="AE135" s="90">
        <v>746</v>
      </c>
      <c r="AF135" s="412">
        <v>746</v>
      </c>
    </row>
    <row r="136" spans="1:32" x14ac:dyDescent="0.2">
      <c r="A136" s="250" t="s">
        <v>3143</v>
      </c>
      <c r="B136" s="89">
        <v>291011.68</v>
      </c>
      <c r="C136" s="89">
        <v>11650</v>
      </c>
      <c r="D136" s="89">
        <v>166930.35999999999</v>
      </c>
      <c r="E136" s="251">
        <v>-186044.61</v>
      </c>
      <c r="F136" s="251">
        <v>92447.27</v>
      </c>
      <c r="P136" s="251">
        <v>364715.82</v>
      </c>
      <c r="S136" s="73">
        <v>558995.84</v>
      </c>
      <c r="T136" s="73">
        <v>193680</v>
      </c>
      <c r="U136" s="73">
        <v>497.08</v>
      </c>
      <c r="V136" s="73">
        <v>756630</v>
      </c>
      <c r="W136" s="73">
        <v>26000</v>
      </c>
      <c r="X136" s="90">
        <v>831077.45</v>
      </c>
      <c r="Z136" s="90">
        <v>9972</v>
      </c>
      <c r="AA136" s="90">
        <v>333957.90000000002</v>
      </c>
      <c r="AB136" s="90">
        <v>194092.89</v>
      </c>
      <c r="AD136" s="90">
        <v>423.45</v>
      </c>
    </row>
    <row r="137" spans="1:32" x14ac:dyDescent="0.2">
      <c r="A137" s="250" t="s">
        <v>3144</v>
      </c>
      <c r="B137" s="89">
        <v>581924.65</v>
      </c>
      <c r="C137" s="89">
        <v>22200</v>
      </c>
      <c r="D137" s="89">
        <v>30875.98</v>
      </c>
      <c r="E137" s="251">
        <v>86479.72</v>
      </c>
      <c r="F137" s="251">
        <v>119787.22</v>
      </c>
      <c r="P137" s="251">
        <v>431249.19</v>
      </c>
      <c r="S137" s="73">
        <v>562280.52</v>
      </c>
      <c r="U137" s="73">
        <v>829.58</v>
      </c>
      <c r="V137" s="73">
        <v>91450</v>
      </c>
      <c r="X137" s="90">
        <v>168722.65</v>
      </c>
      <c r="AA137" s="90">
        <v>203977.43</v>
      </c>
      <c r="AB137" s="90">
        <v>6007.12</v>
      </c>
      <c r="AE137" s="90">
        <v>38500</v>
      </c>
      <c r="AF137" s="412">
        <v>38500</v>
      </c>
    </row>
    <row r="138" spans="1:32" ht="16.5" customHeight="1" x14ac:dyDescent="0.2">
      <c r="A138" s="250" t="s">
        <v>3145</v>
      </c>
      <c r="B138" s="89">
        <v>182781.49</v>
      </c>
      <c r="C138" s="89">
        <v>0</v>
      </c>
      <c r="D138" s="89">
        <v>426460.58</v>
      </c>
      <c r="E138" s="251">
        <v>68276.81</v>
      </c>
      <c r="F138" s="251">
        <v>95002.01</v>
      </c>
      <c r="P138" s="251">
        <v>1781769.65</v>
      </c>
      <c r="S138" s="73">
        <v>579527.99</v>
      </c>
      <c r="T138" s="73">
        <v>34000</v>
      </c>
      <c r="U138" s="73">
        <v>523.01</v>
      </c>
      <c r="W138" s="73">
        <v>1980</v>
      </c>
      <c r="X138" s="90">
        <v>177469.25</v>
      </c>
      <c r="Y138" s="90">
        <v>6220</v>
      </c>
      <c r="AA138" s="90">
        <v>567715.04</v>
      </c>
      <c r="AB138" s="90">
        <v>21</v>
      </c>
    </row>
    <row r="139" spans="1:32" x14ac:dyDescent="0.2">
      <c r="A139" s="250" t="s">
        <v>3146</v>
      </c>
      <c r="B139" s="89">
        <v>317770.07</v>
      </c>
      <c r="C139" s="89">
        <v>0</v>
      </c>
      <c r="D139" s="89">
        <v>198864.64000000001</v>
      </c>
      <c r="E139" s="251">
        <v>-130421.95</v>
      </c>
      <c r="F139" s="251">
        <v>97122.93</v>
      </c>
      <c r="J139" s="232">
        <v>6000</v>
      </c>
      <c r="L139" s="232">
        <v>243.03</v>
      </c>
      <c r="O139" s="251">
        <v>324665.83</v>
      </c>
      <c r="P139" s="251">
        <v>343312.84</v>
      </c>
      <c r="S139" s="73">
        <v>834641.96</v>
      </c>
      <c r="T139" s="73">
        <v>87800</v>
      </c>
      <c r="U139" s="73">
        <v>623.1</v>
      </c>
      <c r="V139" s="73">
        <v>1021480</v>
      </c>
      <c r="W139" s="73">
        <v>190180</v>
      </c>
      <c r="X139" s="90">
        <v>1308890</v>
      </c>
      <c r="Z139" s="90">
        <v>12146</v>
      </c>
      <c r="AA139" s="90">
        <v>740166.38</v>
      </c>
      <c r="AB139" s="90">
        <v>245708.78</v>
      </c>
    </row>
    <row r="140" spans="1:32" x14ac:dyDescent="0.2">
      <c r="A140" s="250" t="s">
        <v>3147</v>
      </c>
      <c r="B140" s="89">
        <v>475394.76</v>
      </c>
      <c r="C140" s="89">
        <v>40950</v>
      </c>
      <c r="D140" s="89">
        <v>325563.09999999998</v>
      </c>
      <c r="E140" s="251">
        <v>539049.03</v>
      </c>
      <c r="F140" s="251">
        <v>571214.43999999994</v>
      </c>
      <c r="P140" s="251">
        <v>1627802.29</v>
      </c>
      <c r="S140" s="73">
        <v>806192.6</v>
      </c>
      <c r="T140" s="73">
        <v>96300</v>
      </c>
      <c r="U140" s="73">
        <v>684.65</v>
      </c>
      <c r="V140" s="73">
        <v>711340</v>
      </c>
      <c r="W140" s="73">
        <v>23000</v>
      </c>
      <c r="X140" s="90">
        <v>901876</v>
      </c>
      <c r="Z140" s="90">
        <v>888</v>
      </c>
      <c r="AA140" s="90">
        <v>291192.24</v>
      </c>
      <c r="AB140" s="90">
        <v>43425.97</v>
      </c>
    </row>
    <row r="141" spans="1:32" x14ac:dyDescent="0.2">
      <c r="A141" s="250" t="s">
        <v>3148</v>
      </c>
      <c r="B141" s="89">
        <v>558012.22</v>
      </c>
      <c r="C141" s="89">
        <v>0</v>
      </c>
      <c r="D141" s="89">
        <v>584530.72</v>
      </c>
      <c r="E141" s="251">
        <v>17</v>
      </c>
      <c r="F141" s="251">
        <v>100657.52</v>
      </c>
      <c r="K141" s="232">
        <v>0</v>
      </c>
      <c r="L141" s="232">
        <v>330</v>
      </c>
      <c r="O141" s="251">
        <v>530595.49</v>
      </c>
      <c r="P141" s="251">
        <v>2560000</v>
      </c>
      <c r="S141" s="73">
        <v>866192.83</v>
      </c>
      <c r="U141" s="73">
        <v>1060.76</v>
      </c>
      <c r="V141" s="73">
        <v>1246900</v>
      </c>
      <c r="W141" s="73">
        <v>24200</v>
      </c>
      <c r="X141" s="90">
        <v>1429587</v>
      </c>
      <c r="Z141" s="90">
        <v>10204</v>
      </c>
      <c r="AA141" s="90">
        <v>520637.22</v>
      </c>
      <c r="AB141" s="90">
        <v>31131.35</v>
      </c>
      <c r="AE141" s="90">
        <v>50000</v>
      </c>
      <c r="AF141" s="412">
        <v>50000</v>
      </c>
    </row>
    <row r="142" spans="1:32" x14ac:dyDescent="0.2">
      <c r="A142" s="250" t="s">
        <v>3149</v>
      </c>
      <c r="B142" s="89">
        <v>332243.46000000002</v>
      </c>
      <c r="C142" s="89">
        <v>0</v>
      </c>
      <c r="D142" s="89">
        <v>10680</v>
      </c>
      <c r="E142" s="251">
        <v>777439.16</v>
      </c>
      <c r="F142" s="251">
        <v>42370.74</v>
      </c>
      <c r="S142" s="73">
        <v>95724.46</v>
      </c>
      <c r="U142" s="73">
        <v>1210.4000000000001</v>
      </c>
      <c r="V142" s="73">
        <v>1275150</v>
      </c>
      <c r="W142" s="73">
        <v>845818.93</v>
      </c>
      <c r="X142" s="90">
        <v>1689467</v>
      </c>
      <c r="Z142" s="90">
        <v>21364</v>
      </c>
      <c r="AA142" s="90">
        <v>614468.04</v>
      </c>
      <c r="AB142" s="90">
        <v>67231.22</v>
      </c>
    </row>
    <row r="143" spans="1:32" x14ac:dyDescent="0.2">
      <c r="A143" s="250" t="s">
        <v>3150</v>
      </c>
      <c r="B143" s="89">
        <v>436300.92</v>
      </c>
      <c r="C143" s="89">
        <v>0</v>
      </c>
      <c r="D143" s="89">
        <v>28465.599999999999</v>
      </c>
      <c r="E143" s="251">
        <v>1699887.62</v>
      </c>
      <c r="F143" s="251">
        <v>132171.92000000001</v>
      </c>
      <c r="O143" s="251">
        <v>7270.02</v>
      </c>
      <c r="P143" s="251">
        <v>2368242.5</v>
      </c>
      <c r="S143" s="73">
        <v>591582.73</v>
      </c>
      <c r="T143" s="73">
        <v>56000</v>
      </c>
      <c r="U143" s="73">
        <v>601.64</v>
      </c>
      <c r="V143" s="73">
        <v>1052150</v>
      </c>
      <c r="X143" s="90">
        <v>1154840</v>
      </c>
      <c r="Y143" s="90">
        <v>9430</v>
      </c>
      <c r="AA143" s="90">
        <v>315934.12</v>
      </c>
      <c r="AB143" s="90">
        <v>210722.71</v>
      </c>
    </row>
    <row r="144" spans="1:32" x14ac:dyDescent="0.2">
      <c r="A144" s="250" t="s">
        <v>3151</v>
      </c>
      <c r="B144" s="89">
        <v>460881.16</v>
      </c>
      <c r="C144" s="89">
        <v>0</v>
      </c>
      <c r="D144" s="89">
        <v>68181.399999999994</v>
      </c>
      <c r="E144" s="251">
        <v>536440.75</v>
      </c>
      <c r="F144" s="251">
        <v>45040.05</v>
      </c>
      <c r="I144" s="232">
        <v>30000</v>
      </c>
      <c r="O144" s="251">
        <v>-252166.9</v>
      </c>
      <c r="P144" s="251">
        <v>1552681.09</v>
      </c>
      <c r="S144" s="73">
        <v>569034.06999999995</v>
      </c>
      <c r="T144" s="73">
        <v>30800</v>
      </c>
      <c r="U144" s="73">
        <v>656.6</v>
      </c>
      <c r="V144" s="73">
        <v>631150</v>
      </c>
      <c r="W144" s="73">
        <v>90368.4</v>
      </c>
      <c r="X144" s="90">
        <v>730507</v>
      </c>
      <c r="AA144" s="90">
        <v>637532.72</v>
      </c>
      <c r="AB144" s="90">
        <v>165576.18</v>
      </c>
      <c r="AE144" s="90">
        <v>411</v>
      </c>
      <c r="AF144" s="412">
        <v>411</v>
      </c>
    </row>
    <row r="145" spans="1:32" x14ac:dyDescent="0.2">
      <c r="A145" s="250" t="s">
        <v>3166</v>
      </c>
      <c r="B145" s="89">
        <v>742081.07</v>
      </c>
      <c r="C145" s="89">
        <v>0</v>
      </c>
      <c r="D145" s="89">
        <v>87768</v>
      </c>
      <c r="E145" s="251">
        <v>1576006.13</v>
      </c>
      <c r="F145" s="251">
        <v>648230.68000000005</v>
      </c>
      <c r="J145" s="232">
        <v>50000</v>
      </c>
      <c r="P145" s="251">
        <v>2662147.65</v>
      </c>
      <c r="S145" s="73">
        <v>705922.64</v>
      </c>
      <c r="T145" s="73">
        <v>72850</v>
      </c>
      <c r="U145" s="73">
        <v>766.27</v>
      </c>
      <c r="V145" s="73">
        <v>316892.48</v>
      </c>
      <c r="X145" s="90">
        <v>406247.78</v>
      </c>
      <c r="Z145" s="90">
        <v>720</v>
      </c>
      <c r="AA145" s="90">
        <v>261003.47</v>
      </c>
      <c r="AB145" s="90">
        <v>83652.56</v>
      </c>
      <c r="AE145" s="90">
        <v>2400</v>
      </c>
      <c r="AF145" s="412">
        <v>2400</v>
      </c>
    </row>
    <row r="146" spans="1:32" x14ac:dyDescent="0.2">
      <c r="A146" s="250" t="s">
        <v>3152</v>
      </c>
      <c r="B146" s="89">
        <v>191095.92</v>
      </c>
      <c r="C146" s="89">
        <v>7720</v>
      </c>
      <c r="D146" s="89">
        <v>217895.17</v>
      </c>
      <c r="E146" s="251">
        <v>4</v>
      </c>
      <c r="F146" s="251">
        <v>44355</v>
      </c>
      <c r="O146" s="251">
        <v>-1528020.4</v>
      </c>
      <c r="P146" s="251">
        <v>1849445.73</v>
      </c>
      <c r="S146" s="73">
        <v>774694.34</v>
      </c>
      <c r="T146" s="73">
        <v>62600</v>
      </c>
      <c r="U146" s="73">
        <v>715.16</v>
      </c>
      <c r="V146" s="73">
        <v>841738.58</v>
      </c>
      <c r="W146" s="73">
        <v>86700</v>
      </c>
      <c r="X146" s="90">
        <v>922558.58</v>
      </c>
      <c r="Z146" s="90">
        <v>11352</v>
      </c>
      <c r="AA146" s="90">
        <v>484230.27</v>
      </c>
      <c r="AB146" s="90">
        <v>24685.47</v>
      </c>
    </row>
    <row r="147" spans="1:32" x14ac:dyDescent="0.2">
      <c r="A147" s="250" t="s">
        <v>3153</v>
      </c>
      <c r="B147" s="89">
        <v>90058.89</v>
      </c>
      <c r="C147" s="89">
        <v>0</v>
      </c>
      <c r="D147" s="89">
        <v>110256.74</v>
      </c>
      <c r="E147" s="251">
        <v>129974.39999999999</v>
      </c>
      <c r="F147" s="251">
        <v>149091.78</v>
      </c>
      <c r="J147" s="232">
        <v>54950</v>
      </c>
      <c r="O147" s="251">
        <v>-2230864.4700000002</v>
      </c>
      <c r="P147" s="251">
        <v>2606531.4300000002</v>
      </c>
      <c r="S147" s="73">
        <v>757762.71</v>
      </c>
      <c r="T147" s="73">
        <v>102400</v>
      </c>
      <c r="U147" s="73">
        <v>228.37</v>
      </c>
      <c r="V147" s="73">
        <v>1305255</v>
      </c>
      <c r="W147" s="73">
        <v>183869.7</v>
      </c>
      <c r="X147" s="90">
        <v>1495539.7</v>
      </c>
      <c r="Y147" s="90">
        <v>10424</v>
      </c>
      <c r="AA147" s="90">
        <v>745641.86</v>
      </c>
      <c r="AB147" s="90">
        <v>45423.37</v>
      </c>
    </row>
    <row r="148" spans="1:32" x14ac:dyDescent="0.2">
      <c r="A148" s="250" t="s">
        <v>3154</v>
      </c>
      <c r="B148" s="89">
        <v>300369.87</v>
      </c>
      <c r="C148" s="89">
        <v>0</v>
      </c>
      <c r="D148" s="89">
        <v>73642.2</v>
      </c>
      <c r="E148" s="251">
        <v>72693.08</v>
      </c>
      <c r="F148" s="251">
        <v>45654.74</v>
      </c>
      <c r="J148" s="232">
        <v>29475</v>
      </c>
      <c r="L148" s="232">
        <v>766.7</v>
      </c>
      <c r="O148" s="251">
        <v>-733935.47</v>
      </c>
      <c r="P148" s="251">
        <v>1289115.33</v>
      </c>
      <c r="S148" s="73">
        <v>805541.35</v>
      </c>
      <c r="T148" s="73">
        <v>120000</v>
      </c>
      <c r="U148" s="73">
        <v>717.22</v>
      </c>
      <c r="V148" s="73">
        <v>1161890</v>
      </c>
      <c r="W148" s="73">
        <v>84000</v>
      </c>
      <c r="X148" s="90">
        <v>1270427</v>
      </c>
      <c r="Y148" s="90">
        <v>5100</v>
      </c>
      <c r="AA148" s="90">
        <v>750405.69</v>
      </c>
      <c r="AB148" s="90">
        <v>68107.55</v>
      </c>
    </row>
    <row r="149" spans="1:32" x14ac:dyDescent="0.2">
      <c r="A149" s="250" t="s">
        <v>3155</v>
      </c>
      <c r="B149" s="89">
        <v>329068.59000000003</v>
      </c>
      <c r="C149" s="89">
        <v>40000</v>
      </c>
      <c r="D149" s="89">
        <v>21713.32</v>
      </c>
      <c r="E149" s="251">
        <v>2102974.02</v>
      </c>
      <c r="F149" s="251">
        <v>130204.73</v>
      </c>
      <c r="J149" s="232">
        <v>15975</v>
      </c>
      <c r="O149" s="251">
        <v>569193.94999999995</v>
      </c>
      <c r="P149" s="251">
        <v>2316929.4300000002</v>
      </c>
      <c r="S149" s="73">
        <v>852434.4</v>
      </c>
      <c r="T149" s="73">
        <v>115000</v>
      </c>
      <c r="U149" s="73">
        <v>517.37</v>
      </c>
      <c r="V149" s="73">
        <v>829260</v>
      </c>
      <c r="W149" s="73">
        <v>200471</v>
      </c>
      <c r="X149" s="90">
        <v>1096623</v>
      </c>
      <c r="Y149" s="90">
        <v>7420</v>
      </c>
      <c r="AA149" s="90">
        <v>976652.1</v>
      </c>
      <c r="AB149" s="90">
        <v>184589.39</v>
      </c>
      <c r="AE149" s="90">
        <v>6011</v>
      </c>
      <c r="AF149" s="412">
        <v>6011</v>
      </c>
    </row>
    <row r="150" spans="1:32" x14ac:dyDescent="0.2">
      <c r="A150" s="250" t="s">
        <v>3156</v>
      </c>
      <c r="B150" s="89">
        <v>172086.83</v>
      </c>
      <c r="C150" s="89">
        <v>0</v>
      </c>
      <c r="D150" s="89">
        <v>89466.29</v>
      </c>
      <c r="E150" s="251">
        <v>1055798.79</v>
      </c>
      <c r="F150" s="251">
        <v>44024.93</v>
      </c>
      <c r="I150" s="232">
        <v>5300</v>
      </c>
      <c r="J150" s="232">
        <v>11358.13</v>
      </c>
      <c r="O150" s="251">
        <v>-1223130.6200000001</v>
      </c>
      <c r="P150" s="251">
        <v>2601070</v>
      </c>
      <c r="S150" s="73">
        <v>604238.38</v>
      </c>
      <c r="T150" s="73">
        <v>139300</v>
      </c>
      <c r="U150" s="73">
        <v>1371.73</v>
      </c>
      <c r="V150" s="73">
        <v>536646.69999999995</v>
      </c>
      <c r="W150" s="73">
        <v>90558.9</v>
      </c>
      <c r="X150" s="90">
        <v>710228.6</v>
      </c>
      <c r="Z150" s="90">
        <v>14360</v>
      </c>
      <c r="AA150" s="90">
        <v>596397.02</v>
      </c>
      <c r="AB150" s="90">
        <v>80895.759999999995</v>
      </c>
    </row>
    <row r="151" spans="1:32" x14ac:dyDescent="0.2">
      <c r="A151" s="250" t="s">
        <v>3110</v>
      </c>
      <c r="B151" s="89">
        <v>261717.26</v>
      </c>
      <c r="C151" s="89">
        <v>0</v>
      </c>
      <c r="D151" s="89">
        <v>54250.23</v>
      </c>
      <c r="E151" s="251">
        <v>784996.2</v>
      </c>
      <c r="F151" s="251">
        <v>69552.95</v>
      </c>
      <c r="L151" s="232">
        <v>7650</v>
      </c>
      <c r="O151" s="251">
        <v>-266843.52000000002</v>
      </c>
      <c r="P151" s="251">
        <v>1440146.04</v>
      </c>
      <c r="S151" s="73">
        <v>767519.12</v>
      </c>
      <c r="U151" s="73">
        <v>368.47</v>
      </c>
      <c r="V151" s="73">
        <v>1056800</v>
      </c>
      <c r="W151" s="73">
        <v>1161</v>
      </c>
      <c r="X151" s="90">
        <v>1358257</v>
      </c>
      <c r="AA151" s="90">
        <v>310651.77</v>
      </c>
      <c r="AB151" s="90">
        <v>157691.70000000001</v>
      </c>
      <c r="AE151" s="90">
        <v>929</v>
      </c>
      <c r="AF151" s="412">
        <v>929</v>
      </c>
    </row>
    <row r="152" spans="1:32" x14ac:dyDescent="0.2">
      <c r="A152" s="250" t="s">
        <v>3111</v>
      </c>
      <c r="B152" s="89">
        <v>290356.69</v>
      </c>
      <c r="C152" s="89">
        <v>0</v>
      </c>
      <c r="D152" s="89">
        <v>110934.11</v>
      </c>
      <c r="E152" s="251">
        <v>247.76</v>
      </c>
      <c r="F152" s="251">
        <v>-203779.59</v>
      </c>
      <c r="H152" s="251">
        <v>14000</v>
      </c>
      <c r="K152" s="232">
        <v>30700</v>
      </c>
      <c r="O152" s="251">
        <v>-904389.01</v>
      </c>
      <c r="P152" s="251">
        <v>1115345.6000000001</v>
      </c>
      <c r="S152" s="73">
        <v>533149.43000000005</v>
      </c>
      <c r="U152" s="73">
        <v>365.08</v>
      </c>
      <c r="V152" s="73">
        <v>925120</v>
      </c>
      <c r="X152" s="90">
        <v>1045920</v>
      </c>
      <c r="AA152" s="90">
        <v>234710.64</v>
      </c>
      <c r="AB152" s="90">
        <v>178300.49</v>
      </c>
    </row>
    <row r="153" spans="1:32" x14ac:dyDescent="0.2">
      <c r="A153" s="250" t="s">
        <v>3114</v>
      </c>
      <c r="B153" s="89">
        <v>606825.56000000006</v>
      </c>
      <c r="C153" s="89">
        <v>0</v>
      </c>
      <c r="D153" s="89">
        <v>80794.58</v>
      </c>
      <c r="E153" s="251">
        <v>514818.36</v>
      </c>
      <c r="F153" s="251">
        <v>68758.52</v>
      </c>
      <c r="I153" s="232">
        <v>0</v>
      </c>
      <c r="J153" s="232">
        <v>7875</v>
      </c>
      <c r="K153" s="232">
        <v>89600</v>
      </c>
      <c r="O153" s="251">
        <v>-262619.53000000003</v>
      </c>
      <c r="P153" s="251">
        <v>1161019.07</v>
      </c>
      <c r="S153" s="73">
        <v>838197.91</v>
      </c>
      <c r="T153" s="73">
        <v>98200</v>
      </c>
      <c r="U153" s="73">
        <v>480.29</v>
      </c>
      <c r="V153" s="73">
        <v>1045000</v>
      </c>
      <c r="W153" s="73">
        <v>444094</v>
      </c>
      <c r="X153" s="90">
        <v>1399700</v>
      </c>
      <c r="AA153" s="90">
        <v>594049.22</v>
      </c>
      <c r="AB153" s="90">
        <v>84074.240000000005</v>
      </c>
      <c r="AE153" s="90">
        <v>1419</v>
      </c>
      <c r="AF153" s="412">
        <v>1419</v>
      </c>
    </row>
    <row r="154" spans="1:32" x14ac:dyDescent="0.2">
      <c r="A154" s="250" t="s">
        <v>3163</v>
      </c>
      <c r="B154" s="89">
        <v>110835.08</v>
      </c>
      <c r="C154" s="89">
        <v>0</v>
      </c>
      <c r="D154" s="89">
        <v>50506.99</v>
      </c>
      <c r="E154" s="251">
        <v>998999.34</v>
      </c>
      <c r="F154" s="251">
        <v>310380.65000000002</v>
      </c>
      <c r="K154" s="232">
        <v>101675</v>
      </c>
      <c r="O154" s="251">
        <v>-318729.84999999998</v>
      </c>
      <c r="P154" s="251">
        <v>1993235.29</v>
      </c>
      <c r="S154" s="73">
        <v>635811.02</v>
      </c>
      <c r="U154" s="73">
        <v>248.14</v>
      </c>
      <c r="V154" s="73">
        <v>905600</v>
      </c>
      <c r="W154" s="73">
        <v>61200</v>
      </c>
      <c r="X154" s="90">
        <v>1020906</v>
      </c>
      <c r="AA154" s="90">
        <v>569108.31000000006</v>
      </c>
      <c r="AB154" s="90">
        <v>290367.23</v>
      </c>
    </row>
    <row r="175" spans="1:1" x14ac:dyDescent="0.2">
      <c r="A175" s="250"/>
    </row>
    <row r="178" spans="2:32" s="228" customFormat="1" x14ac:dyDescent="0.2">
      <c r="B178" s="234"/>
      <c r="C178" s="234"/>
      <c r="D178" s="234"/>
      <c r="I178" s="411"/>
      <c r="J178" s="411"/>
      <c r="K178" s="411"/>
      <c r="L178" s="411"/>
      <c r="Q178" s="235"/>
      <c r="R178" s="235"/>
      <c r="S178" s="235"/>
      <c r="T178" s="235"/>
      <c r="U178" s="235"/>
      <c r="V178" s="235"/>
      <c r="W178" s="235"/>
      <c r="X178" s="236"/>
      <c r="Y178" s="236"/>
      <c r="Z178" s="236"/>
      <c r="AA178" s="236"/>
      <c r="AB178" s="236"/>
      <c r="AC178" s="236"/>
      <c r="AD178" s="236"/>
      <c r="AE178" s="236"/>
      <c r="AF178" s="23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P178"/>
  <sheetViews>
    <sheetView topLeftCell="AG1" zoomScale="68" zoomScaleNormal="68" workbookViewId="0">
      <selection activeCell="AJ34" sqref="AJ34"/>
    </sheetView>
  </sheetViews>
  <sheetFormatPr defaultRowHeight="14.25" x14ac:dyDescent="0.2"/>
  <cols>
    <col min="1" max="1" width="5.5" bestFit="1" customWidth="1"/>
    <col min="2" max="2" width="12.75" bestFit="1" customWidth="1"/>
    <col min="3" max="3" width="6.75" style="71" bestFit="1" customWidth="1"/>
    <col min="4" max="4" width="26.625" style="58" customWidth="1"/>
    <col min="5" max="5" width="33.125" style="251"/>
    <col min="6" max="8" width="33.125" style="89"/>
    <col min="9" max="12" width="33.125" style="251"/>
    <col min="13" max="16" width="33.125" style="232"/>
    <col min="17" max="20" width="33.125" style="251"/>
    <col min="21" max="27" width="33.125" style="73"/>
    <col min="28" max="36" width="33.125" style="90"/>
    <col min="37" max="37" width="19" style="76" bestFit="1" customWidth="1"/>
    <col min="38" max="38" width="15.5" style="31" bestFit="1" customWidth="1"/>
    <col min="39" max="39" width="15.125" style="21" bestFit="1" customWidth="1"/>
    <col min="40" max="40" width="15.125" style="15" bestFit="1" customWidth="1"/>
    <col min="41" max="41" width="15.125" style="16" bestFit="1" customWidth="1"/>
    <col min="42" max="42" width="16.875" style="21" bestFit="1" customWidth="1"/>
  </cols>
  <sheetData>
    <row r="1" spans="1:42" x14ac:dyDescent="0.2">
      <c r="E1" s="250" t="s">
        <v>2456</v>
      </c>
      <c r="F1" s="89" t="s">
        <v>2457</v>
      </c>
      <c r="G1" s="89" t="s">
        <v>2458</v>
      </c>
      <c r="H1" s="89" t="s">
        <v>2459</v>
      </c>
      <c r="I1" s="251" t="s">
        <v>2460</v>
      </c>
      <c r="J1" s="251" t="s">
        <v>2461</v>
      </c>
      <c r="K1" s="251" t="s">
        <v>2462</v>
      </c>
      <c r="L1" s="251" t="s">
        <v>2597</v>
      </c>
      <c r="M1" s="232" t="s">
        <v>2463</v>
      </c>
      <c r="N1" s="232" t="s">
        <v>2464</v>
      </c>
      <c r="O1" s="232" t="s">
        <v>2465</v>
      </c>
      <c r="P1" s="232" t="s">
        <v>2466</v>
      </c>
      <c r="Q1" s="251" t="s">
        <v>2467</v>
      </c>
      <c r="R1" s="251" t="s">
        <v>2468</v>
      </c>
      <c r="S1" s="251" t="s">
        <v>2469</v>
      </c>
      <c r="T1" s="251" t="s">
        <v>2470</v>
      </c>
      <c r="U1" s="73" t="s">
        <v>2933</v>
      </c>
      <c r="V1" s="73" t="s">
        <v>3168</v>
      </c>
      <c r="W1" s="73" t="s">
        <v>2471</v>
      </c>
      <c r="X1" s="73" t="s">
        <v>2472</v>
      </c>
      <c r="Y1" s="73" t="s">
        <v>2473</v>
      </c>
      <c r="Z1" s="73" t="s">
        <v>2474</v>
      </c>
      <c r="AA1" s="73" t="s">
        <v>2475</v>
      </c>
      <c r="AB1" s="90" t="s">
        <v>2476</v>
      </c>
      <c r="AC1" s="90" t="s">
        <v>2477</v>
      </c>
      <c r="AD1" s="90" t="s">
        <v>2478</v>
      </c>
      <c r="AE1" s="90" t="s">
        <v>2479</v>
      </c>
      <c r="AF1" s="90" t="s">
        <v>2480</v>
      </c>
      <c r="AG1" s="90" t="s">
        <v>3170</v>
      </c>
      <c r="AH1" s="90" t="s">
        <v>2600</v>
      </c>
      <c r="AI1" s="90" t="s">
        <v>2481</v>
      </c>
      <c r="AJ1" s="90">
        <v>5210000000</v>
      </c>
      <c r="AK1" s="76" t="s">
        <v>6</v>
      </c>
      <c r="AL1" s="31" t="s">
        <v>7</v>
      </c>
      <c r="AM1" s="21" t="s">
        <v>8</v>
      </c>
      <c r="AN1" s="15" t="s">
        <v>9</v>
      </c>
      <c r="AO1" s="16" t="s">
        <v>10</v>
      </c>
      <c r="AP1" s="21" t="s">
        <v>11</v>
      </c>
    </row>
    <row r="2" spans="1:42" x14ac:dyDescent="0.2">
      <c r="E2" s="250" t="s">
        <v>2482</v>
      </c>
      <c r="F2" s="89" t="s">
        <v>2483</v>
      </c>
      <c r="G2" s="89" t="s">
        <v>2484</v>
      </c>
      <c r="H2" s="89" t="s">
        <v>2485</v>
      </c>
      <c r="I2" s="251" t="s">
        <v>2486</v>
      </c>
      <c r="J2" s="251" t="s">
        <v>2487</v>
      </c>
      <c r="K2" s="251" t="s">
        <v>2488</v>
      </c>
      <c r="L2" s="251" t="s">
        <v>2603</v>
      </c>
      <c r="M2" s="232" t="s">
        <v>2489</v>
      </c>
      <c r="N2" s="232" t="s">
        <v>2490</v>
      </c>
      <c r="O2" s="232" t="s">
        <v>2491</v>
      </c>
      <c r="P2" s="232" t="s">
        <v>2492</v>
      </c>
      <c r="Q2" s="251" t="s">
        <v>2493</v>
      </c>
      <c r="R2" s="251" t="s">
        <v>2494</v>
      </c>
      <c r="S2" s="251" t="s">
        <v>2495</v>
      </c>
      <c r="T2" s="251" t="s">
        <v>2496</v>
      </c>
      <c r="U2" s="73" t="s">
        <v>2934</v>
      </c>
      <c r="V2" s="73" t="s">
        <v>3169</v>
      </c>
      <c r="W2" s="73" t="s">
        <v>2497</v>
      </c>
      <c r="X2" s="73" t="s">
        <v>2498</v>
      </c>
      <c r="Y2" s="73" t="s">
        <v>2499</v>
      </c>
      <c r="Z2" s="73" t="s">
        <v>2500</v>
      </c>
      <c r="AA2" s="73" t="s">
        <v>2501</v>
      </c>
      <c r="AB2" s="90" t="s">
        <v>2502</v>
      </c>
      <c r="AC2" s="90" t="s">
        <v>2503</v>
      </c>
      <c r="AD2" s="90" t="s">
        <v>2504</v>
      </c>
      <c r="AE2" s="90" t="s">
        <v>2505</v>
      </c>
      <c r="AF2" s="90" t="s">
        <v>2506</v>
      </c>
      <c r="AG2" s="90" t="s">
        <v>3171</v>
      </c>
      <c r="AH2" s="90" t="s">
        <v>2606</v>
      </c>
      <c r="AI2" s="90" t="s">
        <v>2507</v>
      </c>
      <c r="AJ2" s="90" t="s">
        <v>2507</v>
      </c>
    </row>
    <row r="3" spans="1:42" x14ac:dyDescent="0.2">
      <c r="E3" s="250" t="s">
        <v>2508</v>
      </c>
      <c r="F3" s="89">
        <v>58041919.299999997</v>
      </c>
      <c r="G3" s="89">
        <v>902916.59</v>
      </c>
      <c r="H3" s="89">
        <v>16872339.600000001</v>
      </c>
      <c r="I3" s="251">
        <v>106689304.77</v>
      </c>
      <c r="J3" s="251">
        <v>35880117.310000002</v>
      </c>
      <c r="K3" s="251">
        <v>1135.57</v>
      </c>
      <c r="L3" s="251">
        <v>208900</v>
      </c>
      <c r="M3" s="232">
        <v>545600</v>
      </c>
      <c r="N3" s="232">
        <v>3355773.55</v>
      </c>
      <c r="O3" s="232">
        <v>3945720.3</v>
      </c>
      <c r="P3" s="232">
        <v>683688.57</v>
      </c>
      <c r="Q3" s="251">
        <v>1137736</v>
      </c>
      <c r="R3" s="251">
        <v>-2904863.25</v>
      </c>
      <c r="S3" s="251">
        <v>-6658728.5199999996</v>
      </c>
      <c r="T3" s="251">
        <v>280655676.07999998</v>
      </c>
      <c r="U3" s="73">
        <v>5373.53</v>
      </c>
      <c r="V3" s="73">
        <v>27510</v>
      </c>
      <c r="W3" s="73">
        <v>112192349.64</v>
      </c>
      <c r="X3" s="73">
        <v>12004167.960000001</v>
      </c>
      <c r="Y3" s="73">
        <v>105641.49</v>
      </c>
      <c r="Z3" s="73">
        <v>145547179.19</v>
      </c>
      <c r="AA3" s="73">
        <v>19110667.309999999</v>
      </c>
      <c r="AB3" s="90">
        <v>181642150.88</v>
      </c>
      <c r="AC3" s="90">
        <v>77746</v>
      </c>
      <c r="AD3" s="90">
        <v>307756</v>
      </c>
      <c r="AE3" s="90">
        <v>70753771.040000007</v>
      </c>
      <c r="AF3" s="90">
        <v>23676582.870000001</v>
      </c>
      <c r="AG3" s="90">
        <v>30000</v>
      </c>
      <c r="AH3" s="90">
        <v>423.45</v>
      </c>
      <c r="AI3" s="90">
        <v>212360.38</v>
      </c>
      <c r="AJ3" s="412">
        <v>212360.38</v>
      </c>
      <c r="AK3" s="76">
        <f t="shared" ref="AK3:AP3" si="0">SUM(AK4:AK154)</f>
        <v>75817175.48999995</v>
      </c>
      <c r="AL3" s="31">
        <f t="shared" si="0"/>
        <v>8530782.4199999999</v>
      </c>
      <c r="AM3" s="21">
        <f t="shared" si="0"/>
        <v>67286393.070000008</v>
      </c>
      <c r="AN3" s="15">
        <f t="shared" si="0"/>
        <v>288992889.11999983</v>
      </c>
      <c r="AO3" s="16">
        <f t="shared" si="0"/>
        <v>276913151</v>
      </c>
      <c r="AP3" s="26">
        <f t="shared" si="0"/>
        <v>12079738.120000001</v>
      </c>
    </row>
    <row r="4" spans="1:42" x14ac:dyDescent="0.2">
      <c r="A4" t="s">
        <v>536</v>
      </c>
      <c r="B4" t="s">
        <v>538</v>
      </c>
      <c r="C4" s="71">
        <v>3670</v>
      </c>
      <c r="D4" s="58" t="s">
        <v>1264</v>
      </c>
      <c r="E4" s="250" t="s">
        <v>3017</v>
      </c>
      <c r="F4" s="89">
        <v>416276.34</v>
      </c>
      <c r="G4" s="89">
        <v>29512.95</v>
      </c>
      <c r="H4" s="89">
        <v>100460.14</v>
      </c>
      <c r="I4" s="251">
        <v>133182.72</v>
      </c>
      <c r="J4" s="251">
        <v>71758.45</v>
      </c>
      <c r="N4" s="232">
        <v>16451</v>
      </c>
      <c r="P4" s="232">
        <v>32.71</v>
      </c>
      <c r="Q4" s="251">
        <v>20500</v>
      </c>
      <c r="T4" s="251">
        <v>2193223.69</v>
      </c>
      <c r="W4" s="73">
        <v>787437.43</v>
      </c>
      <c r="Y4" s="73">
        <v>540.65</v>
      </c>
      <c r="Z4" s="73">
        <v>1143940</v>
      </c>
      <c r="AB4" s="90">
        <v>1250489</v>
      </c>
      <c r="AE4" s="90">
        <v>474762.1</v>
      </c>
      <c r="AF4" s="90">
        <v>426767.51</v>
      </c>
      <c r="AK4" s="76">
        <f>SUM(F4:H4)</f>
        <v>546249.43000000005</v>
      </c>
      <c r="AL4" s="31">
        <f>SUM(M4:P4)</f>
        <v>16483.71</v>
      </c>
      <c r="AM4" s="21">
        <f>AK4-AL4</f>
        <v>529765.72000000009</v>
      </c>
      <c r="AN4" s="15">
        <f>SUM(U4:AA4)</f>
        <v>1931918.08</v>
      </c>
      <c r="AO4" s="16">
        <f>SUM(AB4:AJ4)</f>
        <v>2152018.6100000003</v>
      </c>
      <c r="AP4" s="26">
        <f>AN4-AO4</f>
        <v>-220100.53000000026</v>
      </c>
    </row>
    <row r="5" spans="1:42" x14ac:dyDescent="0.2">
      <c r="A5" t="s">
        <v>536</v>
      </c>
      <c r="B5" t="s">
        <v>538</v>
      </c>
      <c r="C5" s="71">
        <v>5165</v>
      </c>
      <c r="D5" s="58" t="s">
        <v>1265</v>
      </c>
      <c r="E5" s="250" t="s">
        <v>3018</v>
      </c>
      <c r="F5" s="89">
        <v>542849.6</v>
      </c>
      <c r="G5" s="89">
        <v>0</v>
      </c>
      <c r="H5" s="89">
        <v>172539.38</v>
      </c>
      <c r="I5" s="251">
        <v>876086.55</v>
      </c>
      <c r="J5" s="251">
        <v>546456.16</v>
      </c>
      <c r="N5" s="232">
        <v>8883</v>
      </c>
      <c r="Q5" s="251">
        <v>52500</v>
      </c>
      <c r="T5" s="251">
        <v>1265427.9099999999</v>
      </c>
      <c r="W5" s="73">
        <v>1107636.06</v>
      </c>
      <c r="Y5" s="73">
        <v>1057.98</v>
      </c>
      <c r="Z5" s="73">
        <v>1435060</v>
      </c>
      <c r="AB5" s="90">
        <v>1714198</v>
      </c>
      <c r="AE5" s="90">
        <v>511422.35</v>
      </c>
      <c r="AF5" s="90">
        <v>5848.31</v>
      </c>
      <c r="AI5" s="90">
        <v>960</v>
      </c>
      <c r="AJ5" s="412">
        <v>960</v>
      </c>
      <c r="AK5" s="76">
        <f t="shared" ref="AK5:AK68" si="1">SUM(F5:H5)</f>
        <v>715388.98</v>
      </c>
      <c r="AL5" s="31">
        <f t="shared" ref="AL5:AL68" si="2">SUM(M5:P5)</f>
        <v>8883</v>
      </c>
      <c r="AM5" s="21">
        <f t="shared" ref="AM5:AM68" si="3">AK5-AL5</f>
        <v>706505.98</v>
      </c>
      <c r="AN5" s="15">
        <f t="shared" ref="AN5:AN68" si="4">SUM(U5:AA5)</f>
        <v>2543754.04</v>
      </c>
      <c r="AO5" s="16">
        <f t="shared" ref="AO5:AO68" si="5">SUM(AB5:AJ5)</f>
        <v>2233388.66</v>
      </c>
      <c r="AP5" s="26">
        <f t="shared" ref="AP5:AP68" si="6">AN5-AO5</f>
        <v>310365.37999999989</v>
      </c>
    </row>
    <row r="6" spans="1:42" x14ac:dyDescent="0.2">
      <c r="A6" t="s">
        <v>536</v>
      </c>
      <c r="B6" t="s">
        <v>538</v>
      </c>
      <c r="C6" s="71">
        <v>4663</v>
      </c>
      <c r="D6" s="58" t="s">
        <v>1266</v>
      </c>
      <c r="E6" s="250" t="s">
        <v>3019</v>
      </c>
      <c r="F6" s="89">
        <v>470403.06</v>
      </c>
      <c r="G6" s="89">
        <v>0</v>
      </c>
      <c r="H6" s="89">
        <v>147415.70000000001</v>
      </c>
      <c r="I6" s="251">
        <v>1020390.26</v>
      </c>
      <c r="J6" s="251">
        <v>833856.54</v>
      </c>
      <c r="M6" s="232">
        <v>2000</v>
      </c>
      <c r="N6" s="232">
        <v>13820</v>
      </c>
      <c r="O6" s="232">
        <v>271090</v>
      </c>
      <c r="P6" s="232">
        <v>282.91000000000003</v>
      </c>
      <c r="Q6" s="251">
        <v>30000</v>
      </c>
      <c r="S6" s="251">
        <v>629200</v>
      </c>
      <c r="T6" s="251">
        <v>3482828.65</v>
      </c>
      <c r="W6" s="73">
        <v>702177.72</v>
      </c>
      <c r="Y6" s="73">
        <v>715.21</v>
      </c>
      <c r="Z6" s="73">
        <v>1377520</v>
      </c>
      <c r="AA6" s="73">
        <v>174785</v>
      </c>
      <c r="AB6" s="90">
        <v>1624569</v>
      </c>
      <c r="AE6" s="90">
        <v>527907</v>
      </c>
      <c r="AF6" s="90">
        <v>170777.53</v>
      </c>
      <c r="AK6" s="76">
        <f t="shared" si="1"/>
        <v>617818.76</v>
      </c>
      <c r="AL6" s="31">
        <f t="shared" si="2"/>
        <v>287192.90999999997</v>
      </c>
      <c r="AM6" s="21">
        <f t="shared" si="3"/>
        <v>330625.85000000003</v>
      </c>
      <c r="AN6" s="15">
        <f t="shared" si="4"/>
        <v>2255197.9299999997</v>
      </c>
      <c r="AO6" s="16">
        <f t="shared" si="5"/>
        <v>2323253.5299999998</v>
      </c>
      <c r="AP6" s="26">
        <f t="shared" si="6"/>
        <v>-68055.600000000093</v>
      </c>
    </row>
    <row r="7" spans="1:42" x14ac:dyDescent="0.2">
      <c r="A7" t="s">
        <v>536</v>
      </c>
      <c r="B7" t="s">
        <v>538</v>
      </c>
      <c r="C7" s="71">
        <v>4364</v>
      </c>
      <c r="D7" s="58" t="s">
        <v>1267</v>
      </c>
      <c r="E7" s="250" t="s">
        <v>3020</v>
      </c>
      <c r="F7" s="89">
        <v>362745.53</v>
      </c>
      <c r="G7" s="89">
        <v>0</v>
      </c>
      <c r="H7" s="89">
        <v>174664.95999999999</v>
      </c>
      <c r="I7" s="251">
        <v>466159.86</v>
      </c>
      <c r="J7" s="251">
        <v>338443.54</v>
      </c>
      <c r="N7" s="232">
        <v>163756.63</v>
      </c>
      <c r="Q7" s="251">
        <v>133000</v>
      </c>
      <c r="T7" s="251">
        <v>3940312</v>
      </c>
      <c r="W7" s="73">
        <v>1105285.31</v>
      </c>
      <c r="Y7" s="73">
        <v>345.73</v>
      </c>
      <c r="Z7" s="73">
        <v>863860</v>
      </c>
      <c r="AB7" s="90">
        <v>1115920</v>
      </c>
      <c r="AE7" s="90">
        <v>549496.61</v>
      </c>
      <c r="AF7" s="90">
        <v>294965.93</v>
      </c>
      <c r="AK7" s="76">
        <f t="shared" si="1"/>
        <v>537410.49</v>
      </c>
      <c r="AL7" s="31">
        <f t="shared" si="2"/>
        <v>163756.63</v>
      </c>
      <c r="AM7" s="21">
        <f t="shared" si="3"/>
        <v>373653.86</v>
      </c>
      <c r="AN7" s="15">
        <f t="shared" si="4"/>
        <v>1969491.04</v>
      </c>
      <c r="AO7" s="16">
        <f t="shared" si="5"/>
        <v>1960382.5399999998</v>
      </c>
      <c r="AP7" s="26">
        <f t="shared" si="6"/>
        <v>9108.5000000002328</v>
      </c>
    </row>
    <row r="8" spans="1:42" x14ac:dyDescent="0.2">
      <c r="A8" t="s">
        <v>536</v>
      </c>
      <c r="B8" t="s">
        <v>538</v>
      </c>
      <c r="C8" s="71">
        <v>4222</v>
      </c>
      <c r="D8" s="58" t="s">
        <v>1268</v>
      </c>
      <c r="E8" s="250" t="s">
        <v>3021</v>
      </c>
      <c r="F8" s="89">
        <v>565786.12</v>
      </c>
      <c r="G8" s="89">
        <v>0</v>
      </c>
      <c r="H8" s="89">
        <v>63243.77</v>
      </c>
      <c r="I8" s="251">
        <v>322211.86</v>
      </c>
      <c r="J8" s="251">
        <v>308480.82</v>
      </c>
      <c r="L8" s="251">
        <v>194900</v>
      </c>
      <c r="N8" s="232">
        <v>27430</v>
      </c>
      <c r="O8" s="232">
        <v>50900</v>
      </c>
      <c r="P8" s="232">
        <v>0</v>
      </c>
      <c r="Q8" s="251">
        <v>120000</v>
      </c>
      <c r="S8" s="251">
        <v>1368.52</v>
      </c>
      <c r="T8" s="251">
        <v>2735240.51</v>
      </c>
      <c r="W8" s="73">
        <v>541451</v>
      </c>
      <c r="Y8" s="73">
        <v>1043.52</v>
      </c>
      <c r="Z8" s="73">
        <v>1106390</v>
      </c>
      <c r="AB8" s="90">
        <v>1205970</v>
      </c>
      <c r="AE8" s="90">
        <v>433797.71</v>
      </c>
      <c r="AF8" s="90">
        <v>100128.98</v>
      </c>
      <c r="AK8" s="76">
        <f t="shared" si="1"/>
        <v>629029.89</v>
      </c>
      <c r="AL8" s="31">
        <f t="shared" si="2"/>
        <v>78330</v>
      </c>
      <c r="AM8" s="21">
        <f t="shared" si="3"/>
        <v>550699.89</v>
      </c>
      <c r="AN8" s="15">
        <f t="shared" si="4"/>
        <v>1648884.52</v>
      </c>
      <c r="AO8" s="16">
        <f t="shared" si="5"/>
        <v>1739896.69</v>
      </c>
      <c r="AP8" s="26">
        <f t="shared" si="6"/>
        <v>-91012.169999999925</v>
      </c>
    </row>
    <row r="9" spans="1:42" x14ac:dyDescent="0.2">
      <c r="A9" t="s">
        <v>536</v>
      </c>
      <c r="B9" t="s">
        <v>538</v>
      </c>
      <c r="C9" s="71">
        <v>3681</v>
      </c>
      <c r="D9" s="58" t="s">
        <v>1269</v>
      </c>
      <c r="E9" s="250" t="s">
        <v>3022</v>
      </c>
      <c r="F9" s="89">
        <v>203159.92</v>
      </c>
      <c r="G9" s="89">
        <v>0</v>
      </c>
      <c r="H9" s="89">
        <v>76582.83</v>
      </c>
      <c r="I9" s="251">
        <v>757010.11</v>
      </c>
      <c r="J9" s="251">
        <v>1161857.95</v>
      </c>
      <c r="N9" s="232">
        <v>23530</v>
      </c>
      <c r="P9" s="232">
        <v>490</v>
      </c>
      <c r="Q9" s="251">
        <v>126000</v>
      </c>
      <c r="S9" s="251">
        <v>180423.8</v>
      </c>
      <c r="T9" s="251">
        <v>2266802.89</v>
      </c>
      <c r="W9" s="73">
        <v>619758.06999999995</v>
      </c>
      <c r="X9" s="73">
        <v>49000</v>
      </c>
      <c r="Y9" s="73">
        <v>211.94</v>
      </c>
      <c r="Z9" s="73">
        <v>794070</v>
      </c>
      <c r="AB9" s="90">
        <v>888532.8</v>
      </c>
      <c r="AE9" s="90">
        <v>517231.7</v>
      </c>
      <c r="AF9" s="90">
        <v>5524.99</v>
      </c>
      <c r="AK9" s="76">
        <f t="shared" si="1"/>
        <v>279742.75</v>
      </c>
      <c r="AL9" s="31">
        <f t="shared" si="2"/>
        <v>24020</v>
      </c>
      <c r="AM9" s="21">
        <f t="shared" si="3"/>
        <v>255722.75</v>
      </c>
      <c r="AN9" s="15">
        <f t="shared" si="4"/>
        <v>1463040.0099999998</v>
      </c>
      <c r="AO9" s="16">
        <f t="shared" si="5"/>
        <v>1411289.49</v>
      </c>
      <c r="AP9" s="26">
        <f t="shared" si="6"/>
        <v>51750.519999999786</v>
      </c>
    </row>
    <row r="10" spans="1:42" x14ac:dyDescent="0.2">
      <c r="A10" t="s">
        <v>536</v>
      </c>
      <c r="B10" t="s">
        <v>538</v>
      </c>
      <c r="C10" s="71">
        <v>2627</v>
      </c>
      <c r="D10" s="58" t="s">
        <v>1270</v>
      </c>
      <c r="E10" s="250" t="s">
        <v>3023</v>
      </c>
      <c r="F10" s="89">
        <v>219723.4</v>
      </c>
      <c r="G10" s="89">
        <v>0</v>
      </c>
      <c r="H10" s="89">
        <v>355424.4</v>
      </c>
      <c r="I10" s="251">
        <v>924399.42</v>
      </c>
      <c r="J10" s="251">
        <v>642119.31000000006</v>
      </c>
      <c r="N10" s="232">
        <v>25133</v>
      </c>
      <c r="P10" s="232">
        <v>0</v>
      </c>
      <c r="T10" s="251">
        <v>2678016.84</v>
      </c>
      <c r="W10" s="73">
        <v>1114941.9099999999</v>
      </c>
      <c r="X10" s="73">
        <v>260</v>
      </c>
      <c r="Y10" s="73">
        <v>589.61</v>
      </c>
      <c r="Z10" s="73">
        <v>795200</v>
      </c>
      <c r="AB10" s="90">
        <v>902462</v>
      </c>
      <c r="AE10" s="90">
        <v>886291.12</v>
      </c>
      <c r="AF10" s="90">
        <v>213508.17</v>
      </c>
      <c r="AK10" s="76">
        <f t="shared" si="1"/>
        <v>575147.80000000005</v>
      </c>
      <c r="AL10" s="31">
        <f t="shared" si="2"/>
        <v>25133</v>
      </c>
      <c r="AM10" s="21">
        <f t="shared" si="3"/>
        <v>550014.80000000005</v>
      </c>
      <c r="AN10" s="15">
        <f t="shared" si="4"/>
        <v>1910991.52</v>
      </c>
      <c r="AO10" s="16">
        <f t="shared" si="5"/>
        <v>2002261.29</v>
      </c>
      <c r="AP10" s="26">
        <f t="shared" si="6"/>
        <v>-91269.770000000019</v>
      </c>
    </row>
    <row r="11" spans="1:42" x14ac:dyDescent="0.2">
      <c r="A11" t="s">
        <v>536</v>
      </c>
      <c r="B11" t="s">
        <v>538</v>
      </c>
      <c r="C11" s="71">
        <v>2345</v>
      </c>
      <c r="D11" s="58" t="s">
        <v>1271</v>
      </c>
      <c r="E11" s="250" t="s">
        <v>3024</v>
      </c>
      <c r="F11" s="89">
        <v>337944.55</v>
      </c>
      <c r="G11" s="89">
        <v>62959.24</v>
      </c>
      <c r="H11" s="89">
        <v>138039.99</v>
      </c>
      <c r="I11" s="251">
        <v>1918348.66</v>
      </c>
      <c r="J11" s="251">
        <v>186843.61</v>
      </c>
      <c r="N11" s="232">
        <v>40860</v>
      </c>
      <c r="P11" s="232">
        <v>25804.73</v>
      </c>
      <c r="Q11" s="251">
        <v>62850</v>
      </c>
      <c r="T11" s="251">
        <v>585220.22</v>
      </c>
      <c r="W11" s="73">
        <v>1181956.74</v>
      </c>
      <c r="Y11" s="73">
        <v>562.78</v>
      </c>
      <c r="Z11" s="73">
        <v>742220</v>
      </c>
      <c r="AB11" s="90">
        <v>1048840</v>
      </c>
      <c r="AE11" s="90">
        <v>448076.92</v>
      </c>
      <c r="AF11" s="90">
        <v>414015.43</v>
      </c>
      <c r="AK11" s="76">
        <f t="shared" si="1"/>
        <v>538943.78</v>
      </c>
      <c r="AL11" s="31">
        <f t="shared" si="2"/>
        <v>66664.73</v>
      </c>
      <c r="AM11" s="21">
        <f t="shared" si="3"/>
        <v>472279.05000000005</v>
      </c>
      <c r="AN11" s="15">
        <f t="shared" si="4"/>
        <v>1924739.52</v>
      </c>
      <c r="AO11" s="16">
        <f t="shared" si="5"/>
        <v>1910932.3499999999</v>
      </c>
      <c r="AP11" s="26">
        <f t="shared" si="6"/>
        <v>13807.170000000158</v>
      </c>
    </row>
    <row r="12" spans="1:42" x14ac:dyDescent="0.2">
      <c r="A12" t="s">
        <v>536</v>
      </c>
      <c r="B12" t="s">
        <v>538</v>
      </c>
      <c r="C12" s="71">
        <v>2209</v>
      </c>
      <c r="D12" s="58" t="s">
        <v>1272</v>
      </c>
      <c r="E12" s="250" t="s">
        <v>3025</v>
      </c>
      <c r="F12" s="89">
        <v>515252.2</v>
      </c>
      <c r="G12" s="89">
        <v>0</v>
      </c>
      <c r="H12" s="89">
        <v>237416.24</v>
      </c>
      <c r="I12" s="251">
        <v>448538.9</v>
      </c>
      <c r="J12" s="251">
        <v>919304.14</v>
      </c>
      <c r="N12" s="232">
        <v>57540</v>
      </c>
      <c r="Q12" s="251">
        <v>0</v>
      </c>
      <c r="T12" s="251">
        <v>1804328.64</v>
      </c>
      <c r="W12" s="73">
        <v>552831.68999999994</v>
      </c>
      <c r="X12" s="73">
        <v>55000</v>
      </c>
      <c r="Y12" s="73">
        <v>809.99</v>
      </c>
      <c r="Z12" s="73">
        <v>1245000</v>
      </c>
      <c r="AB12" s="90">
        <v>1323000</v>
      </c>
      <c r="AE12" s="90">
        <v>412295.29</v>
      </c>
      <c r="AF12" s="90">
        <v>233200.14</v>
      </c>
      <c r="AI12" s="90">
        <v>370</v>
      </c>
      <c r="AJ12" s="412">
        <v>370</v>
      </c>
      <c r="AK12" s="76">
        <f t="shared" si="1"/>
        <v>752668.44</v>
      </c>
      <c r="AL12" s="31">
        <f t="shared" si="2"/>
        <v>57540</v>
      </c>
      <c r="AM12" s="21">
        <f t="shared" si="3"/>
        <v>695128.44</v>
      </c>
      <c r="AN12" s="15">
        <f t="shared" si="4"/>
        <v>1853641.68</v>
      </c>
      <c r="AO12" s="16">
        <f t="shared" si="5"/>
        <v>1969235.4300000002</v>
      </c>
      <c r="AP12" s="26">
        <f t="shared" si="6"/>
        <v>-115593.75000000023</v>
      </c>
    </row>
    <row r="13" spans="1:42" x14ac:dyDescent="0.2">
      <c r="A13" t="s">
        <v>536</v>
      </c>
      <c r="B13" t="s">
        <v>538</v>
      </c>
      <c r="C13" s="71">
        <v>2329</v>
      </c>
      <c r="D13" s="58" t="s">
        <v>1273</v>
      </c>
      <c r="E13" s="250" t="s">
        <v>3026</v>
      </c>
      <c r="F13" s="89">
        <v>273691.56</v>
      </c>
      <c r="G13" s="89">
        <v>12974.59</v>
      </c>
      <c r="H13" s="89">
        <v>158392.82999999999</v>
      </c>
      <c r="I13" s="251">
        <v>189513.97</v>
      </c>
      <c r="J13" s="251">
        <v>363853.57</v>
      </c>
      <c r="N13" s="232">
        <v>10107</v>
      </c>
      <c r="P13" s="232">
        <v>0</v>
      </c>
      <c r="Q13" s="251">
        <v>35000</v>
      </c>
      <c r="T13" s="251">
        <v>667029.63</v>
      </c>
      <c r="W13" s="73">
        <v>1139418.0900000001</v>
      </c>
      <c r="X13" s="73">
        <v>99900</v>
      </c>
      <c r="Y13" s="73">
        <v>449.28</v>
      </c>
      <c r="Z13" s="73">
        <v>981520</v>
      </c>
      <c r="AB13" s="90">
        <v>1066672</v>
      </c>
      <c r="AE13" s="90">
        <v>727523.27</v>
      </c>
      <c r="AF13" s="90">
        <v>68404.52</v>
      </c>
      <c r="AK13" s="76">
        <f t="shared" si="1"/>
        <v>445058.98</v>
      </c>
      <c r="AL13" s="31">
        <f t="shared" si="2"/>
        <v>10107</v>
      </c>
      <c r="AM13" s="21">
        <f t="shared" si="3"/>
        <v>434951.98</v>
      </c>
      <c r="AN13" s="15">
        <f t="shared" si="4"/>
        <v>2221287.37</v>
      </c>
      <c r="AO13" s="16">
        <f t="shared" si="5"/>
        <v>1862599.79</v>
      </c>
      <c r="AP13" s="26">
        <f t="shared" si="6"/>
        <v>358687.58000000007</v>
      </c>
    </row>
    <row r="14" spans="1:42" x14ac:dyDescent="0.2">
      <c r="A14" t="s">
        <v>536</v>
      </c>
      <c r="B14" t="s">
        <v>538</v>
      </c>
      <c r="C14" s="71">
        <v>2781</v>
      </c>
      <c r="D14" s="58" t="s">
        <v>1274</v>
      </c>
      <c r="E14" s="250" t="s">
        <v>3027</v>
      </c>
      <c r="F14" s="89">
        <v>194075.02</v>
      </c>
      <c r="G14" s="89">
        <v>20000</v>
      </c>
      <c r="H14" s="89">
        <v>193836.31</v>
      </c>
      <c r="I14" s="251">
        <v>3</v>
      </c>
      <c r="J14" s="251">
        <v>283993.98</v>
      </c>
      <c r="N14" s="232">
        <v>12050</v>
      </c>
      <c r="Q14" s="251">
        <v>15000</v>
      </c>
      <c r="T14" s="251">
        <v>818351.54</v>
      </c>
      <c r="W14" s="73">
        <v>922440.73</v>
      </c>
      <c r="Y14" s="73">
        <v>278.95</v>
      </c>
      <c r="Z14" s="73">
        <v>590800</v>
      </c>
      <c r="AB14" s="90">
        <v>873593</v>
      </c>
      <c r="AE14" s="90">
        <v>592419.68999999994</v>
      </c>
      <c r="AF14" s="90">
        <v>59302.52</v>
      </c>
      <c r="AK14" s="76">
        <f t="shared" si="1"/>
        <v>407911.32999999996</v>
      </c>
      <c r="AL14" s="31">
        <f t="shared" si="2"/>
        <v>12050</v>
      </c>
      <c r="AM14" s="21">
        <f t="shared" si="3"/>
        <v>395861.32999999996</v>
      </c>
      <c r="AN14" s="15">
        <f t="shared" si="4"/>
        <v>1513519.68</v>
      </c>
      <c r="AO14" s="16">
        <f t="shared" si="5"/>
        <v>1525315.21</v>
      </c>
      <c r="AP14" s="26">
        <f t="shared" si="6"/>
        <v>-11795.530000000028</v>
      </c>
    </row>
    <row r="15" spans="1:42" x14ac:dyDescent="0.2">
      <c r="A15" t="s">
        <v>536</v>
      </c>
      <c r="B15" t="s">
        <v>538</v>
      </c>
      <c r="C15" s="71">
        <v>3427</v>
      </c>
      <c r="D15" s="58" t="s">
        <v>1275</v>
      </c>
      <c r="E15" s="250" t="s">
        <v>3028</v>
      </c>
      <c r="F15" s="89">
        <v>428320.98</v>
      </c>
      <c r="G15" s="89">
        <v>0</v>
      </c>
      <c r="H15" s="89">
        <v>74689.39</v>
      </c>
      <c r="I15" s="251">
        <v>544016.93999999994</v>
      </c>
      <c r="J15" s="251">
        <v>-287288.39</v>
      </c>
      <c r="N15" s="232">
        <v>29620</v>
      </c>
      <c r="O15" s="232">
        <v>178850</v>
      </c>
      <c r="P15" s="232">
        <v>170.99</v>
      </c>
      <c r="T15" s="251">
        <v>3873985.05</v>
      </c>
      <c r="W15" s="73">
        <v>539700.47</v>
      </c>
      <c r="Y15" s="73">
        <v>256.74</v>
      </c>
      <c r="Z15" s="73">
        <v>1395150</v>
      </c>
      <c r="AB15" s="90">
        <v>1468150</v>
      </c>
      <c r="AE15" s="90">
        <v>378174.28</v>
      </c>
      <c r="AF15" s="90">
        <v>2017416.5</v>
      </c>
      <c r="AK15" s="76">
        <f t="shared" si="1"/>
        <v>503010.37</v>
      </c>
      <c r="AL15" s="31">
        <f t="shared" si="2"/>
        <v>208640.99</v>
      </c>
      <c r="AM15" s="21">
        <f t="shared" si="3"/>
        <v>294369.38</v>
      </c>
      <c r="AN15" s="15">
        <f t="shared" si="4"/>
        <v>1935107.21</v>
      </c>
      <c r="AO15" s="16">
        <f t="shared" si="5"/>
        <v>3863740.7800000003</v>
      </c>
      <c r="AP15" s="26">
        <f t="shared" si="6"/>
        <v>-1928633.5700000003</v>
      </c>
    </row>
    <row r="16" spans="1:42" x14ac:dyDescent="0.2">
      <c r="A16" t="s">
        <v>536</v>
      </c>
      <c r="B16" t="s">
        <v>538</v>
      </c>
      <c r="C16" s="71">
        <v>2582</v>
      </c>
      <c r="D16" s="58" t="s">
        <v>1276</v>
      </c>
      <c r="E16" s="250" t="s">
        <v>3029</v>
      </c>
      <c r="F16" s="89">
        <v>418806.43</v>
      </c>
      <c r="G16" s="89">
        <v>0</v>
      </c>
      <c r="H16" s="89">
        <v>133652.42000000001</v>
      </c>
      <c r="I16" s="251">
        <v>1504965.08</v>
      </c>
      <c r="J16" s="251">
        <v>132431.73000000001</v>
      </c>
      <c r="N16" s="232">
        <v>62063</v>
      </c>
      <c r="O16" s="232">
        <v>130775</v>
      </c>
      <c r="Q16" s="251">
        <v>85000</v>
      </c>
      <c r="T16" s="251">
        <v>2037072.22</v>
      </c>
      <c r="W16" s="73">
        <v>947353.03</v>
      </c>
      <c r="Y16" s="73">
        <v>144.34</v>
      </c>
      <c r="Z16" s="73">
        <v>781150</v>
      </c>
      <c r="AA16" s="73">
        <v>60000</v>
      </c>
      <c r="AB16" s="90">
        <v>1068261.3999999999</v>
      </c>
      <c r="AE16" s="90">
        <v>546824.56000000006</v>
      </c>
      <c r="AF16" s="90">
        <v>117186.62</v>
      </c>
      <c r="AI16" s="90">
        <v>60000</v>
      </c>
      <c r="AJ16" s="412">
        <v>60000</v>
      </c>
      <c r="AK16" s="76">
        <f t="shared" si="1"/>
        <v>552458.85</v>
      </c>
      <c r="AL16" s="31">
        <f t="shared" si="2"/>
        <v>192838</v>
      </c>
      <c r="AM16" s="21">
        <f t="shared" si="3"/>
        <v>359620.85</v>
      </c>
      <c r="AN16" s="15">
        <f t="shared" si="4"/>
        <v>1788647.37</v>
      </c>
      <c r="AO16" s="16">
        <f t="shared" si="5"/>
        <v>1852272.58</v>
      </c>
      <c r="AP16" s="26">
        <f t="shared" si="6"/>
        <v>-63625.209999999963</v>
      </c>
    </row>
    <row r="17" spans="1:42" x14ac:dyDescent="0.2">
      <c r="A17" t="s">
        <v>536</v>
      </c>
      <c r="B17" t="s">
        <v>538</v>
      </c>
      <c r="C17" s="71">
        <v>1491</v>
      </c>
      <c r="D17" s="58" t="s">
        <v>1277</v>
      </c>
      <c r="E17" s="250" t="s">
        <v>3030</v>
      </c>
      <c r="F17" s="89">
        <v>325853.34999999998</v>
      </c>
      <c r="G17" s="89">
        <v>0</v>
      </c>
      <c r="H17" s="89">
        <v>30125.23</v>
      </c>
      <c r="I17" s="251">
        <v>182708.7</v>
      </c>
      <c r="J17" s="251">
        <v>497903.14</v>
      </c>
      <c r="M17" s="232">
        <v>20000</v>
      </c>
      <c r="N17" s="232">
        <v>71227</v>
      </c>
      <c r="T17" s="251">
        <v>2706524.69</v>
      </c>
      <c r="W17" s="73">
        <v>569339.11</v>
      </c>
      <c r="Y17" s="73">
        <v>483.33</v>
      </c>
      <c r="Z17" s="73">
        <v>901540</v>
      </c>
      <c r="AA17" s="73">
        <v>49200</v>
      </c>
      <c r="AB17" s="90">
        <v>1029241</v>
      </c>
      <c r="AE17" s="90">
        <v>396530.95</v>
      </c>
      <c r="AF17" s="90">
        <v>194414.79</v>
      </c>
      <c r="AK17" s="76">
        <f t="shared" si="1"/>
        <v>355978.57999999996</v>
      </c>
      <c r="AL17" s="31">
        <f t="shared" si="2"/>
        <v>91227</v>
      </c>
      <c r="AM17" s="21">
        <f t="shared" si="3"/>
        <v>264751.57999999996</v>
      </c>
      <c r="AN17" s="15">
        <f t="shared" si="4"/>
        <v>1520562.44</v>
      </c>
      <c r="AO17" s="16">
        <f t="shared" si="5"/>
        <v>1620186.74</v>
      </c>
      <c r="AP17" s="26">
        <f t="shared" si="6"/>
        <v>-99624.300000000047</v>
      </c>
    </row>
    <row r="18" spans="1:42" x14ac:dyDescent="0.2">
      <c r="A18" t="s">
        <v>536</v>
      </c>
      <c r="B18" t="s">
        <v>538</v>
      </c>
      <c r="C18" s="71">
        <v>2154</v>
      </c>
      <c r="D18" s="58" t="s">
        <v>1278</v>
      </c>
      <c r="E18" s="250" t="s">
        <v>3031</v>
      </c>
      <c r="F18" s="89">
        <v>212084.93</v>
      </c>
      <c r="G18" s="89">
        <v>44600</v>
      </c>
      <c r="H18" s="89">
        <v>234745.2</v>
      </c>
      <c r="I18" s="251">
        <v>2031114.74</v>
      </c>
      <c r="J18" s="251">
        <v>286442.2</v>
      </c>
      <c r="M18" s="232">
        <v>22000</v>
      </c>
      <c r="N18" s="232">
        <v>53740</v>
      </c>
      <c r="P18" s="232">
        <v>472.71</v>
      </c>
      <c r="Q18" s="251">
        <v>33000</v>
      </c>
      <c r="T18" s="251">
        <v>865508.28</v>
      </c>
      <c r="W18" s="73">
        <v>952221.11</v>
      </c>
      <c r="Y18" s="73">
        <v>357.64</v>
      </c>
      <c r="Z18" s="73">
        <v>162120</v>
      </c>
      <c r="AA18" s="73">
        <v>3094900</v>
      </c>
      <c r="AB18" s="90">
        <v>293296</v>
      </c>
      <c r="AE18" s="90">
        <v>500048.13</v>
      </c>
      <c r="AF18" s="90">
        <v>1234347.8500000001</v>
      </c>
      <c r="AK18" s="76">
        <f t="shared" si="1"/>
        <v>491430.13</v>
      </c>
      <c r="AL18" s="31">
        <f t="shared" si="2"/>
        <v>76212.710000000006</v>
      </c>
      <c r="AM18" s="21">
        <f t="shared" si="3"/>
        <v>415217.42</v>
      </c>
      <c r="AN18" s="15">
        <f t="shared" si="4"/>
        <v>4209598.75</v>
      </c>
      <c r="AO18" s="16">
        <f t="shared" si="5"/>
        <v>2027691.98</v>
      </c>
      <c r="AP18" s="26">
        <f t="shared" si="6"/>
        <v>2181906.77</v>
      </c>
    </row>
    <row r="19" spans="1:42" x14ac:dyDescent="0.2">
      <c r="A19" t="s">
        <v>536</v>
      </c>
      <c r="B19" t="s">
        <v>538</v>
      </c>
      <c r="C19" s="71">
        <v>3909</v>
      </c>
      <c r="D19" s="58" t="s">
        <v>1279</v>
      </c>
      <c r="E19" s="250" t="s">
        <v>3032</v>
      </c>
      <c r="F19" s="89">
        <v>172817.35</v>
      </c>
      <c r="G19" s="89">
        <v>0</v>
      </c>
      <c r="H19" s="89">
        <v>81384.850000000006</v>
      </c>
      <c r="I19" s="251">
        <v>37903.69</v>
      </c>
      <c r="J19" s="251">
        <v>161768.06</v>
      </c>
      <c r="N19" s="232">
        <v>11880</v>
      </c>
      <c r="Q19" s="251">
        <v>90000</v>
      </c>
      <c r="T19" s="251">
        <v>2831701.19</v>
      </c>
      <c r="W19" s="73">
        <v>778973.26</v>
      </c>
      <c r="Y19" s="73">
        <v>304.70999999999998</v>
      </c>
      <c r="Z19" s="73">
        <v>933900</v>
      </c>
      <c r="AA19" s="73">
        <v>565.32000000000005</v>
      </c>
      <c r="AB19" s="90">
        <v>1215910.5</v>
      </c>
      <c r="AE19" s="90">
        <v>481943.78</v>
      </c>
      <c r="AF19" s="90">
        <v>29261.89</v>
      </c>
      <c r="AK19" s="76">
        <f t="shared" si="1"/>
        <v>254202.2</v>
      </c>
      <c r="AL19" s="31">
        <f t="shared" si="2"/>
        <v>11880</v>
      </c>
      <c r="AM19" s="21">
        <f t="shared" si="3"/>
        <v>242322.2</v>
      </c>
      <c r="AN19" s="15">
        <f t="shared" si="4"/>
        <v>1713743.29</v>
      </c>
      <c r="AO19" s="16">
        <f t="shared" si="5"/>
        <v>1727116.17</v>
      </c>
      <c r="AP19" s="26">
        <f t="shared" si="6"/>
        <v>-13372.879999999888</v>
      </c>
    </row>
    <row r="20" spans="1:42" x14ac:dyDescent="0.2">
      <c r="A20" t="s">
        <v>536</v>
      </c>
      <c r="B20" t="s">
        <v>538</v>
      </c>
      <c r="C20" s="71">
        <v>2875</v>
      </c>
      <c r="D20" s="58" t="s">
        <v>1280</v>
      </c>
      <c r="E20" s="250" t="s">
        <v>3033</v>
      </c>
      <c r="F20" s="89">
        <v>629087.47</v>
      </c>
      <c r="G20" s="89">
        <v>0</v>
      </c>
      <c r="H20" s="89">
        <v>183931.77</v>
      </c>
      <c r="I20" s="251">
        <v>2536812.86</v>
      </c>
      <c r="J20" s="251">
        <v>507064.38</v>
      </c>
      <c r="N20" s="232">
        <v>23435</v>
      </c>
      <c r="Q20" s="251">
        <v>90000</v>
      </c>
      <c r="T20" s="251">
        <v>5546813.3099999996</v>
      </c>
      <c r="W20" s="73">
        <v>671051.06999999995</v>
      </c>
      <c r="X20" s="73">
        <v>1000</v>
      </c>
      <c r="Y20" s="73">
        <v>3008.61</v>
      </c>
      <c r="Z20" s="73">
        <v>1115450</v>
      </c>
      <c r="AA20" s="73">
        <v>1242</v>
      </c>
      <c r="AB20" s="90">
        <v>1252363.2</v>
      </c>
      <c r="AE20" s="90">
        <v>463768.09</v>
      </c>
      <c r="AF20" s="90">
        <v>71710.259999999995</v>
      </c>
      <c r="AK20" s="76">
        <f t="shared" si="1"/>
        <v>813019.24</v>
      </c>
      <c r="AL20" s="31">
        <f t="shared" si="2"/>
        <v>23435</v>
      </c>
      <c r="AM20" s="21">
        <f t="shared" si="3"/>
        <v>789584.24</v>
      </c>
      <c r="AN20" s="15">
        <f t="shared" si="4"/>
        <v>1791751.68</v>
      </c>
      <c r="AO20" s="16">
        <f t="shared" si="5"/>
        <v>1787841.55</v>
      </c>
      <c r="AP20" s="26">
        <f t="shared" si="6"/>
        <v>3910.1299999998882</v>
      </c>
    </row>
    <row r="21" spans="1:42" x14ac:dyDescent="0.2">
      <c r="A21" t="s">
        <v>536</v>
      </c>
      <c r="B21" t="s">
        <v>538</v>
      </c>
      <c r="C21" s="71">
        <v>4102</v>
      </c>
      <c r="D21" s="58" t="s">
        <v>1281</v>
      </c>
      <c r="E21" s="250" t="s">
        <v>3034</v>
      </c>
      <c r="F21" s="89">
        <v>665400.17000000004</v>
      </c>
      <c r="G21" s="89">
        <v>0</v>
      </c>
      <c r="H21" s="89">
        <v>53451.29</v>
      </c>
      <c r="I21" s="251">
        <v>2466208.1</v>
      </c>
      <c r="J21" s="251">
        <v>1363241.67</v>
      </c>
      <c r="M21" s="232">
        <v>2000</v>
      </c>
      <c r="N21" s="232">
        <v>28173</v>
      </c>
      <c r="O21" s="232">
        <v>0</v>
      </c>
      <c r="P21" s="232">
        <v>0</v>
      </c>
      <c r="Q21" s="251">
        <v>93000</v>
      </c>
      <c r="T21" s="251">
        <v>1606327.04</v>
      </c>
      <c r="W21" s="73">
        <v>1660112.23</v>
      </c>
      <c r="X21" s="73">
        <v>185040</v>
      </c>
      <c r="Y21" s="73">
        <v>610.30999999999995</v>
      </c>
      <c r="Z21" s="73">
        <v>1420650</v>
      </c>
      <c r="AB21" s="90">
        <v>1955531</v>
      </c>
      <c r="AC21" s="90">
        <v>16400</v>
      </c>
      <c r="AE21" s="90">
        <v>658738.42000000004</v>
      </c>
      <c r="AF21" s="90">
        <v>146293.29999999999</v>
      </c>
      <c r="AK21" s="76">
        <f t="shared" si="1"/>
        <v>718851.46000000008</v>
      </c>
      <c r="AL21" s="31">
        <f t="shared" si="2"/>
        <v>30173</v>
      </c>
      <c r="AM21" s="21">
        <f t="shared" si="3"/>
        <v>688678.46000000008</v>
      </c>
      <c r="AN21" s="15">
        <f t="shared" si="4"/>
        <v>3266412.54</v>
      </c>
      <c r="AO21" s="16">
        <f t="shared" si="5"/>
        <v>2776962.7199999997</v>
      </c>
      <c r="AP21" s="26">
        <f t="shared" si="6"/>
        <v>489449.8200000003</v>
      </c>
    </row>
    <row r="22" spans="1:42" x14ac:dyDescent="0.2">
      <c r="A22" t="s">
        <v>536</v>
      </c>
      <c r="B22" t="s">
        <v>538</v>
      </c>
      <c r="C22" s="71">
        <v>3593</v>
      </c>
      <c r="D22" s="58" t="s">
        <v>1282</v>
      </c>
      <c r="E22" s="250" t="s">
        <v>3035</v>
      </c>
      <c r="F22" s="89">
        <v>858110.36</v>
      </c>
      <c r="G22" s="89">
        <v>0</v>
      </c>
      <c r="H22" s="89">
        <v>169176.05</v>
      </c>
      <c r="I22" s="251">
        <v>1811812.17</v>
      </c>
      <c r="J22" s="251">
        <v>506667.17</v>
      </c>
      <c r="N22" s="232">
        <v>43709</v>
      </c>
      <c r="P22" s="232">
        <v>698</v>
      </c>
      <c r="Q22" s="251">
        <v>30000</v>
      </c>
      <c r="T22" s="251">
        <v>1373222.93</v>
      </c>
      <c r="W22" s="73">
        <v>934957.29</v>
      </c>
      <c r="X22" s="73">
        <v>23775.71</v>
      </c>
      <c r="Y22" s="73">
        <v>1040.01</v>
      </c>
      <c r="Z22" s="73">
        <v>1285730</v>
      </c>
      <c r="AA22" s="73">
        <v>47000</v>
      </c>
      <c r="AB22" s="90">
        <v>1411829</v>
      </c>
      <c r="AE22" s="90">
        <v>347157.43</v>
      </c>
      <c r="AF22" s="90">
        <v>164858</v>
      </c>
      <c r="AK22" s="76">
        <f t="shared" si="1"/>
        <v>1027286.4099999999</v>
      </c>
      <c r="AL22" s="31">
        <f t="shared" si="2"/>
        <v>44407</v>
      </c>
      <c r="AM22" s="21">
        <f t="shared" si="3"/>
        <v>982879.40999999992</v>
      </c>
      <c r="AN22" s="15">
        <f t="shared" si="4"/>
        <v>2292503.0099999998</v>
      </c>
      <c r="AO22" s="16">
        <f t="shared" si="5"/>
        <v>1923844.43</v>
      </c>
      <c r="AP22" s="26">
        <f t="shared" si="6"/>
        <v>368658.57999999984</v>
      </c>
    </row>
    <row r="23" spans="1:42" x14ac:dyDescent="0.2">
      <c r="A23" t="s">
        <v>536</v>
      </c>
      <c r="B23" t="s">
        <v>538</v>
      </c>
      <c r="C23" s="71">
        <v>2119</v>
      </c>
      <c r="D23" s="58" t="s">
        <v>1283</v>
      </c>
      <c r="E23" s="250" t="s">
        <v>3036</v>
      </c>
      <c r="F23" s="89">
        <v>452704.03</v>
      </c>
      <c r="G23" s="89">
        <v>3341.04</v>
      </c>
      <c r="H23" s="89">
        <v>131048.66</v>
      </c>
      <c r="I23" s="251">
        <v>1937140.21</v>
      </c>
      <c r="J23" s="251">
        <v>330317.76</v>
      </c>
      <c r="N23" s="232">
        <v>25710</v>
      </c>
      <c r="P23" s="232">
        <v>0</v>
      </c>
      <c r="T23" s="251">
        <v>466379.49</v>
      </c>
      <c r="W23" s="73">
        <v>964284.11</v>
      </c>
      <c r="X23" s="73">
        <v>117900</v>
      </c>
      <c r="Y23" s="73">
        <v>929.22</v>
      </c>
      <c r="Z23" s="73">
        <v>702710</v>
      </c>
      <c r="AB23" s="90">
        <v>932605</v>
      </c>
      <c r="AE23" s="90">
        <v>500088.53</v>
      </c>
      <c r="AF23" s="90">
        <v>718902.42</v>
      </c>
      <c r="AK23" s="76">
        <f t="shared" si="1"/>
        <v>587093.73</v>
      </c>
      <c r="AL23" s="31">
        <f t="shared" si="2"/>
        <v>25710</v>
      </c>
      <c r="AM23" s="21">
        <f t="shared" si="3"/>
        <v>561383.73</v>
      </c>
      <c r="AN23" s="15">
        <f t="shared" si="4"/>
        <v>1785823.3299999998</v>
      </c>
      <c r="AO23" s="16">
        <f t="shared" si="5"/>
        <v>2151595.9500000002</v>
      </c>
      <c r="AP23" s="26">
        <f t="shared" si="6"/>
        <v>-365772.62000000034</v>
      </c>
    </row>
    <row r="24" spans="1:42" x14ac:dyDescent="0.2">
      <c r="A24" t="s">
        <v>536</v>
      </c>
      <c r="B24" t="s">
        <v>538</v>
      </c>
      <c r="C24" s="71">
        <v>2646</v>
      </c>
      <c r="D24" s="58" t="s">
        <v>1284</v>
      </c>
      <c r="E24" s="250" t="s">
        <v>3037</v>
      </c>
      <c r="F24" s="89">
        <v>193534.83</v>
      </c>
      <c r="G24" s="89">
        <v>3206</v>
      </c>
      <c r="H24" s="89">
        <v>172544.53</v>
      </c>
      <c r="I24" s="251">
        <v>215109.24</v>
      </c>
      <c r="J24" s="251">
        <v>348118.43</v>
      </c>
      <c r="M24" s="232">
        <v>50000</v>
      </c>
      <c r="N24" s="232">
        <v>18400</v>
      </c>
      <c r="P24" s="232">
        <v>0</v>
      </c>
      <c r="Q24" s="251">
        <v>83500</v>
      </c>
      <c r="T24" s="251">
        <v>1804328.64</v>
      </c>
      <c r="W24" s="73">
        <v>881422.46</v>
      </c>
      <c r="Y24" s="73">
        <v>155.13</v>
      </c>
      <c r="Z24" s="73">
        <v>805342</v>
      </c>
      <c r="AB24" s="90">
        <v>901912</v>
      </c>
      <c r="AE24" s="90">
        <v>570216.99</v>
      </c>
      <c r="AF24" s="90">
        <v>251445.85</v>
      </c>
      <c r="AK24" s="76">
        <f t="shared" si="1"/>
        <v>369285.36</v>
      </c>
      <c r="AL24" s="31">
        <f t="shared" si="2"/>
        <v>68400</v>
      </c>
      <c r="AM24" s="21">
        <f t="shared" si="3"/>
        <v>300885.36</v>
      </c>
      <c r="AN24" s="15">
        <f t="shared" si="4"/>
        <v>1686919.5899999999</v>
      </c>
      <c r="AO24" s="16">
        <f t="shared" si="5"/>
        <v>1723574.84</v>
      </c>
      <c r="AP24" s="26">
        <f t="shared" si="6"/>
        <v>-36655.250000000233</v>
      </c>
    </row>
    <row r="25" spans="1:42" x14ac:dyDescent="0.2">
      <c r="A25" t="s">
        <v>536</v>
      </c>
      <c r="B25" t="s">
        <v>538</v>
      </c>
      <c r="C25" s="71">
        <v>6232</v>
      </c>
      <c r="D25" s="58" t="s">
        <v>1285</v>
      </c>
      <c r="E25" s="250" t="s">
        <v>3038</v>
      </c>
      <c r="F25" s="89">
        <v>355157.3</v>
      </c>
      <c r="G25" s="89">
        <v>0</v>
      </c>
      <c r="H25" s="89">
        <v>370479.2</v>
      </c>
      <c r="I25" s="251">
        <v>432759.98</v>
      </c>
      <c r="J25" s="251">
        <v>111075.31</v>
      </c>
      <c r="N25" s="232">
        <v>58072</v>
      </c>
      <c r="O25" s="232">
        <v>158730</v>
      </c>
      <c r="P25" s="232">
        <v>205.61</v>
      </c>
      <c r="T25" s="251">
        <v>1601555.91</v>
      </c>
      <c r="W25" s="73">
        <v>1133156.02</v>
      </c>
      <c r="Y25" s="73">
        <v>636.94000000000005</v>
      </c>
      <c r="Z25" s="73">
        <v>769870</v>
      </c>
      <c r="AB25" s="90">
        <v>1239115.81</v>
      </c>
      <c r="AE25" s="90">
        <v>874879.94</v>
      </c>
      <c r="AF25" s="90">
        <v>29116.67</v>
      </c>
      <c r="AK25" s="76">
        <f t="shared" si="1"/>
        <v>725636.5</v>
      </c>
      <c r="AL25" s="31">
        <f t="shared" si="2"/>
        <v>217007.61</v>
      </c>
      <c r="AM25" s="21">
        <f t="shared" si="3"/>
        <v>508628.89</v>
      </c>
      <c r="AN25" s="15">
        <f t="shared" si="4"/>
        <v>1903662.96</v>
      </c>
      <c r="AO25" s="16">
        <f t="shared" si="5"/>
        <v>2143112.42</v>
      </c>
      <c r="AP25" s="26">
        <f t="shared" si="6"/>
        <v>-239449.45999999996</v>
      </c>
    </row>
    <row r="26" spans="1:42" x14ac:dyDescent="0.2">
      <c r="A26" t="s">
        <v>536</v>
      </c>
      <c r="B26" t="s">
        <v>538</v>
      </c>
      <c r="C26" s="71">
        <v>5126</v>
      </c>
      <c r="D26" s="58" t="s">
        <v>1286</v>
      </c>
      <c r="E26" s="250" t="s">
        <v>3039</v>
      </c>
      <c r="F26" s="89">
        <v>332413.7</v>
      </c>
      <c r="G26" s="89">
        <v>0</v>
      </c>
      <c r="H26" s="89">
        <v>107007.88</v>
      </c>
      <c r="I26" s="251">
        <v>80315.14</v>
      </c>
      <c r="J26" s="251">
        <v>237589.15</v>
      </c>
      <c r="N26" s="232">
        <v>20795</v>
      </c>
      <c r="P26" s="232">
        <v>286</v>
      </c>
      <c r="T26" s="251">
        <v>1188537.31</v>
      </c>
      <c r="W26" s="73">
        <v>714499.34</v>
      </c>
      <c r="Y26" s="73">
        <v>455.88</v>
      </c>
      <c r="Z26" s="73">
        <v>1209370</v>
      </c>
      <c r="AB26" s="90">
        <v>1314493</v>
      </c>
      <c r="AE26" s="90">
        <v>702961.44</v>
      </c>
      <c r="AF26" s="90">
        <v>73314.320000000007</v>
      </c>
      <c r="AK26" s="76">
        <f t="shared" si="1"/>
        <v>439421.58</v>
      </c>
      <c r="AL26" s="31">
        <f t="shared" si="2"/>
        <v>21081</v>
      </c>
      <c r="AM26" s="21">
        <f t="shared" si="3"/>
        <v>418340.58</v>
      </c>
      <c r="AN26" s="15">
        <f t="shared" si="4"/>
        <v>1924325.22</v>
      </c>
      <c r="AO26" s="16">
        <f t="shared" si="5"/>
        <v>2090768.76</v>
      </c>
      <c r="AP26" s="26">
        <f t="shared" si="6"/>
        <v>-166443.54000000004</v>
      </c>
    </row>
    <row r="27" spans="1:42" x14ac:dyDescent="0.2">
      <c r="A27" t="s">
        <v>536</v>
      </c>
      <c r="B27" t="s">
        <v>538</v>
      </c>
      <c r="C27" s="71">
        <v>2780</v>
      </c>
      <c r="D27" s="58" t="s">
        <v>1287</v>
      </c>
      <c r="E27" s="250" t="s">
        <v>3159</v>
      </c>
      <c r="F27" s="89">
        <v>149550.9</v>
      </c>
      <c r="G27" s="89">
        <v>0</v>
      </c>
      <c r="H27" s="89">
        <v>131153.96</v>
      </c>
      <c r="I27" s="251">
        <v>687726.56</v>
      </c>
      <c r="J27" s="251">
        <v>342568.66</v>
      </c>
      <c r="N27" s="232">
        <v>16280</v>
      </c>
      <c r="P27" s="232">
        <v>415605.68</v>
      </c>
      <c r="T27" s="251">
        <v>3378480.39</v>
      </c>
      <c r="W27" s="73">
        <v>858711.08</v>
      </c>
      <c r="Y27" s="73">
        <v>334.34</v>
      </c>
      <c r="Z27" s="73">
        <v>627305</v>
      </c>
      <c r="AB27" s="90">
        <v>938365.5</v>
      </c>
      <c r="AE27" s="90">
        <v>503160.67</v>
      </c>
      <c r="AF27" s="90">
        <v>55</v>
      </c>
      <c r="AK27" s="76">
        <f t="shared" si="1"/>
        <v>280704.86</v>
      </c>
      <c r="AL27" s="31">
        <f t="shared" si="2"/>
        <v>431885.68</v>
      </c>
      <c r="AM27" s="21">
        <f t="shared" si="3"/>
        <v>-151180.82</v>
      </c>
      <c r="AN27" s="15">
        <f t="shared" si="4"/>
        <v>1486350.42</v>
      </c>
      <c r="AO27" s="16">
        <f t="shared" si="5"/>
        <v>1441581.17</v>
      </c>
      <c r="AP27" s="26">
        <f t="shared" si="6"/>
        <v>44769.25</v>
      </c>
    </row>
    <row r="28" spans="1:42" x14ac:dyDescent="0.2">
      <c r="A28" t="s">
        <v>536</v>
      </c>
      <c r="B28" t="s">
        <v>538</v>
      </c>
      <c r="C28" s="71">
        <v>2904</v>
      </c>
      <c r="D28" s="58" t="s">
        <v>1288</v>
      </c>
      <c r="E28" s="250" t="s">
        <v>3164</v>
      </c>
      <c r="F28" s="89">
        <v>439520.16</v>
      </c>
      <c r="G28" s="89">
        <v>0</v>
      </c>
      <c r="H28" s="89">
        <v>172626.4</v>
      </c>
      <c r="I28" s="251">
        <v>3506762.56</v>
      </c>
      <c r="J28" s="251">
        <v>265781.36</v>
      </c>
      <c r="N28" s="232">
        <v>49904</v>
      </c>
      <c r="O28" s="232">
        <v>179000</v>
      </c>
      <c r="S28" s="251">
        <v>25000</v>
      </c>
      <c r="T28" s="251">
        <v>4652638.84</v>
      </c>
      <c r="W28" s="73">
        <v>534346.6</v>
      </c>
      <c r="Y28" s="73">
        <v>484.44</v>
      </c>
      <c r="Z28" s="73">
        <v>572920</v>
      </c>
      <c r="AB28" s="90">
        <v>688539</v>
      </c>
      <c r="AE28" s="90">
        <v>352242.53</v>
      </c>
      <c r="AF28" s="90">
        <v>16835.189999999999</v>
      </c>
      <c r="AK28" s="76">
        <f t="shared" si="1"/>
        <v>612146.55999999994</v>
      </c>
      <c r="AL28" s="31">
        <f t="shared" si="2"/>
        <v>228904</v>
      </c>
      <c r="AM28" s="21">
        <f t="shared" si="3"/>
        <v>383242.55999999994</v>
      </c>
      <c r="AN28" s="15">
        <f t="shared" si="4"/>
        <v>1107751.04</v>
      </c>
      <c r="AO28" s="16">
        <f t="shared" si="5"/>
        <v>1057616.72</v>
      </c>
      <c r="AP28" s="26">
        <f t="shared" si="6"/>
        <v>50134.320000000065</v>
      </c>
    </row>
    <row r="29" spans="1:42" x14ac:dyDescent="0.2">
      <c r="A29" t="s">
        <v>541</v>
      </c>
      <c r="B29" t="s">
        <v>542</v>
      </c>
      <c r="C29" s="71">
        <v>3964</v>
      </c>
      <c r="D29" s="58" t="s">
        <v>1289</v>
      </c>
      <c r="E29" s="250" t="s">
        <v>3040</v>
      </c>
      <c r="F29" s="89">
        <v>196928.72</v>
      </c>
      <c r="G29" s="89">
        <v>0</v>
      </c>
      <c r="H29" s="89">
        <v>19106.73</v>
      </c>
      <c r="I29" s="251">
        <v>2222825.4500000002</v>
      </c>
      <c r="J29" s="251">
        <v>309999.15999999997</v>
      </c>
      <c r="S29" s="251">
        <v>-1234725.33</v>
      </c>
      <c r="T29" s="251">
        <v>3908830.71</v>
      </c>
      <c r="W29" s="73">
        <v>326503.33</v>
      </c>
      <c r="X29" s="73">
        <v>255330.19</v>
      </c>
      <c r="Y29" s="73">
        <v>369.72</v>
      </c>
      <c r="Z29" s="73">
        <v>1247800</v>
      </c>
      <c r="AA29" s="73">
        <v>752402</v>
      </c>
      <c r="AB29" s="90">
        <v>1759700</v>
      </c>
      <c r="AE29" s="90">
        <v>537480.74</v>
      </c>
      <c r="AF29" s="90">
        <v>188762.82</v>
      </c>
      <c r="AI29" s="90">
        <v>1231</v>
      </c>
      <c r="AJ29" s="412">
        <v>1231</v>
      </c>
      <c r="AK29" s="76">
        <f t="shared" si="1"/>
        <v>216035.45</v>
      </c>
      <c r="AL29" s="31">
        <f t="shared" si="2"/>
        <v>0</v>
      </c>
      <c r="AM29" s="21">
        <f t="shared" si="3"/>
        <v>216035.45</v>
      </c>
      <c r="AN29" s="15">
        <f t="shared" si="4"/>
        <v>2582405.2400000002</v>
      </c>
      <c r="AO29" s="16">
        <f t="shared" si="5"/>
        <v>2488405.56</v>
      </c>
      <c r="AP29" s="26">
        <f t="shared" si="6"/>
        <v>93999.680000000168</v>
      </c>
    </row>
    <row r="30" spans="1:42" x14ac:dyDescent="0.2">
      <c r="A30" t="s">
        <v>541</v>
      </c>
      <c r="B30" t="s">
        <v>542</v>
      </c>
      <c r="C30" s="71">
        <v>5112</v>
      </c>
      <c r="D30" s="58" t="s">
        <v>1290</v>
      </c>
      <c r="E30" s="250" t="s">
        <v>3041</v>
      </c>
      <c r="F30" s="89">
        <v>526909.62</v>
      </c>
      <c r="G30" s="89">
        <v>0</v>
      </c>
      <c r="H30" s="89">
        <v>201670.48</v>
      </c>
      <c r="I30" s="251">
        <v>893496</v>
      </c>
      <c r="J30" s="251">
        <v>358433</v>
      </c>
      <c r="P30" s="232">
        <v>46.73</v>
      </c>
      <c r="S30" s="251">
        <v>-2230501.0499999998</v>
      </c>
      <c r="T30" s="251">
        <v>3967213.3</v>
      </c>
      <c r="U30" s="73">
        <v>621.11</v>
      </c>
      <c r="W30" s="73">
        <v>721488.55</v>
      </c>
      <c r="X30" s="73">
        <v>425000</v>
      </c>
      <c r="Z30" s="73">
        <v>1110200</v>
      </c>
      <c r="AA30" s="73">
        <v>206665</v>
      </c>
      <c r="AB30" s="90">
        <v>1471700.3</v>
      </c>
      <c r="AD30" s="90">
        <v>10804</v>
      </c>
      <c r="AE30" s="90">
        <v>597889.54</v>
      </c>
      <c r="AF30" s="90">
        <v>129560</v>
      </c>
      <c r="AK30" s="76">
        <f t="shared" si="1"/>
        <v>728580.1</v>
      </c>
      <c r="AL30" s="31">
        <f t="shared" si="2"/>
        <v>46.73</v>
      </c>
      <c r="AM30" s="21">
        <f t="shared" si="3"/>
        <v>728533.37</v>
      </c>
      <c r="AN30" s="15">
        <f t="shared" si="4"/>
        <v>2463974.66</v>
      </c>
      <c r="AO30" s="16">
        <f t="shared" si="5"/>
        <v>2209953.84</v>
      </c>
      <c r="AP30" s="26">
        <f t="shared" si="6"/>
        <v>254020.8200000003</v>
      </c>
    </row>
    <row r="31" spans="1:42" x14ac:dyDescent="0.2">
      <c r="A31" t="s">
        <v>541</v>
      </c>
      <c r="B31" t="s">
        <v>542</v>
      </c>
      <c r="C31" s="71">
        <v>2863</v>
      </c>
      <c r="D31" s="58" t="s">
        <v>1291</v>
      </c>
      <c r="E31" s="250" t="s">
        <v>3042</v>
      </c>
      <c r="F31" s="89">
        <v>390004.05</v>
      </c>
      <c r="G31" s="89">
        <v>0</v>
      </c>
      <c r="H31" s="89">
        <v>54975.89</v>
      </c>
      <c r="I31" s="251">
        <v>7490</v>
      </c>
      <c r="J31" s="251">
        <v>332124.18</v>
      </c>
      <c r="T31" s="251">
        <v>1728640.99</v>
      </c>
      <c r="W31" s="73">
        <v>575188.56999999995</v>
      </c>
      <c r="Y31" s="73">
        <v>765.23</v>
      </c>
      <c r="Z31" s="73">
        <v>1100000</v>
      </c>
      <c r="AA31" s="73">
        <v>80944.039999999994</v>
      </c>
      <c r="AB31" s="90">
        <v>1198560</v>
      </c>
      <c r="AE31" s="90">
        <v>376804.78</v>
      </c>
      <c r="AF31" s="90">
        <v>140562.4</v>
      </c>
      <c r="AK31" s="76">
        <f t="shared" si="1"/>
        <v>444979.94</v>
      </c>
      <c r="AL31" s="31">
        <f t="shared" si="2"/>
        <v>0</v>
      </c>
      <c r="AM31" s="21">
        <f t="shared" si="3"/>
        <v>444979.94</v>
      </c>
      <c r="AN31" s="15">
        <f t="shared" si="4"/>
        <v>1756897.8399999999</v>
      </c>
      <c r="AO31" s="16">
        <f t="shared" si="5"/>
        <v>1715927.18</v>
      </c>
      <c r="AP31" s="26">
        <f t="shared" si="6"/>
        <v>40970.659999999916</v>
      </c>
    </row>
    <row r="32" spans="1:42" x14ac:dyDescent="0.2">
      <c r="A32" t="s">
        <v>541</v>
      </c>
      <c r="B32" t="s">
        <v>542</v>
      </c>
      <c r="C32" s="71">
        <v>3378</v>
      </c>
      <c r="D32" s="58" t="s">
        <v>1292</v>
      </c>
      <c r="E32" s="250" t="s">
        <v>3043</v>
      </c>
      <c r="F32" s="89">
        <v>259011.93</v>
      </c>
      <c r="G32" s="89">
        <v>0</v>
      </c>
      <c r="H32" s="89">
        <v>67102.62</v>
      </c>
      <c r="I32" s="251">
        <v>-23.39</v>
      </c>
      <c r="J32" s="251">
        <v>361565.29</v>
      </c>
      <c r="P32" s="232">
        <v>0</v>
      </c>
      <c r="S32" s="251">
        <v>-2148.69</v>
      </c>
      <c r="T32" s="251">
        <v>2399403.2599999998</v>
      </c>
      <c r="U32" s="73">
        <v>94.84</v>
      </c>
      <c r="W32" s="73">
        <v>954915.46</v>
      </c>
      <c r="AB32" s="90">
        <v>257074</v>
      </c>
      <c r="AD32" s="90">
        <v>51124</v>
      </c>
      <c r="AE32" s="90">
        <v>598020.49</v>
      </c>
      <c r="AF32" s="90">
        <v>121617.64</v>
      </c>
      <c r="AI32" s="90">
        <v>449.41</v>
      </c>
      <c r="AJ32" s="412">
        <v>449.41</v>
      </c>
      <c r="AK32" s="76">
        <f t="shared" si="1"/>
        <v>326114.55</v>
      </c>
      <c r="AL32" s="31">
        <f t="shared" si="2"/>
        <v>0</v>
      </c>
      <c r="AM32" s="21">
        <f t="shared" si="3"/>
        <v>326114.55</v>
      </c>
      <c r="AN32" s="15">
        <f t="shared" si="4"/>
        <v>955010.29999999993</v>
      </c>
      <c r="AO32" s="16">
        <f t="shared" si="5"/>
        <v>1028734.9500000001</v>
      </c>
      <c r="AP32" s="26">
        <f t="shared" si="6"/>
        <v>-73724.65000000014</v>
      </c>
    </row>
    <row r="33" spans="1:42" x14ac:dyDescent="0.2">
      <c r="A33" t="s">
        <v>541</v>
      </c>
      <c r="B33" t="s">
        <v>542</v>
      </c>
      <c r="C33" s="71">
        <v>3946</v>
      </c>
      <c r="D33" s="58" t="s">
        <v>1293</v>
      </c>
      <c r="E33" s="250" t="s">
        <v>3044</v>
      </c>
      <c r="F33" s="89">
        <v>774691.48</v>
      </c>
      <c r="G33" s="89">
        <v>0</v>
      </c>
      <c r="H33" s="89">
        <v>65290.49</v>
      </c>
      <c r="I33" s="251">
        <v>11265363.439999999</v>
      </c>
      <c r="J33" s="251">
        <v>539815.78</v>
      </c>
      <c r="P33" s="232">
        <v>1138.83</v>
      </c>
      <c r="S33" s="251">
        <v>4065917.73</v>
      </c>
      <c r="T33" s="251">
        <v>8039383.1299999999</v>
      </c>
      <c r="W33" s="73">
        <v>1126129.55</v>
      </c>
      <c r="X33" s="73">
        <v>520000</v>
      </c>
      <c r="Y33" s="73">
        <v>661.75</v>
      </c>
      <c r="Z33" s="73">
        <v>792630</v>
      </c>
      <c r="AA33" s="73">
        <v>79800</v>
      </c>
      <c r="AB33" s="90">
        <v>1335950</v>
      </c>
      <c r="AD33" s="90">
        <v>6248</v>
      </c>
      <c r="AE33" s="90">
        <v>465504.58</v>
      </c>
      <c r="AF33" s="90">
        <v>163960.22</v>
      </c>
      <c r="AK33" s="76">
        <f t="shared" si="1"/>
        <v>839981.97</v>
      </c>
      <c r="AL33" s="31">
        <f t="shared" si="2"/>
        <v>1138.83</v>
      </c>
      <c r="AM33" s="21">
        <f t="shared" si="3"/>
        <v>838843.14</v>
      </c>
      <c r="AN33" s="15">
        <f t="shared" si="4"/>
        <v>2519221.2999999998</v>
      </c>
      <c r="AO33" s="16">
        <f t="shared" si="5"/>
        <v>1971662.8</v>
      </c>
      <c r="AP33" s="26">
        <f t="shared" si="6"/>
        <v>547558.49999999977</v>
      </c>
    </row>
    <row r="34" spans="1:42" x14ac:dyDescent="0.2">
      <c r="A34" t="s">
        <v>541</v>
      </c>
      <c r="B34" t="s">
        <v>542</v>
      </c>
      <c r="C34" s="71">
        <v>4332</v>
      </c>
      <c r="D34" s="58" t="s">
        <v>1294</v>
      </c>
      <c r="E34" s="250" t="s">
        <v>3045</v>
      </c>
      <c r="F34" s="89">
        <v>322026.36</v>
      </c>
      <c r="G34" s="89">
        <v>0</v>
      </c>
      <c r="H34" s="89">
        <v>124659.81</v>
      </c>
      <c r="I34" s="251">
        <v>2127717.0299999998</v>
      </c>
      <c r="J34" s="251">
        <v>160970.54999999999</v>
      </c>
      <c r="N34" s="232">
        <v>1500</v>
      </c>
      <c r="S34" s="251">
        <v>541704.46</v>
      </c>
      <c r="T34" s="251">
        <v>2109112.34</v>
      </c>
      <c r="W34" s="73">
        <v>709486.25</v>
      </c>
      <c r="Y34" s="73">
        <v>460.18</v>
      </c>
      <c r="Z34" s="73">
        <v>667380</v>
      </c>
      <c r="AA34" s="73">
        <v>408762</v>
      </c>
      <c r="AB34" s="90">
        <v>1071692</v>
      </c>
      <c r="AC34" s="90">
        <v>5982</v>
      </c>
      <c r="AE34" s="90">
        <v>419044.14</v>
      </c>
      <c r="AF34" s="90">
        <v>191192.34</v>
      </c>
      <c r="AI34" s="90">
        <v>3000</v>
      </c>
      <c r="AJ34" s="412">
        <v>3000</v>
      </c>
      <c r="AK34" s="76">
        <f t="shared" si="1"/>
        <v>446686.17</v>
      </c>
      <c r="AL34" s="31">
        <f t="shared" si="2"/>
        <v>1500</v>
      </c>
      <c r="AM34" s="21">
        <f t="shared" si="3"/>
        <v>445186.17</v>
      </c>
      <c r="AN34" s="15">
        <f t="shared" si="4"/>
        <v>1786088.4300000002</v>
      </c>
      <c r="AO34" s="16">
        <f t="shared" si="5"/>
        <v>1693910.4800000002</v>
      </c>
      <c r="AP34" s="26">
        <f t="shared" si="6"/>
        <v>92177.949999999953</v>
      </c>
    </row>
    <row r="35" spans="1:42" x14ac:dyDescent="0.2">
      <c r="A35" t="s">
        <v>541</v>
      </c>
      <c r="B35" t="s">
        <v>542</v>
      </c>
      <c r="C35" s="71">
        <v>2103</v>
      </c>
      <c r="D35" s="58" t="s">
        <v>1295</v>
      </c>
      <c r="E35" s="250" t="s">
        <v>3046</v>
      </c>
      <c r="F35" s="89">
        <v>293657.62</v>
      </c>
      <c r="G35" s="89">
        <v>2500</v>
      </c>
      <c r="H35" s="89">
        <v>34470.28</v>
      </c>
      <c r="I35" s="251">
        <v>2140531.6</v>
      </c>
      <c r="J35" s="251">
        <v>327442.12</v>
      </c>
      <c r="P35" s="232">
        <v>29966.93</v>
      </c>
      <c r="S35" s="251">
        <v>783827.26</v>
      </c>
      <c r="T35" s="251">
        <v>2003005.18</v>
      </c>
      <c r="W35" s="73">
        <v>645070.01</v>
      </c>
      <c r="X35" s="73">
        <v>20000</v>
      </c>
      <c r="Y35" s="73">
        <v>991.16</v>
      </c>
      <c r="AA35" s="73">
        <v>230400</v>
      </c>
      <c r="AB35" s="90">
        <v>292564</v>
      </c>
      <c r="AD35" s="90">
        <v>2520</v>
      </c>
      <c r="AE35" s="90">
        <v>430155.89</v>
      </c>
      <c r="AF35" s="90">
        <v>161456.03</v>
      </c>
      <c r="AK35" s="76">
        <f t="shared" si="1"/>
        <v>330627.90000000002</v>
      </c>
      <c r="AL35" s="31">
        <f t="shared" si="2"/>
        <v>29966.93</v>
      </c>
      <c r="AM35" s="21">
        <f t="shared" si="3"/>
        <v>300660.97000000003</v>
      </c>
      <c r="AN35" s="15">
        <f t="shared" si="4"/>
        <v>896461.17</v>
      </c>
      <c r="AO35" s="16">
        <f t="shared" si="5"/>
        <v>886695.92</v>
      </c>
      <c r="AP35" s="26">
        <f t="shared" si="6"/>
        <v>9765.25</v>
      </c>
    </row>
    <row r="36" spans="1:42" x14ac:dyDescent="0.2">
      <c r="A36" t="s">
        <v>541</v>
      </c>
      <c r="B36" t="s">
        <v>542</v>
      </c>
      <c r="C36" s="71">
        <v>2710</v>
      </c>
      <c r="D36" s="58" t="s">
        <v>1296</v>
      </c>
      <c r="E36" s="250" t="s">
        <v>3047</v>
      </c>
      <c r="F36" s="89">
        <v>201009.91</v>
      </c>
      <c r="G36" s="89">
        <v>0</v>
      </c>
      <c r="H36" s="89">
        <v>10607.42</v>
      </c>
      <c r="I36" s="251">
        <v>1241954.3999999999</v>
      </c>
      <c r="J36" s="251">
        <v>218034.48</v>
      </c>
      <c r="S36" s="251">
        <v>-421262.16</v>
      </c>
      <c r="T36" s="251">
        <v>2067007.72</v>
      </c>
      <c r="W36" s="73">
        <v>656859.93000000005</v>
      </c>
      <c r="Y36" s="73">
        <v>362.56</v>
      </c>
      <c r="AA36" s="73">
        <v>54000</v>
      </c>
      <c r="AB36" s="90">
        <v>205910</v>
      </c>
      <c r="AD36" s="90">
        <v>17644</v>
      </c>
      <c r="AE36" s="90">
        <v>365209.54</v>
      </c>
      <c r="AF36" s="90">
        <v>93320.3</v>
      </c>
      <c r="AK36" s="76">
        <f t="shared" si="1"/>
        <v>211617.33000000002</v>
      </c>
      <c r="AL36" s="31">
        <f t="shared" si="2"/>
        <v>0</v>
      </c>
      <c r="AM36" s="21">
        <f t="shared" si="3"/>
        <v>211617.33000000002</v>
      </c>
      <c r="AN36" s="15">
        <f t="shared" si="4"/>
        <v>711222.49000000011</v>
      </c>
      <c r="AO36" s="16">
        <f t="shared" si="5"/>
        <v>682083.84000000008</v>
      </c>
      <c r="AP36" s="26">
        <f t="shared" si="6"/>
        <v>29138.650000000023</v>
      </c>
    </row>
    <row r="37" spans="1:42" x14ac:dyDescent="0.2">
      <c r="A37" t="s">
        <v>541</v>
      </c>
      <c r="B37" t="s">
        <v>542</v>
      </c>
      <c r="C37" s="71">
        <v>2476</v>
      </c>
      <c r="D37" s="58" t="s">
        <v>1297</v>
      </c>
      <c r="E37" s="250" t="s">
        <v>3048</v>
      </c>
      <c r="F37" s="89">
        <v>96632.54</v>
      </c>
      <c r="G37" s="89">
        <v>0</v>
      </c>
      <c r="H37" s="89">
        <v>201106.97</v>
      </c>
      <c r="I37" s="251">
        <v>544111.94999999995</v>
      </c>
      <c r="J37" s="251">
        <v>864858.57</v>
      </c>
      <c r="S37" s="251">
        <v>-1052658.8400000001</v>
      </c>
      <c r="T37" s="251">
        <v>2721924.84</v>
      </c>
      <c r="W37" s="73">
        <v>984710.27</v>
      </c>
      <c r="Y37" s="73">
        <v>279.39999999999998</v>
      </c>
      <c r="Z37" s="73">
        <v>764764</v>
      </c>
      <c r="AA37" s="73">
        <v>132910</v>
      </c>
      <c r="AB37" s="90">
        <v>1190499</v>
      </c>
      <c r="AD37" s="90">
        <v>12712</v>
      </c>
      <c r="AE37" s="90">
        <v>510370.64</v>
      </c>
      <c r="AF37" s="90">
        <v>144492</v>
      </c>
      <c r="AK37" s="76">
        <f t="shared" si="1"/>
        <v>297739.51</v>
      </c>
      <c r="AL37" s="31">
        <f t="shared" si="2"/>
        <v>0</v>
      </c>
      <c r="AM37" s="21">
        <f t="shared" si="3"/>
        <v>297739.51</v>
      </c>
      <c r="AN37" s="15">
        <f t="shared" si="4"/>
        <v>1882663.67</v>
      </c>
      <c r="AO37" s="16">
        <f t="shared" si="5"/>
        <v>1858073.6400000001</v>
      </c>
      <c r="AP37" s="26">
        <f t="shared" si="6"/>
        <v>24590.029999999795</v>
      </c>
    </row>
    <row r="38" spans="1:42" x14ac:dyDescent="0.2">
      <c r="A38" t="s">
        <v>545</v>
      </c>
      <c r="B38" t="s">
        <v>546</v>
      </c>
      <c r="C38" s="71">
        <v>3590</v>
      </c>
      <c r="D38" s="58" t="s">
        <v>1298</v>
      </c>
      <c r="E38" s="250" t="s">
        <v>3049</v>
      </c>
      <c r="F38" s="89">
        <v>500412.74</v>
      </c>
      <c r="G38" s="89">
        <v>0</v>
      </c>
      <c r="H38" s="89">
        <v>74426.17</v>
      </c>
      <c r="I38" s="251">
        <v>3</v>
      </c>
      <c r="J38" s="251">
        <v>-81228.429999999993</v>
      </c>
      <c r="N38" s="232">
        <v>1650</v>
      </c>
      <c r="P38" s="232">
        <v>0</v>
      </c>
      <c r="S38" s="251">
        <v>78724.240000000005</v>
      </c>
      <c r="T38" s="251">
        <v>1153430.04</v>
      </c>
      <c r="W38" s="73">
        <v>755888.29</v>
      </c>
      <c r="X38" s="73">
        <v>150232</v>
      </c>
      <c r="Y38" s="73">
        <v>466.98</v>
      </c>
      <c r="Z38" s="73">
        <v>947720</v>
      </c>
      <c r="AA38" s="73">
        <v>25800</v>
      </c>
      <c r="AB38" s="90">
        <v>1130582</v>
      </c>
      <c r="AD38" s="90">
        <v>6880</v>
      </c>
      <c r="AE38" s="90">
        <v>353720.68</v>
      </c>
      <c r="AF38" s="90">
        <v>60296.66</v>
      </c>
      <c r="AK38" s="76">
        <f t="shared" si="1"/>
        <v>574838.91</v>
      </c>
      <c r="AL38" s="31">
        <f t="shared" si="2"/>
        <v>1650</v>
      </c>
      <c r="AM38" s="21">
        <f t="shared" si="3"/>
        <v>573188.91</v>
      </c>
      <c r="AN38" s="15">
        <f t="shared" si="4"/>
        <v>1880107.27</v>
      </c>
      <c r="AO38" s="16">
        <f t="shared" si="5"/>
        <v>1551479.3399999999</v>
      </c>
      <c r="AP38" s="26">
        <f t="shared" si="6"/>
        <v>328627.93000000017</v>
      </c>
    </row>
    <row r="39" spans="1:42" x14ac:dyDescent="0.2">
      <c r="A39" t="s">
        <v>545</v>
      </c>
      <c r="B39" t="s">
        <v>546</v>
      </c>
      <c r="C39" s="71">
        <v>4275</v>
      </c>
      <c r="D39" s="58" t="s">
        <v>1299</v>
      </c>
      <c r="E39" s="250" t="s">
        <v>3050</v>
      </c>
      <c r="F39" s="89">
        <v>591676.31000000006</v>
      </c>
      <c r="G39" s="89">
        <v>0</v>
      </c>
      <c r="H39" s="89">
        <v>204283.8</v>
      </c>
      <c r="I39" s="251">
        <v>-430059.7</v>
      </c>
      <c r="J39" s="251">
        <v>84213.39</v>
      </c>
      <c r="P39" s="232">
        <v>502.5</v>
      </c>
      <c r="R39" s="251">
        <v>-2304521.69</v>
      </c>
      <c r="S39" s="251">
        <v>-30934</v>
      </c>
      <c r="T39" s="251">
        <v>2737074.7</v>
      </c>
      <c r="W39" s="73">
        <v>833277.62</v>
      </c>
      <c r="X39" s="73">
        <v>148885</v>
      </c>
      <c r="Y39" s="73">
        <v>567.77</v>
      </c>
      <c r="Z39" s="73">
        <v>1710840</v>
      </c>
      <c r="AA39" s="73">
        <v>34800</v>
      </c>
      <c r="AB39" s="90">
        <v>1806220</v>
      </c>
      <c r="AE39" s="90">
        <v>374641.93</v>
      </c>
      <c r="AF39" s="90">
        <v>103722.59</v>
      </c>
      <c r="AK39" s="76">
        <f t="shared" si="1"/>
        <v>795960.1100000001</v>
      </c>
      <c r="AL39" s="31">
        <f t="shared" si="2"/>
        <v>502.5</v>
      </c>
      <c r="AM39" s="21">
        <f t="shared" si="3"/>
        <v>795457.6100000001</v>
      </c>
      <c r="AN39" s="15">
        <f t="shared" si="4"/>
        <v>2728370.39</v>
      </c>
      <c r="AO39" s="16">
        <f t="shared" si="5"/>
        <v>2284584.52</v>
      </c>
      <c r="AP39" s="26">
        <f t="shared" si="6"/>
        <v>443785.87000000011</v>
      </c>
    </row>
    <row r="40" spans="1:42" x14ac:dyDescent="0.2">
      <c r="A40" t="s">
        <v>545</v>
      </c>
      <c r="B40" t="s">
        <v>546</v>
      </c>
      <c r="C40" s="71">
        <v>1050</v>
      </c>
      <c r="D40" s="58" t="s">
        <v>1300</v>
      </c>
      <c r="E40" s="250" t="s">
        <v>3051</v>
      </c>
      <c r="F40" s="89">
        <v>575589.68000000005</v>
      </c>
      <c r="G40" s="89">
        <v>0</v>
      </c>
      <c r="H40" s="89">
        <v>135995.32999999999</v>
      </c>
      <c r="I40" s="251">
        <v>127575.5</v>
      </c>
      <c r="J40" s="251">
        <v>107426.57</v>
      </c>
      <c r="N40" s="232">
        <v>6300</v>
      </c>
      <c r="S40" s="251">
        <v>24543</v>
      </c>
      <c r="T40" s="251">
        <v>1656318.18</v>
      </c>
      <c r="W40" s="73">
        <v>451748.25</v>
      </c>
      <c r="X40" s="73">
        <v>122400</v>
      </c>
      <c r="Y40" s="73">
        <v>2069.9899999999998</v>
      </c>
      <c r="Z40" s="73">
        <v>1062080</v>
      </c>
      <c r="AA40" s="73">
        <v>31079</v>
      </c>
      <c r="AB40" s="90">
        <v>1157785</v>
      </c>
      <c r="AD40" s="90">
        <v>7840</v>
      </c>
      <c r="AE40" s="90">
        <v>303600.69</v>
      </c>
      <c r="AF40" s="90">
        <v>110942.77</v>
      </c>
      <c r="AK40" s="76">
        <f t="shared" si="1"/>
        <v>711585.01</v>
      </c>
      <c r="AL40" s="31">
        <f t="shared" si="2"/>
        <v>6300</v>
      </c>
      <c r="AM40" s="21">
        <f t="shared" si="3"/>
        <v>705285.01</v>
      </c>
      <c r="AN40" s="15">
        <f t="shared" si="4"/>
        <v>1669377.24</v>
      </c>
      <c r="AO40" s="16">
        <f t="shared" si="5"/>
        <v>1580168.46</v>
      </c>
      <c r="AP40" s="26">
        <f t="shared" si="6"/>
        <v>89208.780000000028</v>
      </c>
    </row>
    <row r="41" spans="1:42" x14ac:dyDescent="0.2">
      <c r="A41" t="s">
        <v>545</v>
      </c>
      <c r="B41" t="s">
        <v>546</v>
      </c>
      <c r="C41" s="71">
        <v>2081</v>
      </c>
      <c r="D41" s="58" t="s">
        <v>1301</v>
      </c>
      <c r="E41" s="250" t="s">
        <v>3052</v>
      </c>
      <c r="F41" s="89">
        <v>242759.44</v>
      </c>
      <c r="G41" s="89">
        <v>0</v>
      </c>
      <c r="H41" s="89">
        <v>67351.31</v>
      </c>
      <c r="I41" s="251">
        <v>94994.15</v>
      </c>
      <c r="J41" s="251">
        <v>-61225.06</v>
      </c>
      <c r="N41" s="232">
        <v>577325</v>
      </c>
      <c r="P41" s="232">
        <v>176.35</v>
      </c>
      <c r="S41" s="251">
        <v>3744.1</v>
      </c>
      <c r="T41" s="251">
        <v>1118559.83</v>
      </c>
      <c r="W41" s="73">
        <v>587102.85</v>
      </c>
      <c r="X41" s="73">
        <v>77860</v>
      </c>
      <c r="Y41" s="73">
        <v>178.97</v>
      </c>
      <c r="Z41" s="73">
        <v>841130</v>
      </c>
      <c r="AA41" s="73">
        <v>107634</v>
      </c>
      <c r="AB41" s="90">
        <v>1014438</v>
      </c>
      <c r="AE41" s="90">
        <v>343536.18</v>
      </c>
      <c r="AF41" s="90">
        <v>82057.31</v>
      </c>
      <c r="AK41" s="76">
        <f t="shared" si="1"/>
        <v>310110.75</v>
      </c>
      <c r="AL41" s="31">
        <f t="shared" si="2"/>
        <v>577501.35</v>
      </c>
      <c r="AM41" s="21">
        <f t="shared" si="3"/>
        <v>-267390.59999999998</v>
      </c>
      <c r="AN41" s="15">
        <f t="shared" si="4"/>
        <v>1613905.8199999998</v>
      </c>
      <c r="AO41" s="16">
        <f t="shared" si="5"/>
        <v>1440031.49</v>
      </c>
      <c r="AP41" s="26">
        <f t="shared" si="6"/>
        <v>173874.32999999984</v>
      </c>
    </row>
    <row r="42" spans="1:42" x14ac:dyDescent="0.2">
      <c r="A42" t="s">
        <v>545</v>
      </c>
      <c r="B42" t="s">
        <v>546</v>
      </c>
      <c r="C42" s="71">
        <v>2563</v>
      </c>
      <c r="D42" s="58" t="s">
        <v>1302</v>
      </c>
      <c r="E42" s="250" t="s">
        <v>3053</v>
      </c>
      <c r="F42" s="89">
        <v>290979.43</v>
      </c>
      <c r="G42" s="89">
        <v>0</v>
      </c>
      <c r="H42" s="89">
        <v>141822.43</v>
      </c>
      <c r="I42" s="251">
        <v>-754501.04</v>
      </c>
      <c r="J42" s="251">
        <v>-139494.12</v>
      </c>
      <c r="M42" s="232">
        <v>0</v>
      </c>
      <c r="N42" s="232">
        <v>42310</v>
      </c>
      <c r="S42" s="251">
        <v>-707970.66</v>
      </c>
      <c r="T42" s="251">
        <v>1381244.13</v>
      </c>
      <c r="W42" s="73">
        <v>711081.38</v>
      </c>
      <c r="X42" s="73">
        <v>190590</v>
      </c>
      <c r="Y42" s="73">
        <v>406.11</v>
      </c>
      <c r="Z42" s="73">
        <v>1203360</v>
      </c>
      <c r="AA42" s="73">
        <v>190300</v>
      </c>
      <c r="AB42" s="90">
        <v>1390660</v>
      </c>
      <c r="AE42" s="90">
        <v>258513</v>
      </c>
      <c r="AF42" s="90">
        <v>149296.29999999999</v>
      </c>
      <c r="AK42" s="76">
        <f t="shared" si="1"/>
        <v>432801.86</v>
      </c>
      <c r="AL42" s="31">
        <f t="shared" si="2"/>
        <v>42310</v>
      </c>
      <c r="AM42" s="21">
        <f t="shared" si="3"/>
        <v>390491.86</v>
      </c>
      <c r="AN42" s="15">
        <f t="shared" si="4"/>
        <v>2295737.4900000002</v>
      </c>
      <c r="AO42" s="16">
        <f t="shared" si="5"/>
        <v>1798469.3</v>
      </c>
      <c r="AP42" s="26">
        <f t="shared" si="6"/>
        <v>497268.19000000018</v>
      </c>
    </row>
    <row r="43" spans="1:42" x14ac:dyDescent="0.2">
      <c r="A43" t="s">
        <v>545</v>
      </c>
      <c r="B43" t="s">
        <v>546</v>
      </c>
      <c r="C43" s="71">
        <v>2302</v>
      </c>
      <c r="D43" s="58" t="s">
        <v>1303</v>
      </c>
      <c r="E43" s="250" t="s">
        <v>3054</v>
      </c>
      <c r="F43" s="89">
        <v>430213.35</v>
      </c>
      <c r="G43" s="89">
        <v>0</v>
      </c>
      <c r="H43" s="89">
        <v>91043.199999999997</v>
      </c>
      <c r="I43" s="251">
        <v>166305.63</v>
      </c>
      <c r="J43" s="251">
        <v>-130751.11</v>
      </c>
      <c r="N43" s="232">
        <v>83280</v>
      </c>
      <c r="P43" s="232">
        <v>400</v>
      </c>
      <c r="S43" s="251">
        <v>-793901.25</v>
      </c>
      <c r="T43" s="251">
        <v>1240631.49</v>
      </c>
      <c r="W43" s="73">
        <v>834723.01</v>
      </c>
      <c r="X43" s="73">
        <v>63563.88</v>
      </c>
      <c r="Y43" s="73">
        <v>405.2</v>
      </c>
      <c r="Z43" s="73">
        <v>1225900</v>
      </c>
      <c r="AA43" s="73">
        <v>37900</v>
      </c>
      <c r="AB43" s="90">
        <v>1433170</v>
      </c>
      <c r="AD43" s="90">
        <v>1280</v>
      </c>
      <c r="AE43" s="90">
        <v>289990.3</v>
      </c>
      <c r="AF43" s="90">
        <v>181002.98</v>
      </c>
      <c r="AK43" s="76">
        <f t="shared" si="1"/>
        <v>521256.55</v>
      </c>
      <c r="AL43" s="31">
        <f t="shared" si="2"/>
        <v>83680</v>
      </c>
      <c r="AM43" s="21">
        <f t="shared" si="3"/>
        <v>437576.55</v>
      </c>
      <c r="AN43" s="15">
        <f t="shared" si="4"/>
        <v>2162492.09</v>
      </c>
      <c r="AO43" s="16">
        <f t="shared" si="5"/>
        <v>1905443.28</v>
      </c>
      <c r="AP43" s="26">
        <f t="shared" si="6"/>
        <v>257048.80999999982</v>
      </c>
    </row>
    <row r="44" spans="1:42" x14ac:dyDescent="0.2">
      <c r="A44" t="s">
        <v>545</v>
      </c>
      <c r="B44" t="s">
        <v>546</v>
      </c>
      <c r="C44" s="71">
        <v>2003</v>
      </c>
      <c r="D44" s="58" t="s">
        <v>1304</v>
      </c>
      <c r="E44" s="250" t="s">
        <v>3055</v>
      </c>
      <c r="F44" s="89">
        <v>402011.34</v>
      </c>
      <c r="G44" s="89">
        <v>0</v>
      </c>
      <c r="H44" s="89">
        <v>113714.96</v>
      </c>
      <c r="I44" s="251">
        <v>26313.16</v>
      </c>
      <c r="J44" s="251">
        <v>87905.97</v>
      </c>
      <c r="N44" s="232">
        <v>9500</v>
      </c>
      <c r="S44" s="251">
        <v>-813213.64</v>
      </c>
      <c r="T44" s="251">
        <v>2770050.54</v>
      </c>
      <c r="W44" s="73">
        <v>550338.68000000005</v>
      </c>
      <c r="X44" s="73">
        <v>89225</v>
      </c>
      <c r="Y44" s="73">
        <v>555.94000000000005</v>
      </c>
      <c r="Z44" s="73">
        <v>6880</v>
      </c>
      <c r="AB44" s="90">
        <v>158200</v>
      </c>
      <c r="AE44" s="90">
        <v>272295.01</v>
      </c>
      <c r="AF44" s="90">
        <v>36635.49</v>
      </c>
      <c r="AK44" s="76">
        <f t="shared" si="1"/>
        <v>515726.30000000005</v>
      </c>
      <c r="AL44" s="31">
        <f t="shared" si="2"/>
        <v>9500</v>
      </c>
      <c r="AM44" s="21">
        <f t="shared" si="3"/>
        <v>506226.30000000005</v>
      </c>
      <c r="AN44" s="15">
        <f t="shared" si="4"/>
        <v>646999.62</v>
      </c>
      <c r="AO44" s="16">
        <f t="shared" si="5"/>
        <v>467130.5</v>
      </c>
      <c r="AP44" s="26">
        <f t="shared" si="6"/>
        <v>179869.12</v>
      </c>
    </row>
    <row r="45" spans="1:42" x14ac:dyDescent="0.2">
      <c r="A45" t="s">
        <v>545</v>
      </c>
      <c r="B45" t="s">
        <v>546</v>
      </c>
      <c r="C45" s="71">
        <v>2921</v>
      </c>
      <c r="D45" s="58" t="s">
        <v>1305</v>
      </c>
      <c r="E45" s="250" t="s">
        <v>3056</v>
      </c>
      <c r="F45" s="89">
        <v>667711.48</v>
      </c>
      <c r="G45" s="89">
        <v>0</v>
      </c>
      <c r="H45" s="89">
        <v>44970.1</v>
      </c>
      <c r="I45" s="251">
        <v>38097.31</v>
      </c>
      <c r="J45" s="251">
        <v>184925.54</v>
      </c>
      <c r="N45" s="232">
        <v>8540</v>
      </c>
      <c r="P45" s="232">
        <v>538.86</v>
      </c>
      <c r="R45" s="251">
        <v>16660.38</v>
      </c>
      <c r="S45" s="251">
        <v>275883.67</v>
      </c>
      <c r="T45" s="251">
        <v>2356118.79</v>
      </c>
      <c r="W45" s="73">
        <v>610622.35</v>
      </c>
      <c r="X45" s="73">
        <v>160100</v>
      </c>
      <c r="Y45" s="73">
        <v>1696.79</v>
      </c>
      <c r="Z45" s="73">
        <v>1141140</v>
      </c>
      <c r="AA45" s="73">
        <v>15893</v>
      </c>
      <c r="AB45" s="90">
        <v>1239788.5</v>
      </c>
      <c r="AE45" s="90">
        <v>375960.82</v>
      </c>
      <c r="AF45" s="90">
        <v>25942.55</v>
      </c>
      <c r="AK45" s="76">
        <f t="shared" si="1"/>
        <v>712681.58</v>
      </c>
      <c r="AL45" s="31">
        <f t="shared" si="2"/>
        <v>9078.86</v>
      </c>
      <c r="AM45" s="21">
        <f t="shared" si="3"/>
        <v>703602.72</v>
      </c>
      <c r="AN45" s="15">
        <f t="shared" si="4"/>
        <v>1929452.1400000001</v>
      </c>
      <c r="AO45" s="16">
        <f t="shared" si="5"/>
        <v>1641691.87</v>
      </c>
      <c r="AP45" s="26">
        <f t="shared" si="6"/>
        <v>287760.27</v>
      </c>
    </row>
    <row r="46" spans="1:42" x14ac:dyDescent="0.2">
      <c r="A46" t="s">
        <v>545</v>
      </c>
      <c r="B46" t="s">
        <v>546</v>
      </c>
      <c r="C46" s="71">
        <v>2021</v>
      </c>
      <c r="D46" s="58" t="s">
        <v>1306</v>
      </c>
      <c r="E46" s="250" t="s">
        <v>3057</v>
      </c>
      <c r="F46" s="89">
        <v>287564.84000000003</v>
      </c>
      <c r="G46" s="89">
        <v>0</v>
      </c>
      <c r="H46" s="89">
        <v>67143.69</v>
      </c>
      <c r="I46" s="251">
        <v>141295.53</v>
      </c>
      <c r="J46" s="251">
        <v>202208.96</v>
      </c>
      <c r="N46" s="232">
        <v>41960</v>
      </c>
      <c r="O46" s="232">
        <v>2759</v>
      </c>
      <c r="P46" s="232">
        <v>350.05</v>
      </c>
      <c r="R46" s="251">
        <v>-341908.85</v>
      </c>
      <c r="S46" s="251">
        <v>15034.11</v>
      </c>
      <c r="T46" s="251">
        <v>1990390.15</v>
      </c>
      <c r="W46" s="73">
        <v>592539.5</v>
      </c>
      <c r="X46" s="73">
        <v>65200</v>
      </c>
      <c r="Y46" s="73">
        <v>341.32</v>
      </c>
      <c r="Z46" s="73">
        <v>726170</v>
      </c>
      <c r="AA46" s="73">
        <v>85650</v>
      </c>
      <c r="AB46" s="90">
        <v>855429</v>
      </c>
      <c r="AD46" s="90">
        <v>8972</v>
      </c>
      <c r="AE46" s="90">
        <v>360423.12</v>
      </c>
      <c r="AF46" s="90">
        <v>112508.4</v>
      </c>
      <c r="AK46" s="76">
        <f t="shared" si="1"/>
        <v>354708.53</v>
      </c>
      <c r="AL46" s="31">
        <f t="shared" si="2"/>
        <v>45069.05</v>
      </c>
      <c r="AM46" s="21">
        <f t="shared" si="3"/>
        <v>309639.48000000004</v>
      </c>
      <c r="AN46" s="15">
        <f t="shared" si="4"/>
        <v>1469900.8199999998</v>
      </c>
      <c r="AO46" s="16">
        <f t="shared" si="5"/>
        <v>1337332.52</v>
      </c>
      <c r="AP46" s="26">
        <f t="shared" si="6"/>
        <v>132568.29999999981</v>
      </c>
    </row>
    <row r="47" spans="1:42" x14ac:dyDescent="0.2">
      <c r="A47" t="s">
        <v>545</v>
      </c>
      <c r="B47" t="s">
        <v>546</v>
      </c>
      <c r="C47" s="71">
        <v>1750</v>
      </c>
      <c r="D47" s="58" t="s">
        <v>1307</v>
      </c>
      <c r="E47" s="250" t="s">
        <v>3058</v>
      </c>
      <c r="F47" s="89">
        <v>375859.65</v>
      </c>
      <c r="G47" s="89">
        <v>0</v>
      </c>
      <c r="H47" s="89">
        <v>31453.919999999998</v>
      </c>
      <c r="I47" s="251">
        <v>275449.49</v>
      </c>
      <c r="J47" s="251">
        <v>-9338.8799999999992</v>
      </c>
      <c r="M47" s="232">
        <v>100000</v>
      </c>
      <c r="N47" s="232">
        <v>69260</v>
      </c>
      <c r="P47" s="232">
        <v>113.26</v>
      </c>
      <c r="T47" s="251">
        <v>498635.02</v>
      </c>
      <c r="W47" s="73">
        <v>576377.31999999995</v>
      </c>
      <c r="X47" s="73">
        <v>46250</v>
      </c>
      <c r="Y47" s="73">
        <v>404.75</v>
      </c>
      <c r="Z47" s="73">
        <v>809280</v>
      </c>
      <c r="AA47" s="73">
        <v>30600</v>
      </c>
      <c r="AB47" s="90">
        <v>933810</v>
      </c>
      <c r="AE47" s="90">
        <v>245158.99</v>
      </c>
      <c r="AF47" s="90">
        <v>33515.300000000003</v>
      </c>
      <c r="AK47" s="76">
        <f t="shared" si="1"/>
        <v>407313.57</v>
      </c>
      <c r="AL47" s="31">
        <f t="shared" si="2"/>
        <v>169373.26</v>
      </c>
      <c r="AM47" s="21">
        <f t="shared" si="3"/>
        <v>237940.31</v>
      </c>
      <c r="AN47" s="15">
        <f t="shared" si="4"/>
        <v>1462912.0699999998</v>
      </c>
      <c r="AO47" s="16">
        <f t="shared" si="5"/>
        <v>1212484.29</v>
      </c>
      <c r="AP47" s="26">
        <f t="shared" si="6"/>
        <v>250427.7799999998</v>
      </c>
    </row>
    <row r="48" spans="1:42" x14ac:dyDescent="0.2">
      <c r="A48" t="s">
        <v>545</v>
      </c>
      <c r="B48" t="s">
        <v>546</v>
      </c>
      <c r="C48" s="71">
        <v>1875</v>
      </c>
      <c r="D48" s="58" t="s">
        <v>1308</v>
      </c>
      <c r="E48" s="250" t="s">
        <v>3059</v>
      </c>
      <c r="F48" s="89">
        <v>231907.63</v>
      </c>
      <c r="G48" s="89">
        <v>0</v>
      </c>
      <c r="H48" s="89">
        <v>221738.12</v>
      </c>
      <c r="I48" s="251">
        <v>3</v>
      </c>
      <c r="J48" s="251">
        <v>22097.32</v>
      </c>
      <c r="N48" s="232">
        <v>6450</v>
      </c>
      <c r="R48" s="251">
        <v>-11452.2</v>
      </c>
      <c r="S48" s="251">
        <v>38562</v>
      </c>
      <c r="T48" s="251">
        <v>452082.82</v>
      </c>
      <c r="W48" s="73">
        <v>583489.85</v>
      </c>
      <c r="X48" s="73">
        <v>56595</v>
      </c>
      <c r="Y48" s="73">
        <v>272</v>
      </c>
      <c r="Z48" s="73">
        <v>640100</v>
      </c>
      <c r="AA48" s="73">
        <v>105800</v>
      </c>
      <c r="AB48" s="90">
        <v>802640</v>
      </c>
      <c r="AE48" s="90">
        <v>362914.38</v>
      </c>
      <c r="AF48" s="90">
        <v>21321.58</v>
      </c>
      <c r="AK48" s="76">
        <f t="shared" si="1"/>
        <v>453645.75</v>
      </c>
      <c r="AL48" s="31">
        <f t="shared" si="2"/>
        <v>6450</v>
      </c>
      <c r="AM48" s="21">
        <f t="shared" si="3"/>
        <v>447195.75</v>
      </c>
      <c r="AN48" s="15">
        <f t="shared" si="4"/>
        <v>1386256.85</v>
      </c>
      <c r="AO48" s="16">
        <f t="shared" si="5"/>
        <v>1186875.96</v>
      </c>
      <c r="AP48" s="26">
        <f t="shared" si="6"/>
        <v>199380.89000000013</v>
      </c>
    </row>
    <row r="49" spans="1:42" x14ac:dyDescent="0.2">
      <c r="A49" t="s">
        <v>545</v>
      </c>
      <c r="B49" t="s">
        <v>546</v>
      </c>
      <c r="C49" s="71">
        <v>2733</v>
      </c>
      <c r="D49" s="58" t="s">
        <v>1309</v>
      </c>
      <c r="E49" s="250" t="s">
        <v>3060</v>
      </c>
      <c r="F49" s="89">
        <v>514493.96</v>
      </c>
      <c r="G49" s="89">
        <v>0</v>
      </c>
      <c r="H49" s="89">
        <v>29946.93</v>
      </c>
      <c r="I49" s="251">
        <v>2549738.19</v>
      </c>
      <c r="J49" s="251">
        <v>148334.22</v>
      </c>
      <c r="N49" s="232">
        <v>27230</v>
      </c>
      <c r="P49" s="232">
        <v>161.68</v>
      </c>
      <c r="S49" s="251">
        <v>97200</v>
      </c>
      <c r="T49" s="251">
        <v>5378772.1500000004</v>
      </c>
      <c r="W49" s="73">
        <v>627026.11</v>
      </c>
      <c r="X49" s="73">
        <v>64080</v>
      </c>
      <c r="Y49" s="73">
        <v>795.75</v>
      </c>
      <c r="Z49" s="73">
        <v>938190</v>
      </c>
      <c r="AA49" s="73">
        <v>168600</v>
      </c>
      <c r="AB49" s="90">
        <v>1198390</v>
      </c>
      <c r="AD49" s="90">
        <v>6960</v>
      </c>
      <c r="AE49" s="90">
        <v>379231.19</v>
      </c>
      <c r="AF49" s="90">
        <v>179811.33</v>
      </c>
      <c r="AK49" s="76">
        <f t="shared" si="1"/>
        <v>544440.89</v>
      </c>
      <c r="AL49" s="31">
        <f t="shared" si="2"/>
        <v>27391.68</v>
      </c>
      <c r="AM49" s="21">
        <f t="shared" si="3"/>
        <v>517049.21</v>
      </c>
      <c r="AN49" s="15">
        <f t="shared" si="4"/>
        <v>1798691.8599999999</v>
      </c>
      <c r="AO49" s="16">
        <f t="shared" si="5"/>
        <v>1764392.52</v>
      </c>
      <c r="AP49" s="26">
        <f t="shared" si="6"/>
        <v>34299.339999999851</v>
      </c>
    </row>
    <row r="50" spans="1:42" x14ac:dyDescent="0.2">
      <c r="A50" t="s">
        <v>545</v>
      </c>
      <c r="B50" t="s">
        <v>546</v>
      </c>
      <c r="C50" s="71">
        <v>2730</v>
      </c>
      <c r="D50" s="58" t="s">
        <v>1310</v>
      </c>
      <c r="E50" s="250" t="s">
        <v>3061</v>
      </c>
      <c r="F50" s="89">
        <v>405222.68</v>
      </c>
      <c r="G50" s="89">
        <v>0</v>
      </c>
      <c r="H50" s="89">
        <v>270007.84000000003</v>
      </c>
      <c r="I50" s="251">
        <v>-171851.62</v>
      </c>
      <c r="J50" s="251">
        <v>-285427.64</v>
      </c>
      <c r="N50" s="232">
        <v>9800</v>
      </c>
      <c r="Q50" s="251">
        <v>4586</v>
      </c>
      <c r="S50" s="251">
        <v>-394325.09</v>
      </c>
      <c r="T50" s="251">
        <v>1780248.13</v>
      </c>
      <c r="W50" s="73">
        <v>690222.7</v>
      </c>
      <c r="X50" s="73">
        <v>83345</v>
      </c>
      <c r="Y50" s="73">
        <v>993.89</v>
      </c>
      <c r="Z50" s="73">
        <v>1122860</v>
      </c>
      <c r="AA50" s="73">
        <v>38720</v>
      </c>
      <c r="AB50" s="90">
        <v>1345830</v>
      </c>
      <c r="AE50" s="90">
        <v>270373.94</v>
      </c>
      <c r="AF50" s="90">
        <v>143393.31</v>
      </c>
      <c r="AK50" s="76">
        <f t="shared" si="1"/>
        <v>675230.52</v>
      </c>
      <c r="AL50" s="31">
        <f t="shared" si="2"/>
        <v>9800</v>
      </c>
      <c r="AM50" s="21">
        <f t="shared" si="3"/>
        <v>665430.52</v>
      </c>
      <c r="AN50" s="15">
        <f t="shared" si="4"/>
        <v>1936141.5899999999</v>
      </c>
      <c r="AO50" s="16">
        <f t="shared" si="5"/>
        <v>1759597.25</v>
      </c>
      <c r="AP50" s="26">
        <f t="shared" si="6"/>
        <v>176544.33999999985</v>
      </c>
    </row>
    <row r="51" spans="1:42" x14ac:dyDescent="0.2">
      <c r="A51" t="s">
        <v>545</v>
      </c>
      <c r="B51" t="s">
        <v>546</v>
      </c>
      <c r="C51" s="71">
        <v>2627</v>
      </c>
      <c r="D51" s="58" t="s">
        <v>1311</v>
      </c>
      <c r="E51" s="250" t="s">
        <v>3062</v>
      </c>
      <c r="F51" s="89">
        <v>546754.11</v>
      </c>
      <c r="G51" s="89">
        <v>104347.22</v>
      </c>
      <c r="H51" s="89">
        <v>173958.13</v>
      </c>
      <c r="I51" s="251">
        <v>846846.72</v>
      </c>
      <c r="J51" s="251">
        <v>276577.14</v>
      </c>
      <c r="N51" s="232">
        <v>1000</v>
      </c>
      <c r="O51" s="232">
        <v>57130</v>
      </c>
      <c r="P51" s="232">
        <v>380</v>
      </c>
      <c r="Q51" s="251">
        <v>28800</v>
      </c>
      <c r="S51" s="251">
        <v>197487.27</v>
      </c>
      <c r="T51" s="251">
        <v>2690789.95</v>
      </c>
      <c r="W51" s="73">
        <v>692857.36</v>
      </c>
      <c r="X51" s="73">
        <v>106200</v>
      </c>
      <c r="Y51" s="73">
        <v>1008.84</v>
      </c>
      <c r="Z51" s="73">
        <v>964800</v>
      </c>
      <c r="AA51" s="73">
        <v>206160</v>
      </c>
      <c r="AB51" s="90">
        <v>1253153</v>
      </c>
      <c r="AE51" s="90">
        <v>596539.68999999994</v>
      </c>
      <c r="AF51" s="90">
        <v>345</v>
      </c>
      <c r="AK51" s="76">
        <f t="shared" si="1"/>
        <v>825059.46</v>
      </c>
      <c r="AL51" s="31">
        <f t="shared" si="2"/>
        <v>58510</v>
      </c>
      <c r="AM51" s="21">
        <f t="shared" si="3"/>
        <v>766549.46</v>
      </c>
      <c r="AN51" s="15">
        <f t="shared" si="4"/>
        <v>1971026.2</v>
      </c>
      <c r="AO51" s="16">
        <f t="shared" si="5"/>
        <v>1850037.69</v>
      </c>
      <c r="AP51" s="26">
        <f t="shared" si="6"/>
        <v>120988.51000000001</v>
      </c>
    </row>
    <row r="52" spans="1:42" x14ac:dyDescent="0.2">
      <c r="A52" t="s">
        <v>545</v>
      </c>
      <c r="B52" t="s">
        <v>546</v>
      </c>
      <c r="C52" s="71">
        <v>1841</v>
      </c>
      <c r="D52" s="58" t="s">
        <v>1312</v>
      </c>
      <c r="E52" s="250" t="s">
        <v>3063</v>
      </c>
      <c r="F52" s="89">
        <v>689848.57</v>
      </c>
      <c r="G52" s="89">
        <v>10000</v>
      </c>
      <c r="H52" s="89">
        <v>52997.31</v>
      </c>
      <c r="I52" s="251">
        <v>442539.07</v>
      </c>
      <c r="J52" s="251">
        <v>-41418.5</v>
      </c>
      <c r="P52" s="232">
        <v>2123</v>
      </c>
      <c r="S52" s="251">
        <v>36376.46</v>
      </c>
      <c r="T52" s="251">
        <v>2057308.95</v>
      </c>
      <c r="W52" s="73">
        <v>517534.47</v>
      </c>
      <c r="X52" s="73">
        <v>160500</v>
      </c>
      <c r="Y52" s="73">
        <v>1305.17</v>
      </c>
      <c r="Z52" s="73">
        <v>1196910</v>
      </c>
      <c r="AA52" s="73">
        <v>26700</v>
      </c>
      <c r="AB52" s="90">
        <v>1275751</v>
      </c>
      <c r="AD52" s="90">
        <v>7360</v>
      </c>
      <c r="AE52" s="90">
        <v>232998.21</v>
      </c>
      <c r="AF52" s="90">
        <v>82655.740000000005</v>
      </c>
      <c r="AK52" s="76">
        <f t="shared" si="1"/>
        <v>752845.87999999989</v>
      </c>
      <c r="AL52" s="31">
        <f t="shared" si="2"/>
        <v>2123</v>
      </c>
      <c r="AM52" s="21">
        <f t="shared" si="3"/>
        <v>750722.87999999989</v>
      </c>
      <c r="AN52" s="15">
        <f t="shared" si="4"/>
        <v>1902949.6400000001</v>
      </c>
      <c r="AO52" s="16">
        <f t="shared" si="5"/>
        <v>1598764.95</v>
      </c>
      <c r="AP52" s="26">
        <f t="shared" si="6"/>
        <v>304184.69000000018</v>
      </c>
    </row>
    <row r="53" spans="1:42" x14ac:dyDescent="0.2">
      <c r="A53" t="s">
        <v>545</v>
      </c>
      <c r="B53" t="s">
        <v>546</v>
      </c>
      <c r="C53" s="71">
        <v>2414</v>
      </c>
      <c r="D53" s="58" t="s">
        <v>1313</v>
      </c>
      <c r="E53" s="250" t="s">
        <v>3064</v>
      </c>
      <c r="F53" s="89">
        <v>330749.69</v>
      </c>
      <c r="G53" s="89">
        <v>0</v>
      </c>
      <c r="H53" s="89">
        <v>40000</v>
      </c>
      <c r="I53" s="251">
        <v>117922.74</v>
      </c>
      <c r="J53" s="251">
        <v>162758.54</v>
      </c>
      <c r="P53" s="232">
        <v>14.39</v>
      </c>
      <c r="S53" s="251">
        <v>-2130</v>
      </c>
      <c r="T53" s="251">
        <v>1988049.06</v>
      </c>
      <c r="W53" s="73">
        <v>398678.25</v>
      </c>
      <c r="X53" s="73">
        <v>43650</v>
      </c>
      <c r="Y53" s="73">
        <v>111.37</v>
      </c>
      <c r="Z53" s="73">
        <v>836730</v>
      </c>
      <c r="AA53" s="73">
        <v>343303.85</v>
      </c>
      <c r="AB53" s="90">
        <v>1012096</v>
      </c>
      <c r="AE53" s="90">
        <v>463396.23</v>
      </c>
      <c r="AF53" s="90">
        <v>30577.99</v>
      </c>
      <c r="AK53" s="76">
        <f t="shared" si="1"/>
        <v>370749.69</v>
      </c>
      <c r="AL53" s="31">
        <f t="shared" si="2"/>
        <v>14.39</v>
      </c>
      <c r="AM53" s="21">
        <f t="shared" si="3"/>
        <v>370735.3</v>
      </c>
      <c r="AN53" s="15">
        <f t="shared" si="4"/>
        <v>1622473.4700000002</v>
      </c>
      <c r="AO53" s="16">
        <f t="shared" si="5"/>
        <v>1506070.22</v>
      </c>
      <c r="AP53" s="26">
        <f t="shared" si="6"/>
        <v>116403.25000000023</v>
      </c>
    </row>
    <row r="54" spans="1:42" x14ac:dyDescent="0.2">
      <c r="A54" t="s">
        <v>545</v>
      </c>
      <c r="B54" t="s">
        <v>546</v>
      </c>
      <c r="C54" s="71">
        <v>1799</v>
      </c>
      <c r="D54" s="58" t="s">
        <v>1314</v>
      </c>
      <c r="E54" s="250" t="s">
        <v>3065</v>
      </c>
      <c r="F54" s="89">
        <v>253551.59</v>
      </c>
      <c r="G54" s="89">
        <v>0</v>
      </c>
      <c r="H54" s="89">
        <v>146742.48000000001</v>
      </c>
      <c r="I54" s="251">
        <v>5935.95</v>
      </c>
      <c r="J54" s="251">
        <v>132759.65</v>
      </c>
      <c r="N54" s="232">
        <v>21590</v>
      </c>
      <c r="R54" s="251">
        <v>249356.91</v>
      </c>
      <c r="S54" s="251">
        <v>-360933.18</v>
      </c>
      <c r="T54" s="251">
        <v>1911374.52</v>
      </c>
      <c r="W54" s="73">
        <v>490761.93</v>
      </c>
      <c r="X54" s="73">
        <v>54900</v>
      </c>
      <c r="Y54" s="73">
        <v>131.38999999999999</v>
      </c>
      <c r="Z54" s="73">
        <v>848650</v>
      </c>
      <c r="AA54" s="73">
        <v>180900</v>
      </c>
      <c r="AB54" s="90">
        <v>1066810</v>
      </c>
      <c r="AE54" s="90">
        <v>190972.99</v>
      </c>
      <c r="AF54" s="90">
        <v>51102.3</v>
      </c>
      <c r="AK54" s="76">
        <f t="shared" si="1"/>
        <v>400294.07</v>
      </c>
      <c r="AL54" s="31">
        <f t="shared" si="2"/>
        <v>21590</v>
      </c>
      <c r="AM54" s="21">
        <f t="shared" si="3"/>
        <v>378704.07</v>
      </c>
      <c r="AN54" s="15">
        <f t="shared" si="4"/>
        <v>1575343.3199999998</v>
      </c>
      <c r="AO54" s="16">
        <f t="shared" si="5"/>
        <v>1308885.29</v>
      </c>
      <c r="AP54" s="26">
        <f t="shared" si="6"/>
        <v>266458.0299999998</v>
      </c>
    </row>
    <row r="55" spans="1:42" x14ac:dyDescent="0.2">
      <c r="A55" t="s">
        <v>549</v>
      </c>
      <c r="B55" t="s">
        <v>550</v>
      </c>
      <c r="C55" s="71">
        <v>2442</v>
      </c>
      <c r="D55" s="58" t="s">
        <v>1315</v>
      </c>
      <c r="E55" s="250" t="s">
        <v>3066</v>
      </c>
      <c r="F55" s="89">
        <v>623496.35</v>
      </c>
      <c r="G55" s="89">
        <v>7657.6</v>
      </c>
      <c r="H55" s="89">
        <v>17484.43</v>
      </c>
      <c r="I55" s="251">
        <v>102641.57</v>
      </c>
      <c r="J55" s="251">
        <v>146223.84</v>
      </c>
      <c r="N55" s="232">
        <v>32465</v>
      </c>
      <c r="T55" s="251">
        <v>1946410.43</v>
      </c>
      <c r="U55" s="73">
        <v>530.82000000000005</v>
      </c>
      <c r="W55" s="73">
        <v>1185176.1200000001</v>
      </c>
      <c r="X55" s="73">
        <v>262850</v>
      </c>
      <c r="Z55" s="73">
        <v>1151766</v>
      </c>
      <c r="AA55" s="73">
        <v>112900</v>
      </c>
      <c r="AB55" s="90">
        <v>1333966</v>
      </c>
      <c r="AE55" s="90">
        <v>896091.33</v>
      </c>
      <c r="AF55" s="90">
        <v>55846.79</v>
      </c>
      <c r="AI55" s="90">
        <v>12376.69</v>
      </c>
      <c r="AJ55" s="412">
        <v>12376.69</v>
      </c>
      <c r="AK55" s="76">
        <f t="shared" si="1"/>
        <v>648638.38</v>
      </c>
      <c r="AL55" s="31">
        <f t="shared" si="2"/>
        <v>32465</v>
      </c>
      <c r="AM55" s="21">
        <f t="shared" si="3"/>
        <v>616173.38</v>
      </c>
      <c r="AN55" s="15">
        <f t="shared" si="4"/>
        <v>2713222.9400000004</v>
      </c>
      <c r="AO55" s="16">
        <f t="shared" si="5"/>
        <v>2310657.5</v>
      </c>
      <c r="AP55" s="26">
        <f t="shared" si="6"/>
        <v>402565.44000000041</v>
      </c>
    </row>
    <row r="56" spans="1:42" x14ac:dyDescent="0.2">
      <c r="A56" t="s">
        <v>549</v>
      </c>
      <c r="B56" t="s">
        <v>550</v>
      </c>
      <c r="C56" s="71">
        <v>1417</v>
      </c>
      <c r="D56" s="58" t="s">
        <v>1316</v>
      </c>
      <c r="E56" s="250" t="s">
        <v>3067</v>
      </c>
      <c r="F56" s="89">
        <v>362239.79</v>
      </c>
      <c r="G56" s="89">
        <v>38256</v>
      </c>
      <c r="H56" s="89">
        <v>28382.99</v>
      </c>
      <c r="I56" s="251">
        <v>432387.96</v>
      </c>
      <c r="J56" s="251">
        <v>118439.51</v>
      </c>
      <c r="N56" s="232">
        <v>24395.38</v>
      </c>
      <c r="T56" s="251">
        <v>1372237.86</v>
      </c>
      <c r="W56" s="73">
        <v>537458.28</v>
      </c>
      <c r="X56" s="73">
        <v>131400</v>
      </c>
      <c r="Y56" s="73">
        <v>395.8</v>
      </c>
      <c r="Z56" s="73">
        <v>516076.4</v>
      </c>
      <c r="AA56" s="73">
        <v>68400</v>
      </c>
      <c r="AB56" s="90">
        <v>583476.4</v>
      </c>
      <c r="AE56" s="90">
        <v>355259.77</v>
      </c>
      <c r="AF56" s="90">
        <v>198631.97</v>
      </c>
      <c r="AK56" s="76">
        <f t="shared" si="1"/>
        <v>428878.77999999997</v>
      </c>
      <c r="AL56" s="31">
        <f t="shared" si="2"/>
        <v>24395.38</v>
      </c>
      <c r="AM56" s="21">
        <f t="shared" si="3"/>
        <v>404483.39999999997</v>
      </c>
      <c r="AN56" s="15">
        <f t="shared" si="4"/>
        <v>1253730.48</v>
      </c>
      <c r="AO56" s="16">
        <f t="shared" si="5"/>
        <v>1137368.1400000001</v>
      </c>
      <c r="AP56" s="26">
        <f t="shared" si="6"/>
        <v>116362.33999999985</v>
      </c>
    </row>
    <row r="57" spans="1:42" x14ac:dyDescent="0.2">
      <c r="A57" t="s">
        <v>549</v>
      </c>
      <c r="B57" t="s">
        <v>550</v>
      </c>
      <c r="C57" s="71">
        <v>1301</v>
      </c>
      <c r="D57" s="58" t="s">
        <v>1317</v>
      </c>
      <c r="E57" s="250" t="s">
        <v>3068</v>
      </c>
      <c r="F57" s="89">
        <v>348428.48</v>
      </c>
      <c r="G57" s="89">
        <v>0</v>
      </c>
      <c r="H57" s="89">
        <v>71699.59</v>
      </c>
      <c r="I57" s="251">
        <v>21151.29</v>
      </c>
      <c r="J57" s="251">
        <v>47944.28</v>
      </c>
      <c r="M57" s="232">
        <v>3000</v>
      </c>
      <c r="N57" s="232">
        <v>29665</v>
      </c>
      <c r="P57" s="232">
        <v>227.84</v>
      </c>
      <c r="S57" s="251">
        <v>3953.5</v>
      </c>
      <c r="T57" s="251">
        <v>1028783.07</v>
      </c>
      <c r="U57" s="73">
        <v>526.36</v>
      </c>
      <c r="W57" s="73">
        <v>641569.68000000005</v>
      </c>
      <c r="X57" s="73">
        <v>90000</v>
      </c>
      <c r="Z57" s="73">
        <v>471212.7</v>
      </c>
      <c r="AA57" s="73">
        <v>64000</v>
      </c>
      <c r="AB57" s="90">
        <v>611112.69999999995</v>
      </c>
      <c r="AE57" s="90">
        <v>503772.36</v>
      </c>
      <c r="AF57" s="90">
        <v>35468.82</v>
      </c>
      <c r="AK57" s="76">
        <f t="shared" si="1"/>
        <v>420128.06999999995</v>
      </c>
      <c r="AL57" s="31">
        <f t="shared" si="2"/>
        <v>32892.839999999997</v>
      </c>
      <c r="AM57" s="21">
        <f t="shared" si="3"/>
        <v>387235.23</v>
      </c>
      <c r="AN57" s="15">
        <f t="shared" si="4"/>
        <v>1267308.74</v>
      </c>
      <c r="AO57" s="16">
        <f t="shared" si="5"/>
        <v>1150353.8800000001</v>
      </c>
      <c r="AP57" s="26">
        <f t="shared" si="6"/>
        <v>116954.85999999987</v>
      </c>
    </row>
    <row r="58" spans="1:42" x14ac:dyDescent="0.2">
      <c r="A58" t="s">
        <v>549</v>
      </c>
      <c r="B58" t="s">
        <v>550</v>
      </c>
      <c r="C58" s="71">
        <v>2427</v>
      </c>
      <c r="D58" s="58" t="s">
        <v>1318</v>
      </c>
      <c r="E58" s="250" t="s">
        <v>3069</v>
      </c>
      <c r="F58" s="89">
        <v>803791.14</v>
      </c>
      <c r="G58" s="89">
        <v>0</v>
      </c>
      <c r="H58" s="89">
        <v>6289.13</v>
      </c>
      <c r="I58" s="251">
        <v>70506.8</v>
      </c>
      <c r="J58" s="251">
        <v>58400.89</v>
      </c>
      <c r="M58" s="232">
        <v>2000</v>
      </c>
      <c r="N58" s="232">
        <v>37178.199999999997</v>
      </c>
      <c r="P58" s="232">
        <v>18.690000000000001</v>
      </c>
      <c r="T58" s="251">
        <v>566631.65</v>
      </c>
      <c r="W58" s="73">
        <v>693373.61</v>
      </c>
      <c r="X58" s="73">
        <v>211000</v>
      </c>
      <c r="Y58" s="73">
        <v>1039.76</v>
      </c>
      <c r="Z58" s="73">
        <v>926616.24</v>
      </c>
      <c r="AA58" s="73">
        <v>146100</v>
      </c>
      <c r="AB58" s="90">
        <v>1087416.24</v>
      </c>
      <c r="AE58" s="90">
        <v>563971.51</v>
      </c>
      <c r="AF58" s="90">
        <v>24805.37</v>
      </c>
      <c r="AK58" s="76">
        <f t="shared" si="1"/>
        <v>810080.27</v>
      </c>
      <c r="AL58" s="31">
        <f t="shared" si="2"/>
        <v>39196.89</v>
      </c>
      <c r="AM58" s="21">
        <f t="shared" si="3"/>
        <v>770883.38</v>
      </c>
      <c r="AN58" s="15">
        <f t="shared" si="4"/>
        <v>1978129.6099999999</v>
      </c>
      <c r="AO58" s="16">
        <f t="shared" si="5"/>
        <v>1676193.12</v>
      </c>
      <c r="AP58" s="26">
        <f t="shared" si="6"/>
        <v>301936.48999999976</v>
      </c>
    </row>
    <row r="59" spans="1:42" x14ac:dyDescent="0.2">
      <c r="A59" t="s">
        <v>549</v>
      </c>
      <c r="B59" t="s">
        <v>550</v>
      </c>
      <c r="C59" s="71">
        <v>1385</v>
      </c>
      <c r="D59" s="58" t="s">
        <v>1319</v>
      </c>
      <c r="E59" s="250" t="s">
        <v>3070</v>
      </c>
      <c r="F59" s="89">
        <v>336368.62</v>
      </c>
      <c r="G59" s="89">
        <v>10737.54</v>
      </c>
      <c r="H59" s="89">
        <v>12676.67</v>
      </c>
      <c r="I59" s="251">
        <v>188897.13</v>
      </c>
      <c r="J59" s="251">
        <v>55790.51</v>
      </c>
      <c r="N59" s="232">
        <v>30175</v>
      </c>
      <c r="P59" s="232">
        <v>364</v>
      </c>
      <c r="S59" s="251">
        <v>-32897.97</v>
      </c>
      <c r="T59" s="251">
        <v>1787234.17</v>
      </c>
      <c r="W59" s="73">
        <v>802378.81</v>
      </c>
      <c r="X59" s="73">
        <v>174000</v>
      </c>
      <c r="Y59" s="73">
        <v>172.35</v>
      </c>
      <c r="Z59" s="73">
        <v>513030</v>
      </c>
      <c r="AA59" s="73">
        <v>86400</v>
      </c>
      <c r="AB59" s="90">
        <v>678630</v>
      </c>
      <c r="AE59" s="90">
        <v>509704.6</v>
      </c>
      <c r="AF59" s="90">
        <v>111456.61</v>
      </c>
      <c r="AK59" s="76">
        <f t="shared" si="1"/>
        <v>359782.82999999996</v>
      </c>
      <c r="AL59" s="31">
        <f t="shared" si="2"/>
        <v>30539</v>
      </c>
      <c r="AM59" s="21">
        <f t="shared" si="3"/>
        <v>329243.82999999996</v>
      </c>
      <c r="AN59" s="15">
        <f t="shared" si="4"/>
        <v>1575981.1600000001</v>
      </c>
      <c r="AO59" s="16">
        <f t="shared" si="5"/>
        <v>1299791.2100000002</v>
      </c>
      <c r="AP59" s="26">
        <f t="shared" si="6"/>
        <v>276189.94999999995</v>
      </c>
    </row>
    <row r="60" spans="1:42" x14ac:dyDescent="0.2">
      <c r="A60" t="s">
        <v>549</v>
      </c>
      <c r="B60" t="s">
        <v>550</v>
      </c>
      <c r="C60" s="71">
        <v>2740</v>
      </c>
      <c r="D60" s="58" t="s">
        <v>1320</v>
      </c>
      <c r="E60" s="250" t="s">
        <v>3071</v>
      </c>
      <c r="F60" s="89">
        <v>257428.76</v>
      </c>
      <c r="G60" s="89">
        <v>12749.71</v>
      </c>
      <c r="H60" s="89">
        <v>39385.919999999998</v>
      </c>
      <c r="I60" s="251">
        <v>2090566.19</v>
      </c>
      <c r="J60" s="251">
        <v>44393.23</v>
      </c>
      <c r="N60" s="232">
        <v>7875</v>
      </c>
      <c r="P60" s="232">
        <v>2409.5</v>
      </c>
      <c r="S60" s="251">
        <v>1310.96</v>
      </c>
      <c r="T60" s="251">
        <v>3909726.18</v>
      </c>
      <c r="W60" s="73">
        <v>939831.94</v>
      </c>
      <c r="X60" s="73">
        <v>262325</v>
      </c>
      <c r="Y60" s="73">
        <v>230.95</v>
      </c>
      <c r="Z60" s="73">
        <v>1050446</v>
      </c>
      <c r="AA60" s="73">
        <v>119378.32</v>
      </c>
      <c r="AB60" s="90">
        <v>1214946</v>
      </c>
      <c r="AE60" s="90">
        <v>696250.52</v>
      </c>
      <c r="AF60" s="90">
        <v>147532.92000000001</v>
      </c>
      <c r="AK60" s="76">
        <f t="shared" si="1"/>
        <v>309564.39</v>
      </c>
      <c r="AL60" s="31">
        <f t="shared" si="2"/>
        <v>10284.5</v>
      </c>
      <c r="AM60" s="21">
        <f t="shared" si="3"/>
        <v>299279.89</v>
      </c>
      <c r="AN60" s="15">
        <f t="shared" si="4"/>
        <v>2372212.2099999995</v>
      </c>
      <c r="AO60" s="16">
        <f t="shared" si="5"/>
        <v>2058729.44</v>
      </c>
      <c r="AP60" s="26">
        <f t="shared" si="6"/>
        <v>313482.76999999955</v>
      </c>
    </row>
    <row r="61" spans="1:42" ht="15.75" customHeight="1" x14ac:dyDescent="0.2">
      <c r="A61" t="s">
        <v>549</v>
      </c>
      <c r="B61" t="s">
        <v>550</v>
      </c>
      <c r="C61" s="71">
        <v>4108</v>
      </c>
      <c r="D61" s="58" t="s">
        <v>1321</v>
      </c>
      <c r="E61" s="250" t="s">
        <v>3072</v>
      </c>
      <c r="F61" s="89">
        <v>317085.86</v>
      </c>
      <c r="G61" s="89">
        <v>3508</v>
      </c>
      <c r="H61" s="89">
        <v>8661.48</v>
      </c>
      <c r="I61" s="251">
        <v>115040.19</v>
      </c>
      <c r="J61" s="251">
        <v>815792.84</v>
      </c>
      <c r="M61" s="232">
        <v>2000</v>
      </c>
      <c r="N61" s="232">
        <v>35675</v>
      </c>
      <c r="P61" s="232">
        <v>573.69000000000005</v>
      </c>
      <c r="T61" s="251">
        <v>2469567.41</v>
      </c>
      <c r="U61" s="73">
        <v>412.79</v>
      </c>
      <c r="W61" s="73">
        <v>798384</v>
      </c>
      <c r="X61" s="73">
        <v>71600</v>
      </c>
      <c r="Y61" s="73">
        <v>463.42</v>
      </c>
      <c r="Z61" s="73">
        <v>1644904</v>
      </c>
      <c r="AA61" s="73">
        <v>108900</v>
      </c>
      <c r="AB61" s="90">
        <v>1836414</v>
      </c>
      <c r="AE61" s="90">
        <v>550990.62</v>
      </c>
      <c r="AF61" s="90">
        <v>159667.04</v>
      </c>
      <c r="AI61" s="90">
        <v>20701.63</v>
      </c>
      <c r="AJ61" s="412">
        <v>20701.63</v>
      </c>
      <c r="AK61" s="76">
        <f t="shared" si="1"/>
        <v>329255.33999999997</v>
      </c>
      <c r="AL61" s="31">
        <f t="shared" si="2"/>
        <v>38248.69</v>
      </c>
      <c r="AM61" s="21">
        <f t="shared" si="3"/>
        <v>291006.64999999997</v>
      </c>
      <c r="AN61" s="15">
        <f t="shared" si="4"/>
        <v>2624664.21</v>
      </c>
      <c r="AO61" s="16">
        <f t="shared" si="5"/>
        <v>2588474.92</v>
      </c>
      <c r="AP61" s="26">
        <f t="shared" si="6"/>
        <v>36189.290000000037</v>
      </c>
    </row>
    <row r="62" spans="1:42" x14ac:dyDescent="0.2">
      <c r="A62" t="s">
        <v>549</v>
      </c>
      <c r="B62" t="s">
        <v>550</v>
      </c>
      <c r="C62" s="71">
        <v>2522</v>
      </c>
      <c r="D62" s="58" t="s">
        <v>1322</v>
      </c>
      <c r="E62" s="250" t="s">
        <v>3157</v>
      </c>
      <c r="F62" s="89">
        <v>338460.02</v>
      </c>
      <c r="G62" s="89">
        <v>0</v>
      </c>
      <c r="H62" s="89">
        <v>63875.81</v>
      </c>
      <c r="I62" s="251">
        <v>350301.09</v>
      </c>
      <c r="J62" s="251">
        <v>147324.10999999999</v>
      </c>
      <c r="M62" s="232">
        <v>3000</v>
      </c>
      <c r="N62" s="232">
        <v>23575</v>
      </c>
      <c r="P62" s="232">
        <v>757.14</v>
      </c>
      <c r="T62" s="251">
        <v>2114448.44</v>
      </c>
      <c r="W62" s="73">
        <v>625496.56999999995</v>
      </c>
      <c r="X62" s="73">
        <v>184700</v>
      </c>
      <c r="Y62" s="73">
        <v>993.84</v>
      </c>
      <c r="Z62" s="73">
        <v>750236.91</v>
      </c>
      <c r="AA62" s="73">
        <v>83500</v>
      </c>
      <c r="AB62" s="90">
        <v>844136.91</v>
      </c>
      <c r="AE62" s="90">
        <v>506518.03</v>
      </c>
      <c r="AF62" s="90">
        <v>128192.45</v>
      </c>
      <c r="AK62" s="76">
        <f t="shared" si="1"/>
        <v>402335.83</v>
      </c>
      <c r="AL62" s="31">
        <f t="shared" si="2"/>
        <v>27332.14</v>
      </c>
      <c r="AM62" s="21">
        <f t="shared" si="3"/>
        <v>375003.69</v>
      </c>
      <c r="AN62" s="15">
        <f t="shared" si="4"/>
        <v>1644927.3199999998</v>
      </c>
      <c r="AO62" s="16">
        <f t="shared" si="5"/>
        <v>1478847.39</v>
      </c>
      <c r="AP62" s="26">
        <f t="shared" si="6"/>
        <v>166079.92999999993</v>
      </c>
    </row>
    <row r="63" spans="1:42" x14ac:dyDescent="0.2">
      <c r="A63" t="s">
        <v>549</v>
      </c>
      <c r="B63" t="s">
        <v>550</v>
      </c>
      <c r="C63" s="71">
        <v>1433</v>
      </c>
      <c r="D63" s="58" t="s">
        <v>1323</v>
      </c>
      <c r="E63" s="250" t="s">
        <v>3160</v>
      </c>
      <c r="F63" s="89">
        <v>301630.82</v>
      </c>
      <c r="G63" s="89">
        <v>0</v>
      </c>
      <c r="H63" s="89">
        <v>25402.92</v>
      </c>
      <c r="I63" s="251">
        <v>1715242.62</v>
      </c>
      <c r="J63" s="251">
        <v>25990.7</v>
      </c>
      <c r="N63" s="232">
        <v>33125</v>
      </c>
      <c r="P63" s="232">
        <v>0</v>
      </c>
      <c r="T63" s="251">
        <v>2791483.6</v>
      </c>
      <c r="W63" s="73">
        <v>807215.46</v>
      </c>
      <c r="X63" s="73">
        <v>216750</v>
      </c>
      <c r="Y63" s="73">
        <v>251.6</v>
      </c>
      <c r="Z63" s="73">
        <v>1129692.06</v>
      </c>
      <c r="AA63" s="73">
        <v>84900</v>
      </c>
      <c r="AB63" s="90">
        <v>1293592.06</v>
      </c>
      <c r="AE63" s="90">
        <v>598184.69999999995</v>
      </c>
      <c r="AF63" s="90">
        <v>111939.96</v>
      </c>
      <c r="AK63" s="76">
        <f t="shared" si="1"/>
        <v>327033.74</v>
      </c>
      <c r="AL63" s="31">
        <f t="shared" si="2"/>
        <v>33125</v>
      </c>
      <c r="AM63" s="21">
        <f t="shared" si="3"/>
        <v>293908.74</v>
      </c>
      <c r="AN63" s="15">
        <f t="shared" si="4"/>
        <v>2238809.12</v>
      </c>
      <c r="AO63" s="16">
        <f t="shared" si="5"/>
        <v>2003716.72</v>
      </c>
      <c r="AP63" s="26">
        <f t="shared" si="6"/>
        <v>235092.40000000014</v>
      </c>
    </row>
    <row r="64" spans="1:42" x14ac:dyDescent="0.2">
      <c r="A64" t="s">
        <v>553</v>
      </c>
      <c r="B64" t="s">
        <v>554</v>
      </c>
      <c r="C64" s="71">
        <v>4846</v>
      </c>
      <c r="D64" s="58" t="s">
        <v>1324</v>
      </c>
      <c r="E64" s="250" t="s">
        <v>3073</v>
      </c>
      <c r="F64" s="89">
        <v>483012.41</v>
      </c>
      <c r="G64" s="89">
        <v>0</v>
      </c>
      <c r="H64" s="89">
        <v>257506.31</v>
      </c>
      <c r="I64" s="251">
        <v>305264.65999999997</v>
      </c>
      <c r="J64" s="251">
        <v>33113.07</v>
      </c>
      <c r="N64" s="232">
        <v>6450</v>
      </c>
      <c r="O64" s="232">
        <v>121915</v>
      </c>
      <c r="S64" s="251">
        <v>138717.6</v>
      </c>
      <c r="T64" s="251">
        <v>1683662.57</v>
      </c>
      <c r="W64" s="73">
        <v>485768.55</v>
      </c>
      <c r="X64" s="73">
        <v>116225</v>
      </c>
      <c r="Y64" s="73">
        <v>1335.1</v>
      </c>
      <c r="Z64" s="73">
        <v>1752718.3</v>
      </c>
      <c r="AA64" s="73">
        <v>88800</v>
      </c>
      <c r="AB64" s="90">
        <v>2072026.3</v>
      </c>
      <c r="AE64" s="90">
        <v>311906.28999999998</v>
      </c>
      <c r="AF64" s="90">
        <v>63408.07</v>
      </c>
      <c r="AK64" s="76">
        <f t="shared" si="1"/>
        <v>740518.72</v>
      </c>
      <c r="AL64" s="31">
        <f t="shared" si="2"/>
        <v>128365</v>
      </c>
      <c r="AM64" s="21">
        <f t="shared" si="3"/>
        <v>612153.72</v>
      </c>
      <c r="AN64" s="15">
        <f t="shared" si="4"/>
        <v>2444846.9500000002</v>
      </c>
      <c r="AO64" s="16">
        <f t="shared" si="5"/>
        <v>2447340.6599999997</v>
      </c>
      <c r="AP64" s="26">
        <f t="shared" si="6"/>
        <v>-2493.7099999994971</v>
      </c>
    </row>
    <row r="65" spans="1:42" x14ac:dyDescent="0.2">
      <c r="A65" t="s">
        <v>553</v>
      </c>
      <c r="B65" t="s">
        <v>554</v>
      </c>
      <c r="C65" s="71">
        <v>2013</v>
      </c>
      <c r="D65" s="58" t="s">
        <v>1325</v>
      </c>
      <c r="E65" s="250" t="s">
        <v>3074</v>
      </c>
      <c r="F65" s="89">
        <v>463155.21</v>
      </c>
      <c r="G65" s="89">
        <v>0</v>
      </c>
      <c r="H65" s="89">
        <v>46484.38</v>
      </c>
      <c r="I65" s="251">
        <v>32247.07</v>
      </c>
      <c r="J65" s="251">
        <v>346881.9</v>
      </c>
      <c r="N65" s="232">
        <v>35550</v>
      </c>
      <c r="O65" s="232">
        <v>121400</v>
      </c>
      <c r="P65" s="232">
        <v>163.74</v>
      </c>
      <c r="S65" s="251">
        <v>127999.06</v>
      </c>
      <c r="T65" s="251">
        <v>1188971.67</v>
      </c>
      <c r="W65" s="73">
        <v>693948.73</v>
      </c>
      <c r="Y65" s="73">
        <v>1003.01</v>
      </c>
      <c r="Z65" s="73">
        <v>513740</v>
      </c>
      <c r="AA65" s="73">
        <v>58200</v>
      </c>
      <c r="AB65" s="90">
        <v>846840</v>
      </c>
      <c r="AE65" s="90">
        <v>406247.25</v>
      </c>
      <c r="AF65" s="90">
        <v>163703.4</v>
      </c>
      <c r="AK65" s="76">
        <f t="shared" si="1"/>
        <v>509639.59</v>
      </c>
      <c r="AL65" s="31">
        <f t="shared" si="2"/>
        <v>157113.74</v>
      </c>
      <c r="AM65" s="21">
        <f t="shared" si="3"/>
        <v>352525.85000000003</v>
      </c>
      <c r="AN65" s="15">
        <f t="shared" si="4"/>
        <v>1266891.74</v>
      </c>
      <c r="AO65" s="16">
        <f t="shared" si="5"/>
        <v>1416790.65</v>
      </c>
      <c r="AP65" s="26">
        <f t="shared" si="6"/>
        <v>-149898.90999999992</v>
      </c>
    </row>
    <row r="66" spans="1:42" x14ac:dyDescent="0.2">
      <c r="A66" t="s">
        <v>553</v>
      </c>
      <c r="B66" t="s">
        <v>554</v>
      </c>
      <c r="C66" s="71">
        <v>1672</v>
      </c>
      <c r="D66" s="58" t="s">
        <v>1326</v>
      </c>
      <c r="E66" s="250" t="s">
        <v>3075</v>
      </c>
      <c r="F66" s="89">
        <v>288566.56</v>
      </c>
      <c r="G66" s="89">
        <v>0</v>
      </c>
      <c r="H66" s="89">
        <v>54576.52</v>
      </c>
      <c r="I66" s="251">
        <v>555430.82999999996</v>
      </c>
      <c r="J66" s="251">
        <v>293155.11</v>
      </c>
      <c r="N66" s="232">
        <v>18986.330000000002</v>
      </c>
      <c r="P66" s="232">
        <v>505</v>
      </c>
      <c r="S66" s="251">
        <v>130414.07</v>
      </c>
      <c r="T66" s="251">
        <v>2121250.9300000002</v>
      </c>
      <c r="U66" s="73">
        <v>1129.8800000000001</v>
      </c>
      <c r="W66" s="73">
        <v>561187.62</v>
      </c>
      <c r="Z66" s="73">
        <v>864640</v>
      </c>
      <c r="AA66" s="73">
        <v>42980</v>
      </c>
      <c r="AB66" s="90">
        <v>1202440</v>
      </c>
      <c r="AE66" s="90">
        <v>545893.65</v>
      </c>
      <c r="AF66" s="90">
        <v>215984.32</v>
      </c>
      <c r="AK66" s="76">
        <f t="shared" si="1"/>
        <v>343143.08</v>
      </c>
      <c r="AL66" s="31">
        <f t="shared" si="2"/>
        <v>19491.330000000002</v>
      </c>
      <c r="AM66" s="21">
        <f t="shared" si="3"/>
        <v>323651.75</v>
      </c>
      <c r="AN66" s="15">
        <f t="shared" si="4"/>
        <v>1469937.5</v>
      </c>
      <c r="AO66" s="16">
        <f t="shared" si="5"/>
        <v>1964317.97</v>
      </c>
      <c r="AP66" s="26">
        <f t="shared" si="6"/>
        <v>-494380.47</v>
      </c>
    </row>
    <row r="67" spans="1:42" x14ac:dyDescent="0.2">
      <c r="A67" t="s">
        <v>553</v>
      </c>
      <c r="B67" t="s">
        <v>554</v>
      </c>
      <c r="C67" s="71">
        <v>4546</v>
      </c>
      <c r="D67" s="58" t="s">
        <v>1327</v>
      </c>
      <c r="E67" s="250" t="s">
        <v>3076</v>
      </c>
      <c r="F67" s="89">
        <v>251449.96</v>
      </c>
      <c r="G67" s="89">
        <v>0</v>
      </c>
      <c r="H67" s="89">
        <v>222898.38</v>
      </c>
      <c r="I67" s="251">
        <v>26900.3</v>
      </c>
      <c r="J67" s="251">
        <v>-61402.37</v>
      </c>
      <c r="N67" s="232">
        <v>22620</v>
      </c>
      <c r="O67" s="232">
        <v>58700</v>
      </c>
      <c r="P67" s="232">
        <v>670</v>
      </c>
      <c r="S67" s="251">
        <v>238837.49</v>
      </c>
      <c r="T67" s="251">
        <v>1374864.38</v>
      </c>
      <c r="W67" s="73">
        <v>766363.45</v>
      </c>
      <c r="X67" s="73">
        <v>155000</v>
      </c>
      <c r="Y67" s="73">
        <v>967.47</v>
      </c>
      <c r="Z67" s="73">
        <v>990001.4</v>
      </c>
      <c r="AA67" s="73">
        <v>91900</v>
      </c>
      <c r="AB67" s="90">
        <v>1524221.4</v>
      </c>
      <c r="AC67" s="90">
        <v>9270</v>
      </c>
      <c r="AE67" s="90">
        <v>525233.66</v>
      </c>
      <c r="AF67" s="90">
        <v>97195.71</v>
      </c>
      <c r="AK67" s="76">
        <f t="shared" si="1"/>
        <v>474348.33999999997</v>
      </c>
      <c r="AL67" s="31">
        <f t="shared" si="2"/>
        <v>81990</v>
      </c>
      <c r="AM67" s="21">
        <f t="shared" si="3"/>
        <v>392358.33999999997</v>
      </c>
      <c r="AN67" s="15">
        <f t="shared" si="4"/>
        <v>2004232.3199999998</v>
      </c>
      <c r="AO67" s="16">
        <f t="shared" si="5"/>
        <v>2155920.77</v>
      </c>
      <c r="AP67" s="26">
        <f t="shared" si="6"/>
        <v>-151688.45000000019</v>
      </c>
    </row>
    <row r="68" spans="1:42" x14ac:dyDescent="0.2">
      <c r="A68" t="s">
        <v>553</v>
      </c>
      <c r="B68" t="s">
        <v>554</v>
      </c>
      <c r="C68" s="71">
        <v>3867</v>
      </c>
      <c r="D68" s="58" t="s">
        <v>1328</v>
      </c>
      <c r="E68" s="250" t="s">
        <v>3077</v>
      </c>
      <c r="F68" s="89">
        <v>457986.48</v>
      </c>
      <c r="G68" s="89">
        <v>0</v>
      </c>
      <c r="H68" s="89">
        <v>40304.81</v>
      </c>
      <c r="I68" s="251">
        <v>29472.14</v>
      </c>
      <c r="J68" s="251">
        <v>1118646.77</v>
      </c>
      <c r="N68" s="232">
        <v>65885.509999999995</v>
      </c>
      <c r="O68" s="232">
        <v>413775</v>
      </c>
      <c r="P68" s="232">
        <v>460</v>
      </c>
      <c r="S68" s="251">
        <v>48481.65</v>
      </c>
      <c r="T68" s="251">
        <v>2680574.06</v>
      </c>
      <c r="W68" s="73">
        <v>670575.57999999996</v>
      </c>
      <c r="Y68" s="73">
        <v>1578.36</v>
      </c>
      <c r="Z68" s="73">
        <v>1988053.4</v>
      </c>
      <c r="AA68" s="73">
        <v>170400</v>
      </c>
      <c r="AB68" s="90">
        <v>2454673.4</v>
      </c>
      <c r="AE68" s="90">
        <v>710138.11</v>
      </c>
      <c r="AF68" s="90">
        <v>323869.40999999997</v>
      </c>
      <c r="AK68" s="76">
        <f t="shared" si="1"/>
        <v>498291.29</v>
      </c>
      <c r="AL68" s="31">
        <f t="shared" si="2"/>
        <v>480120.51</v>
      </c>
      <c r="AM68" s="21">
        <f t="shared" si="3"/>
        <v>18170.77999999997</v>
      </c>
      <c r="AN68" s="15">
        <f t="shared" si="4"/>
        <v>2830607.34</v>
      </c>
      <c r="AO68" s="16">
        <f t="shared" si="5"/>
        <v>3488680.92</v>
      </c>
      <c r="AP68" s="26">
        <f t="shared" si="6"/>
        <v>-658073.58000000007</v>
      </c>
    </row>
    <row r="69" spans="1:42" x14ac:dyDescent="0.2">
      <c r="A69" t="s">
        <v>553</v>
      </c>
      <c r="B69" t="s">
        <v>554</v>
      </c>
      <c r="C69" s="71">
        <v>2282</v>
      </c>
      <c r="D69" s="58" t="s">
        <v>1329</v>
      </c>
      <c r="E69" s="250" t="s">
        <v>3078</v>
      </c>
      <c r="F69" s="89">
        <v>435258.99</v>
      </c>
      <c r="G69" s="89">
        <v>5000</v>
      </c>
      <c r="H69" s="89">
        <v>206681.75</v>
      </c>
      <c r="I69" s="251">
        <v>36950.9</v>
      </c>
      <c r="J69" s="251">
        <v>132251.76</v>
      </c>
      <c r="N69" s="232">
        <v>6450</v>
      </c>
      <c r="O69" s="232">
        <v>4020</v>
      </c>
      <c r="P69" s="232">
        <v>1703</v>
      </c>
      <c r="Q69" s="251">
        <v>5000</v>
      </c>
      <c r="S69" s="251">
        <v>71149.2</v>
      </c>
      <c r="T69" s="251">
        <v>2191965</v>
      </c>
      <c r="W69" s="73">
        <v>516212.26</v>
      </c>
      <c r="X69" s="73">
        <v>101080</v>
      </c>
      <c r="Y69" s="73">
        <v>1531.68</v>
      </c>
      <c r="Z69" s="73">
        <v>853840</v>
      </c>
      <c r="AA69" s="73">
        <v>115200</v>
      </c>
      <c r="AB69" s="90">
        <v>1282940</v>
      </c>
      <c r="AE69" s="90">
        <v>401524.56</v>
      </c>
      <c r="AF69" s="90">
        <v>134596.32</v>
      </c>
      <c r="AK69" s="76">
        <f t="shared" ref="AK69:AK132" si="7">SUM(F69:H69)</f>
        <v>646940.74</v>
      </c>
      <c r="AL69" s="31">
        <f t="shared" ref="AL69:AL132" si="8">SUM(M69:P69)</f>
        <v>12173</v>
      </c>
      <c r="AM69" s="21">
        <f t="shared" ref="AM69:AM132" si="9">AK69-AL69</f>
        <v>634767.74</v>
      </c>
      <c r="AN69" s="15">
        <f t="shared" ref="AN69:AN132" si="10">SUM(U69:AA69)</f>
        <v>1587863.94</v>
      </c>
      <c r="AO69" s="16">
        <f t="shared" ref="AO69:AO132" si="11">SUM(AB69:AJ69)</f>
        <v>1819060.8800000001</v>
      </c>
      <c r="AP69" s="26">
        <f t="shared" ref="AP69:AP132" si="12">AN69-AO69</f>
        <v>-231196.94000000018</v>
      </c>
    </row>
    <row r="70" spans="1:42" x14ac:dyDescent="0.2">
      <c r="A70" t="s">
        <v>553</v>
      </c>
      <c r="B70" t="s">
        <v>554</v>
      </c>
      <c r="C70" s="71">
        <v>2718</v>
      </c>
      <c r="D70" s="58" t="s">
        <v>1330</v>
      </c>
      <c r="E70" s="250" t="s">
        <v>3079</v>
      </c>
      <c r="F70" s="89">
        <v>614690.32999999996</v>
      </c>
      <c r="G70" s="89">
        <v>0</v>
      </c>
      <c r="H70" s="89">
        <v>148282.28</v>
      </c>
      <c r="I70" s="251">
        <v>29939.3</v>
      </c>
      <c r="J70" s="251">
        <v>152199.35</v>
      </c>
      <c r="N70" s="232">
        <v>12938.7</v>
      </c>
      <c r="S70" s="251">
        <v>50047.21</v>
      </c>
      <c r="T70" s="251">
        <v>1302561.3500000001</v>
      </c>
      <c r="W70" s="73">
        <v>1054273.6399999999</v>
      </c>
      <c r="X70" s="73">
        <v>600</v>
      </c>
      <c r="Y70" s="73">
        <v>2575.5700000000002</v>
      </c>
      <c r="Z70" s="73">
        <v>1028519.7</v>
      </c>
      <c r="AA70" s="73">
        <v>1440</v>
      </c>
      <c r="AB70" s="90">
        <v>1336119.7</v>
      </c>
      <c r="AE70" s="90">
        <v>541428.96</v>
      </c>
      <c r="AF70" s="90">
        <v>129678.86</v>
      </c>
      <c r="AK70" s="76">
        <f t="shared" si="7"/>
        <v>762972.61</v>
      </c>
      <c r="AL70" s="31">
        <f t="shared" si="8"/>
        <v>12938.7</v>
      </c>
      <c r="AM70" s="21">
        <f t="shared" si="9"/>
        <v>750033.91</v>
      </c>
      <c r="AN70" s="15">
        <f t="shared" si="10"/>
        <v>2087408.91</v>
      </c>
      <c r="AO70" s="16">
        <f t="shared" si="11"/>
        <v>2007227.52</v>
      </c>
      <c r="AP70" s="26">
        <f t="shared" si="12"/>
        <v>80181.389999999898</v>
      </c>
    </row>
    <row r="71" spans="1:42" x14ac:dyDescent="0.2">
      <c r="A71" t="s">
        <v>553</v>
      </c>
      <c r="B71" t="s">
        <v>554</v>
      </c>
      <c r="C71" s="71">
        <v>4883</v>
      </c>
      <c r="D71" s="58" t="s">
        <v>1331</v>
      </c>
      <c r="E71" s="250" t="s">
        <v>3080</v>
      </c>
      <c r="F71" s="89">
        <v>346567.56</v>
      </c>
      <c r="G71" s="89">
        <v>0</v>
      </c>
      <c r="H71" s="89">
        <v>49723.85</v>
      </c>
      <c r="I71" s="251">
        <v>387385.64</v>
      </c>
      <c r="J71" s="251">
        <v>202151.27</v>
      </c>
      <c r="N71" s="232">
        <v>6450</v>
      </c>
      <c r="O71" s="232">
        <v>57325</v>
      </c>
      <c r="P71" s="232">
        <v>879</v>
      </c>
      <c r="S71" s="251">
        <v>196412.55</v>
      </c>
      <c r="T71" s="251">
        <v>1726865.73</v>
      </c>
      <c r="W71" s="73">
        <v>865552.67</v>
      </c>
      <c r="X71" s="73">
        <v>185575</v>
      </c>
      <c r="Y71" s="73">
        <v>957.71</v>
      </c>
      <c r="Z71" s="73">
        <v>1129943</v>
      </c>
      <c r="AA71" s="73">
        <v>196300</v>
      </c>
      <c r="AB71" s="90">
        <v>1559443</v>
      </c>
      <c r="AD71" s="90">
        <v>4000</v>
      </c>
      <c r="AE71" s="90">
        <v>692584.75</v>
      </c>
      <c r="AF71" s="90">
        <v>100916.57</v>
      </c>
      <c r="AK71" s="76">
        <f t="shared" si="7"/>
        <v>396291.41</v>
      </c>
      <c r="AL71" s="31">
        <f t="shared" si="8"/>
        <v>64654</v>
      </c>
      <c r="AM71" s="21">
        <f t="shared" si="9"/>
        <v>331637.40999999997</v>
      </c>
      <c r="AN71" s="15">
        <f t="shared" si="10"/>
        <v>2378328.38</v>
      </c>
      <c r="AO71" s="16">
        <f t="shared" si="11"/>
        <v>2356944.3199999998</v>
      </c>
      <c r="AP71" s="26">
        <f t="shared" si="12"/>
        <v>21384.060000000056</v>
      </c>
    </row>
    <row r="72" spans="1:42" x14ac:dyDescent="0.2">
      <c r="A72" t="s">
        <v>553</v>
      </c>
      <c r="B72" t="s">
        <v>554</v>
      </c>
      <c r="C72" s="71">
        <v>4275</v>
      </c>
      <c r="D72" s="58" t="s">
        <v>1332</v>
      </c>
      <c r="E72" s="250" t="s">
        <v>3081</v>
      </c>
      <c r="F72" s="89">
        <v>514273.44</v>
      </c>
      <c r="G72" s="89">
        <v>0</v>
      </c>
      <c r="H72" s="89">
        <v>146350.5</v>
      </c>
      <c r="I72" s="251">
        <v>249414.48</v>
      </c>
      <c r="J72" s="251">
        <v>185902.07999999999</v>
      </c>
      <c r="N72" s="232">
        <v>6150</v>
      </c>
      <c r="O72" s="232">
        <v>319650</v>
      </c>
      <c r="S72" s="251">
        <v>105264.71</v>
      </c>
      <c r="T72" s="251">
        <v>1340923.19</v>
      </c>
      <c r="W72" s="73">
        <v>644693.43000000005</v>
      </c>
      <c r="X72" s="73">
        <v>32350</v>
      </c>
      <c r="Y72" s="73">
        <v>963.16</v>
      </c>
      <c r="Z72" s="73">
        <v>1156055.3999999999</v>
      </c>
      <c r="AA72" s="73">
        <v>177300</v>
      </c>
      <c r="AB72" s="90">
        <v>1724355.4</v>
      </c>
      <c r="AE72" s="90">
        <v>421808.07</v>
      </c>
      <c r="AF72" s="90">
        <v>135611.46</v>
      </c>
      <c r="AK72" s="76">
        <f t="shared" si="7"/>
        <v>660623.93999999994</v>
      </c>
      <c r="AL72" s="31">
        <f t="shared" si="8"/>
        <v>325800</v>
      </c>
      <c r="AM72" s="21">
        <f t="shared" si="9"/>
        <v>334823.93999999994</v>
      </c>
      <c r="AN72" s="15">
        <f t="shared" si="10"/>
        <v>2011361.99</v>
      </c>
      <c r="AO72" s="16">
        <f t="shared" si="11"/>
        <v>2281774.9299999997</v>
      </c>
      <c r="AP72" s="26">
        <f t="shared" si="12"/>
        <v>-270412.93999999971</v>
      </c>
    </row>
    <row r="73" spans="1:42" x14ac:dyDescent="0.2">
      <c r="A73" t="s">
        <v>553</v>
      </c>
      <c r="B73" t="s">
        <v>554</v>
      </c>
      <c r="C73" s="71">
        <v>3121</v>
      </c>
      <c r="D73" s="58" t="s">
        <v>1333</v>
      </c>
      <c r="E73" s="250" t="s">
        <v>3082</v>
      </c>
      <c r="F73" s="89">
        <v>564741.16</v>
      </c>
      <c r="G73" s="89">
        <v>0</v>
      </c>
      <c r="H73" s="89">
        <v>142107.54999999999</v>
      </c>
      <c r="I73" s="251">
        <v>758766.34</v>
      </c>
      <c r="J73" s="251">
        <v>196830.73</v>
      </c>
      <c r="N73" s="232">
        <v>27927.17</v>
      </c>
      <c r="O73" s="232">
        <v>173340</v>
      </c>
      <c r="S73" s="251">
        <v>149934.78</v>
      </c>
      <c r="T73" s="251">
        <v>1529202.14</v>
      </c>
      <c r="W73" s="73">
        <v>637817.22</v>
      </c>
      <c r="X73" s="73">
        <v>50000</v>
      </c>
      <c r="Y73" s="73">
        <v>1088.8699999999999</v>
      </c>
      <c r="Z73" s="73">
        <v>737539.8</v>
      </c>
      <c r="AA73" s="73">
        <v>121400</v>
      </c>
      <c r="AB73" s="90">
        <v>1070339.8</v>
      </c>
      <c r="AE73" s="90">
        <v>392579.23</v>
      </c>
      <c r="AF73" s="90">
        <v>204601.41</v>
      </c>
      <c r="AK73" s="76">
        <f t="shared" si="7"/>
        <v>706848.71</v>
      </c>
      <c r="AL73" s="31">
        <f t="shared" si="8"/>
        <v>201267.16999999998</v>
      </c>
      <c r="AM73" s="21">
        <f t="shared" si="9"/>
        <v>505581.54</v>
      </c>
      <c r="AN73" s="15">
        <f t="shared" si="10"/>
        <v>1547845.8900000001</v>
      </c>
      <c r="AO73" s="16">
        <f t="shared" si="11"/>
        <v>1667520.44</v>
      </c>
      <c r="AP73" s="26">
        <f t="shared" si="12"/>
        <v>-119674.54999999981</v>
      </c>
    </row>
    <row r="74" spans="1:42" x14ac:dyDescent="0.2">
      <c r="A74" t="s">
        <v>553</v>
      </c>
      <c r="B74" t="s">
        <v>554</v>
      </c>
      <c r="C74" s="71">
        <v>1601</v>
      </c>
      <c r="D74" s="58" t="s">
        <v>1334</v>
      </c>
      <c r="E74" s="250" t="s">
        <v>3083</v>
      </c>
      <c r="F74" s="89">
        <v>646460.09</v>
      </c>
      <c r="G74" s="89">
        <v>0</v>
      </c>
      <c r="H74" s="89">
        <v>57252.93</v>
      </c>
      <c r="I74" s="251">
        <v>2031599.13</v>
      </c>
      <c r="J74" s="251">
        <v>277759.89</v>
      </c>
      <c r="N74" s="232">
        <v>6450</v>
      </c>
      <c r="O74" s="232">
        <v>148800</v>
      </c>
      <c r="S74" s="251">
        <v>1141692.69</v>
      </c>
      <c r="T74" s="251">
        <v>464694.52</v>
      </c>
      <c r="W74" s="73">
        <v>634988.93999999994</v>
      </c>
      <c r="X74" s="73">
        <v>2100</v>
      </c>
      <c r="Y74" s="73">
        <v>1415.49</v>
      </c>
      <c r="Z74" s="73">
        <v>924326.5</v>
      </c>
      <c r="AA74" s="73">
        <v>58671.4</v>
      </c>
      <c r="AB74" s="90">
        <v>1203297.8999999999</v>
      </c>
      <c r="AE74" s="90">
        <v>366442.27</v>
      </c>
      <c r="AF74" s="90">
        <v>181731.03</v>
      </c>
      <c r="AK74" s="76">
        <f t="shared" si="7"/>
        <v>703713.02</v>
      </c>
      <c r="AL74" s="31">
        <f t="shared" si="8"/>
        <v>155250</v>
      </c>
      <c r="AM74" s="21">
        <f t="shared" si="9"/>
        <v>548463.02</v>
      </c>
      <c r="AN74" s="15">
        <f t="shared" si="10"/>
        <v>1621502.3299999998</v>
      </c>
      <c r="AO74" s="16">
        <f t="shared" si="11"/>
        <v>1751471.2</v>
      </c>
      <c r="AP74" s="26">
        <f t="shared" si="12"/>
        <v>-129968.87000000011</v>
      </c>
    </row>
    <row r="75" spans="1:42" x14ac:dyDescent="0.2">
      <c r="A75" t="s">
        <v>553</v>
      </c>
      <c r="B75" t="s">
        <v>554</v>
      </c>
      <c r="C75" s="71">
        <v>4298</v>
      </c>
      <c r="D75" s="58" t="s">
        <v>1335</v>
      </c>
      <c r="E75" s="250" t="s">
        <v>3084</v>
      </c>
      <c r="F75" s="89">
        <v>113293.46</v>
      </c>
      <c r="G75" s="89">
        <v>0</v>
      </c>
      <c r="H75" s="89">
        <v>84275.94</v>
      </c>
      <c r="I75" s="251">
        <v>1230633.92</v>
      </c>
      <c r="J75" s="251">
        <v>241733.03</v>
      </c>
      <c r="N75" s="232">
        <v>11450</v>
      </c>
      <c r="O75" s="232">
        <v>55050</v>
      </c>
      <c r="P75" s="232">
        <v>300</v>
      </c>
      <c r="S75" s="251">
        <v>312687.76</v>
      </c>
      <c r="T75" s="251">
        <v>961521.58</v>
      </c>
      <c r="W75" s="73">
        <v>549873.18000000005</v>
      </c>
      <c r="X75" s="73">
        <v>97100</v>
      </c>
      <c r="Y75" s="73">
        <v>1684.35</v>
      </c>
      <c r="Z75" s="73">
        <v>973927.5</v>
      </c>
      <c r="AA75" s="73">
        <v>236663.52</v>
      </c>
      <c r="AB75" s="90">
        <v>1646327.5</v>
      </c>
      <c r="AE75" s="90">
        <v>413283.73</v>
      </c>
      <c r="AF75" s="90">
        <v>197463.41</v>
      </c>
      <c r="AI75" s="90">
        <v>1263.52</v>
      </c>
      <c r="AJ75" s="412">
        <v>1263.52</v>
      </c>
      <c r="AK75" s="76">
        <f t="shared" si="7"/>
        <v>197569.40000000002</v>
      </c>
      <c r="AL75" s="31">
        <f t="shared" si="8"/>
        <v>66800</v>
      </c>
      <c r="AM75" s="21">
        <f t="shared" si="9"/>
        <v>130769.40000000002</v>
      </c>
      <c r="AN75" s="15">
        <f t="shared" si="10"/>
        <v>1859248.55</v>
      </c>
      <c r="AO75" s="16">
        <f t="shared" si="11"/>
        <v>2259601.6800000002</v>
      </c>
      <c r="AP75" s="26">
        <f t="shared" si="12"/>
        <v>-400353.13000000012</v>
      </c>
    </row>
    <row r="76" spans="1:42" x14ac:dyDescent="0.2">
      <c r="A76" t="s">
        <v>553</v>
      </c>
      <c r="B76" t="s">
        <v>554</v>
      </c>
      <c r="C76" s="71">
        <v>4211</v>
      </c>
      <c r="D76" s="58" t="s">
        <v>1336</v>
      </c>
      <c r="E76" s="250" t="s">
        <v>3085</v>
      </c>
      <c r="F76" s="89">
        <v>475736.04</v>
      </c>
      <c r="G76" s="89">
        <v>0</v>
      </c>
      <c r="H76" s="89">
        <v>70697.960000000006</v>
      </c>
      <c r="I76" s="251">
        <v>1533506.47</v>
      </c>
      <c r="J76" s="251">
        <v>400953.63</v>
      </c>
      <c r="N76" s="232">
        <v>22950</v>
      </c>
      <c r="O76" s="232">
        <v>52200</v>
      </c>
      <c r="S76" s="251">
        <v>274142.09999999998</v>
      </c>
      <c r="T76" s="251">
        <v>2317512.06</v>
      </c>
      <c r="W76" s="73">
        <v>596313.46</v>
      </c>
      <c r="X76" s="73">
        <v>78650</v>
      </c>
      <c r="Y76" s="73">
        <v>390.19</v>
      </c>
      <c r="Z76" s="73">
        <v>764711.4</v>
      </c>
      <c r="AA76" s="73">
        <v>80400</v>
      </c>
      <c r="AB76" s="90">
        <v>1202011.3999999999</v>
      </c>
      <c r="AE76" s="90">
        <v>304518.5</v>
      </c>
      <c r="AF76" s="90">
        <v>123760.57</v>
      </c>
      <c r="AK76" s="76">
        <f t="shared" si="7"/>
        <v>546434</v>
      </c>
      <c r="AL76" s="31">
        <f t="shared" si="8"/>
        <v>75150</v>
      </c>
      <c r="AM76" s="21">
        <f t="shared" si="9"/>
        <v>471284</v>
      </c>
      <c r="AN76" s="15">
        <f t="shared" si="10"/>
        <v>1520465.0499999998</v>
      </c>
      <c r="AO76" s="16">
        <f t="shared" si="11"/>
        <v>1630290.47</v>
      </c>
      <c r="AP76" s="26">
        <f t="shared" si="12"/>
        <v>-109825.42000000016</v>
      </c>
    </row>
    <row r="77" spans="1:42" x14ac:dyDescent="0.2">
      <c r="A77" t="s">
        <v>553</v>
      </c>
      <c r="B77" t="s">
        <v>554</v>
      </c>
      <c r="C77" s="71">
        <v>3166</v>
      </c>
      <c r="D77" s="58" t="s">
        <v>1337</v>
      </c>
      <c r="E77" s="250" t="s">
        <v>3086</v>
      </c>
      <c r="F77" s="89">
        <v>182688.39</v>
      </c>
      <c r="G77" s="89">
        <v>0</v>
      </c>
      <c r="H77" s="89">
        <v>45329.919999999998</v>
      </c>
      <c r="I77" s="251">
        <v>517717.49</v>
      </c>
      <c r="J77" s="251">
        <v>227674.21</v>
      </c>
      <c r="N77" s="232">
        <v>12055.06</v>
      </c>
      <c r="O77" s="232">
        <v>374010</v>
      </c>
      <c r="P77" s="232">
        <v>166000</v>
      </c>
      <c r="S77" s="251">
        <v>157313.47</v>
      </c>
      <c r="T77" s="251">
        <v>2233839.69</v>
      </c>
      <c r="W77" s="73">
        <v>571760.57999999996</v>
      </c>
      <c r="X77" s="73">
        <v>530</v>
      </c>
      <c r="Y77" s="73">
        <v>887.03</v>
      </c>
      <c r="Z77" s="73">
        <v>846337.5</v>
      </c>
      <c r="AA77" s="73">
        <v>191200</v>
      </c>
      <c r="AB77" s="90">
        <v>1270837.5</v>
      </c>
      <c r="AE77" s="90">
        <v>508327.5</v>
      </c>
      <c r="AF77" s="90">
        <v>147289</v>
      </c>
      <c r="AK77" s="76">
        <f t="shared" si="7"/>
        <v>228018.31</v>
      </c>
      <c r="AL77" s="31">
        <f t="shared" si="8"/>
        <v>552065.06000000006</v>
      </c>
      <c r="AM77" s="21">
        <f t="shared" si="9"/>
        <v>-324046.75000000006</v>
      </c>
      <c r="AN77" s="15">
        <f t="shared" si="10"/>
        <v>1610715.1099999999</v>
      </c>
      <c r="AO77" s="16">
        <f t="shared" si="11"/>
        <v>1926454</v>
      </c>
      <c r="AP77" s="26">
        <f t="shared" si="12"/>
        <v>-315738.89000000013</v>
      </c>
    </row>
    <row r="78" spans="1:42" x14ac:dyDescent="0.2">
      <c r="A78" t="s">
        <v>553</v>
      </c>
      <c r="B78" t="s">
        <v>554</v>
      </c>
      <c r="C78" s="71">
        <v>2186</v>
      </c>
      <c r="D78" s="58" t="s">
        <v>1338</v>
      </c>
      <c r="E78" s="250" t="s">
        <v>3158</v>
      </c>
      <c r="F78" s="89">
        <v>481052.58</v>
      </c>
      <c r="G78" s="89">
        <v>0</v>
      </c>
      <c r="H78" s="89">
        <v>79202.44</v>
      </c>
      <c r="I78" s="251">
        <v>284452.3</v>
      </c>
      <c r="J78" s="251">
        <v>491955.72</v>
      </c>
      <c r="P78" s="232">
        <v>152.59</v>
      </c>
      <c r="S78" s="251">
        <v>64106.04</v>
      </c>
      <c r="T78" s="251">
        <v>2560558.21</v>
      </c>
      <c r="W78" s="73">
        <v>525525.89</v>
      </c>
      <c r="X78" s="73">
        <v>82000</v>
      </c>
      <c r="Z78" s="73">
        <v>640756</v>
      </c>
      <c r="AA78" s="73">
        <v>76800</v>
      </c>
      <c r="AB78" s="90">
        <v>947590</v>
      </c>
      <c r="AE78" s="90">
        <v>463139.93</v>
      </c>
      <c r="AF78" s="90">
        <v>107976.45</v>
      </c>
      <c r="AK78" s="76">
        <f t="shared" si="7"/>
        <v>560255.02</v>
      </c>
      <c r="AL78" s="31">
        <f t="shared" si="8"/>
        <v>152.59</v>
      </c>
      <c r="AM78" s="21">
        <f t="shared" si="9"/>
        <v>560102.43000000005</v>
      </c>
      <c r="AN78" s="15">
        <f t="shared" si="10"/>
        <v>1325081.8900000001</v>
      </c>
      <c r="AO78" s="16">
        <f t="shared" si="11"/>
        <v>1518706.38</v>
      </c>
      <c r="AP78" s="26">
        <f t="shared" si="12"/>
        <v>-193624.48999999976</v>
      </c>
    </row>
    <row r="79" spans="1:42" x14ac:dyDescent="0.2">
      <c r="A79" t="s">
        <v>557</v>
      </c>
      <c r="B79" t="s">
        <v>558</v>
      </c>
      <c r="C79" s="71">
        <v>3311</v>
      </c>
      <c r="D79" s="58" t="s">
        <v>1339</v>
      </c>
      <c r="E79" s="250" t="s">
        <v>3087</v>
      </c>
      <c r="F79" s="89">
        <v>458092.24</v>
      </c>
      <c r="G79" s="89">
        <v>0</v>
      </c>
      <c r="H79" s="89">
        <v>70400.37</v>
      </c>
      <c r="I79" s="251">
        <v>388912.6</v>
      </c>
      <c r="J79" s="251">
        <v>587834.4</v>
      </c>
      <c r="P79" s="232">
        <v>70</v>
      </c>
      <c r="S79" s="251">
        <v>-53232.18</v>
      </c>
      <c r="T79" s="251">
        <v>1212676.51</v>
      </c>
      <c r="W79" s="73">
        <v>908893.9</v>
      </c>
      <c r="Y79" s="73">
        <v>626.35</v>
      </c>
      <c r="Z79" s="73">
        <v>1476650</v>
      </c>
      <c r="AA79" s="73">
        <v>164200</v>
      </c>
      <c r="AB79" s="90">
        <v>1542995</v>
      </c>
      <c r="AD79" s="90">
        <v>5970</v>
      </c>
      <c r="AE79" s="90">
        <v>506773.17</v>
      </c>
      <c r="AF79" s="90">
        <v>132101.79999999999</v>
      </c>
      <c r="AK79" s="76">
        <f t="shared" si="7"/>
        <v>528492.61</v>
      </c>
      <c r="AL79" s="31">
        <f t="shared" si="8"/>
        <v>70</v>
      </c>
      <c r="AM79" s="21">
        <f t="shared" si="9"/>
        <v>528422.61</v>
      </c>
      <c r="AN79" s="15">
        <f t="shared" si="10"/>
        <v>2550370.25</v>
      </c>
      <c r="AO79" s="16">
        <f t="shared" si="11"/>
        <v>2187839.9699999997</v>
      </c>
      <c r="AP79" s="26">
        <f t="shared" si="12"/>
        <v>362530.28000000026</v>
      </c>
    </row>
    <row r="80" spans="1:42" x14ac:dyDescent="0.2">
      <c r="A80" t="s">
        <v>557</v>
      </c>
      <c r="B80" t="s">
        <v>558</v>
      </c>
      <c r="C80" s="71">
        <v>2139</v>
      </c>
      <c r="D80" s="58" t="s">
        <v>1340</v>
      </c>
      <c r="E80" s="250" t="s">
        <v>3088</v>
      </c>
      <c r="F80" s="89">
        <v>275958.21999999997</v>
      </c>
      <c r="G80" s="89">
        <v>3660</v>
      </c>
      <c r="H80" s="89">
        <v>86675.71</v>
      </c>
      <c r="I80" s="251">
        <v>182076.84</v>
      </c>
      <c r="J80" s="251">
        <v>91686.47</v>
      </c>
      <c r="N80" s="232">
        <v>93449</v>
      </c>
      <c r="O80" s="232">
        <v>195800</v>
      </c>
      <c r="S80" s="251">
        <v>-993564.31</v>
      </c>
      <c r="T80" s="251">
        <v>1431387.54</v>
      </c>
      <c r="W80" s="73">
        <v>647283.26</v>
      </c>
      <c r="Y80" s="73">
        <v>299.22000000000003</v>
      </c>
      <c r="Z80" s="73">
        <v>1084400</v>
      </c>
      <c r="AA80" s="73">
        <v>39500</v>
      </c>
      <c r="AB80" s="90">
        <v>1407580</v>
      </c>
      <c r="AE80" s="90">
        <v>334620.55</v>
      </c>
      <c r="AF80" s="90">
        <v>107774.92</v>
      </c>
      <c r="AK80" s="76">
        <f t="shared" si="7"/>
        <v>366293.93</v>
      </c>
      <c r="AL80" s="31">
        <f t="shared" si="8"/>
        <v>289249</v>
      </c>
      <c r="AM80" s="21">
        <f t="shared" si="9"/>
        <v>77044.929999999993</v>
      </c>
      <c r="AN80" s="15">
        <f t="shared" si="10"/>
        <v>1771482.48</v>
      </c>
      <c r="AO80" s="16">
        <f t="shared" si="11"/>
        <v>1849975.47</v>
      </c>
      <c r="AP80" s="26">
        <f t="shared" si="12"/>
        <v>-78492.989999999991</v>
      </c>
    </row>
    <row r="81" spans="1:42" x14ac:dyDescent="0.2">
      <c r="A81" t="s">
        <v>557</v>
      </c>
      <c r="B81" t="s">
        <v>558</v>
      </c>
      <c r="C81" s="71">
        <v>4074</v>
      </c>
      <c r="D81" s="58" t="s">
        <v>1341</v>
      </c>
      <c r="E81" s="250" t="s">
        <v>3089</v>
      </c>
      <c r="F81" s="89">
        <v>621347.09</v>
      </c>
      <c r="G81" s="89">
        <v>7120</v>
      </c>
      <c r="H81" s="89">
        <v>41027.32</v>
      </c>
      <c r="I81" s="251">
        <v>428198.3</v>
      </c>
      <c r="J81" s="251">
        <v>774025.38</v>
      </c>
      <c r="N81" s="232">
        <v>178170.78</v>
      </c>
      <c r="O81" s="232">
        <v>69750</v>
      </c>
      <c r="P81" s="232">
        <v>1424.36</v>
      </c>
      <c r="S81" s="251">
        <v>-175069.08</v>
      </c>
      <c r="T81" s="251">
        <v>2015625.01</v>
      </c>
      <c r="W81" s="73">
        <v>668344.36</v>
      </c>
      <c r="X81" s="73">
        <v>1800</v>
      </c>
      <c r="Y81" s="73">
        <v>812</v>
      </c>
      <c r="Z81" s="73">
        <v>1394660</v>
      </c>
      <c r="AA81" s="73">
        <v>210400</v>
      </c>
      <c r="AB81" s="90">
        <v>2002550</v>
      </c>
      <c r="AD81" s="90">
        <v>5840</v>
      </c>
      <c r="AE81" s="90">
        <v>341796.41</v>
      </c>
      <c r="AF81" s="90">
        <v>128037.93</v>
      </c>
      <c r="AK81" s="76">
        <f t="shared" si="7"/>
        <v>669494.40999999992</v>
      </c>
      <c r="AL81" s="31">
        <f t="shared" si="8"/>
        <v>249345.13999999998</v>
      </c>
      <c r="AM81" s="21">
        <f t="shared" si="9"/>
        <v>420149.2699999999</v>
      </c>
      <c r="AN81" s="15">
        <f t="shared" si="10"/>
        <v>2276016.36</v>
      </c>
      <c r="AO81" s="16">
        <f t="shared" si="11"/>
        <v>2478224.3400000003</v>
      </c>
      <c r="AP81" s="26">
        <f t="shared" si="12"/>
        <v>-202207.98000000045</v>
      </c>
    </row>
    <row r="82" spans="1:42" x14ac:dyDescent="0.2">
      <c r="A82" t="s">
        <v>557</v>
      </c>
      <c r="B82" t="s">
        <v>558</v>
      </c>
      <c r="C82" s="71">
        <v>2831</v>
      </c>
      <c r="D82" s="58" t="s">
        <v>1342</v>
      </c>
      <c r="E82" s="250" t="s">
        <v>3090</v>
      </c>
      <c r="F82" s="89">
        <v>263546.3</v>
      </c>
      <c r="G82" s="89">
        <v>0</v>
      </c>
      <c r="H82" s="89">
        <v>46001.43</v>
      </c>
      <c r="I82" s="251">
        <v>441899.57</v>
      </c>
      <c r="J82" s="251">
        <v>280157.75</v>
      </c>
      <c r="N82" s="232">
        <v>24750</v>
      </c>
      <c r="O82" s="232">
        <v>42236.3</v>
      </c>
      <c r="P82" s="232">
        <v>0</v>
      </c>
      <c r="S82" s="251">
        <v>-176284.94</v>
      </c>
      <c r="T82" s="251">
        <v>1171298.0900000001</v>
      </c>
      <c r="W82" s="73">
        <v>636359.30000000005</v>
      </c>
      <c r="X82" s="73">
        <v>41178.18</v>
      </c>
      <c r="Y82" s="73">
        <v>323.67</v>
      </c>
      <c r="Z82" s="73">
        <v>1204020</v>
      </c>
      <c r="AA82" s="73">
        <v>252367.65</v>
      </c>
      <c r="AB82" s="90">
        <v>1493040</v>
      </c>
      <c r="AD82" s="90">
        <v>2640</v>
      </c>
      <c r="AE82" s="90">
        <v>565096.30000000005</v>
      </c>
      <c r="AF82" s="90">
        <v>97013.74</v>
      </c>
      <c r="AI82" s="90">
        <v>0.01</v>
      </c>
      <c r="AJ82" s="412">
        <v>0.01</v>
      </c>
      <c r="AK82" s="76">
        <f t="shared" si="7"/>
        <v>309547.73</v>
      </c>
      <c r="AL82" s="31">
        <f t="shared" si="8"/>
        <v>66986.3</v>
      </c>
      <c r="AM82" s="21">
        <f t="shared" si="9"/>
        <v>242561.43</v>
      </c>
      <c r="AN82" s="15">
        <f t="shared" si="10"/>
        <v>2134248.8000000003</v>
      </c>
      <c r="AO82" s="16">
        <f t="shared" si="11"/>
        <v>2157790.0599999996</v>
      </c>
      <c r="AP82" s="26">
        <f t="shared" si="12"/>
        <v>-23541.259999999311</v>
      </c>
    </row>
    <row r="83" spans="1:42" x14ac:dyDescent="0.2">
      <c r="A83" t="s">
        <v>557</v>
      </c>
      <c r="B83" t="s">
        <v>558</v>
      </c>
      <c r="C83" s="71">
        <v>2983</v>
      </c>
      <c r="D83" s="58" t="s">
        <v>1343</v>
      </c>
      <c r="E83" s="250" t="s">
        <v>3091</v>
      </c>
      <c r="F83" s="89">
        <v>1103869.8600000001</v>
      </c>
      <c r="G83" s="89">
        <v>0</v>
      </c>
      <c r="H83" s="89">
        <v>31805.26</v>
      </c>
      <c r="I83" s="251">
        <v>589791.54</v>
      </c>
      <c r="J83" s="251">
        <v>263816.03999999998</v>
      </c>
      <c r="N83" s="232">
        <v>0</v>
      </c>
      <c r="O83" s="232">
        <v>62635</v>
      </c>
      <c r="S83" s="251">
        <v>-844402.36</v>
      </c>
      <c r="T83" s="251">
        <v>1745362.84</v>
      </c>
      <c r="W83" s="73">
        <v>1828486.07</v>
      </c>
      <c r="X83" s="73">
        <v>651105</v>
      </c>
      <c r="Y83" s="73">
        <v>1185.82</v>
      </c>
      <c r="Z83" s="73">
        <v>1715420</v>
      </c>
      <c r="AA83" s="73">
        <v>98400</v>
      </c>
      <c r="AB83" s="90">
        <v>1975429</v>
      </c>
      <c r="AD83" s="90">
        <v>11192</v>
      </c>
      <c r="AE83" s="90">
        <v>1091814.49</v>
      </c>
      <c r="AF83" s="90">
        <v>185953.18</v>
      </c>
      <c r="AK83" s="76">
        <f t="shared" si="7"/>
        <v>1135675.1200000001</v>
      </c>
      <c r="AL83" s="31">
        <f t="shared" si="8"/>
        <v>62635</v>
      </c>
      <c r="AM83" s="21">
        <f t="shared" si="9"/>
        <v>1073040.1200000001</v>
      </c>
      <c r="AN83" s="15">
        <f t="shared" si="10"/>
        <v>4294596.8900000006</v>
      </c>
      <c r="AO83" s="16">
        <f t="shared" si="11"/>
        <v>3264388.6700000004</v>
      </c>
      <c r="AP83" s="26">
        <f t="shared" si="12"/>
        <v>1030208.2200000002</v>
      </c>
    </row>
    <row r="84" spans="1:42" x14ac:dyDescent="0.2">
      <c r="A84" t="s">
        <v>557</v>
      </c>
      <c r="B84" t="s">
        <v>558</v>
      </c>
      <c r="C84" s="71">
        <v>1867</v>
      </c>
      <c r="D84" s="58" t="s">
        <v>1344</v>
      </c>
      <c r="E84" s="250" t="s">
        <v>3092</v>
      </c>
      <c r="F84" s="89">
        <v>523267.84000000003</v>
      </c>
      <c r="G84" s="89">
        <v>64464.639999999999</v>
      </c>
      <c r="H84" s="89">
        <v>33078.300000000003</v>
      </c>
      <c r="I84" s="251">
        <v>931638.07</v>
      </c>
      <c r="J84" s="251">
        <v>354127.79</v>
      </c>
      <c r="N84" s="232">
        <v>11665.59</v>
      </c>
      <c r="P84" s="232">
        <v>142.30000000000001</v>
      </c>
      <c r="S84" s="251">
        <v>-367232.72</v>
      </c>
      <c r="T84" s="251">
        <v>1929262.58</v>
      </c>
      <c r="U84" s="73">
        <v>4.43</v>
      </c>
      <c r="W84" s="73">
        <v>1006990.92</v>
      </c>
      <c r="X84" s="73">
        <v>189519</v>
      </c>
      <c r="Y84" s="73">
        <v>678.62</v>
      </c>
      <c r="Z84" s="73">
        <v>1298600</v>
      </c>
      <c r="AA84" s="73">
        <v>37063.5</v>
      </c>
      <c r="AB84" s="90">
        <v>1610500</v>
      </c>
      <c r="AD84" s="90">
        <v>6480</v>
      </c>
      <c r="AE84" s="90">
        <v>436388.52</v>
      </c>
      <c r="AF84" s="90">
        <v>135064.06</v>
      </c>
      <c r="AI84" s="90">
        <v>1547</v>
      </c>
      <c r="AJ84" s="412">
        <v>1547</v>
      </c>
      <c r="AK84" s="76">
        <f t="shared" si="7"/>
        <v>620810.78</v>
      </c>
      <c r="AL84" s="31">
        <f t="shared" si="8"/>
        <v>11807.89</v>
      </c>
      <c r="AM84" s="21">
        <f t="shared" si="9"/>
        <v>609002.89</v>
      </c>
      <c r="AN84" s="15">
        <f t="shared" si="10"/>
        <v>2532856.4700000002</v>
      </c>
      <c r="AO84" s="16">
        <f t="shared" si="11"/>
        <v>2191526.58</v>
      </c>
      <c r="AP84" s="26">
        <f t="shared" si="12"/>
        <v>341329.89000000013</v>
      </c>
    </row>
    <row r="85" spans="1:42" x14ac:dyDescent="0.2">
      <c r="A85" t="s">
        <v>557</v>
      </c>
      <c r="B85" t="s">
        <v>558</v>
      </c>
      <c r="C85" s="71">
        <v>2692</v>
      </c>
      <c r="D85" s="58" t="s">
        <v>1345</v>
      </c>
      <c r="E85" s="250" t="s">
        <v>3093</v>
      </c>
      <c r="F85" s="89">
        <v>542214.68999999994</v>
      </c>
      <c r="G85" s="89">
        <v>0</v>
      </c>
      <c r="H85" s="89">
        <v>36192.839999999997</v>
      </c>
      <c r="I85" s="251">
        <v>295065.58</v>
      </c>
      <c r="J85" s="251">
        <v>250864.78</v>
      </c>
      <c r="N85" s="232">
        <v>29600</v>
      </c>
      <c r="O85" s="232">
        <v>45720</v>
      </c>
      <c r="P85" s="232">
        <v>572</v>
      </c>
      <c r="S85" s="251">
        <v>-908579.25</v>
      </c>
      <c r="T85" s="251">
        <v>1851699.47</v>
      </c>
      <c r="W85" s="73">
        <v>860313.94</v>
      </c>
      <c r="Y85" s="73">
        <v>1555.47</v>
      </c>
      <c r="Z85" s="73">
        <v>1404900</v>
      </c>
      <c r="AA85" s="73">
        <v>88800</v>
      </c>
      <c r="AB85" s="90">
        <v>1791486</v>
      </c>
      <c r="AD85" s="90">
        <v>4904</v>
      </c>
      <c r="AE85" s="90">
        <v>279398.53999999998</v>
      </c>
      <c r="AF85" s="90">
        <v>161248.20000000001</v>
      </c>
      <c r="AK85" s="76">
        <f t="shared" si="7"/>
        <v>578407.52999999991</v>
      </c>
      <c r="AL85" s="31">
        <f t="shared" si="8"/>
        <v>75892</v>
      </c>
      <c r="AM85" s="21">
        <f t="shared" si="9"/>
        <v>502515.52999999991</v>
      </c>
      <c r="AN85" s="15">
        <f t="shared" si="10"/>
        <v>2355569.41</v>
      </c>
      <c r="AO85" s="16">
        <f t="shared" si="11"/>
        <v>2237036.7400000002</v>
      </c>
      <c r="AP85" s="26">
        <f t="shared" si="12"/>
        <v>118532.66999999993</v>
      </c>
    </row>
    <row r="86" spans="1:42" x14ac:dyDescent="0.2">
      <c r="A86" t="s">
        <v>557</v>
      </c>
      <c r="B86" t="s">
        <v>558</v>
      </c>
      <c r="C86" s="71">
        <v>1950</v>
      </c>
      <c r="D86" s="58" t="s">
        <v>1346</v>
      </c>
      <c r="E86" s="250" t="s">
        <v>3094</v>
      </c>
      <c r="F86" s="89">
        <v>289355.19</v>
      </c>
      <c r="G86" s="89">
        <v>17730.13</v>
      </c>
      <c r="H86" s="89">
        <v>24315.26</v>
      </c>
      <c r="I86" s="251">
        <v>566003.06999999995</v>
      </c>
      <c r="J86" s="251">
        <v>239862.79</v>
      </c>
      <c r="S86" s="251">
        <v>-199216.71</v>
      </c>
      <c r="T86" s="251">
        <v>1211766.1200000001</v>
      </c>
      <c r="W86" s="73">
        <v>552758.78</v>
      </c>
      <c r="X86" s="73">
        <v>59050</v>
      </c>
      <c r="Y86" s="73">
        <v>569.77</v>
      </c>
      <c r="Z86" s="73">
        <v>1236800</v>
      </c>
      <c r="AA86" s="73">
        <v>223300</v>
      </c>
      <c r="AB86" s="90">
        <v>1601819</v>
      </c>
      <c r="AC86" s="90">
        <v>4000</v>
      </c>
      <c r="AD86" s="90">
        <v>2348</v>
      </c>
      <c r="AE86" s="90">
        <v>279077.92</v>
      </c>
      <c r="AF86" s="90">
        <v>40256.6</v>
      </c>
      <c r="AK86" s="76">
        <f t="shared" si="7"/>
        <v>331400.58</v>
      </c>
      <c r="AL86" s="31">
        <f t="shared" si="8"/>
        <v>0</v>
      </c>
      <c r="AM86" s="21">
        <f t="shared" si="9"/>
        <v>331400.58</v>
      </c>
      <c r="AN86" s="15">
        <f t="shared" si="10"/>
        <v>2072478.55</v>
      </c>
      <c r="AO86" s="16">
        <f t="shared" si="11"/>
        <v>1927501.52</v>
      </c>
      <c r="AP86" s="26">
        <f t="shared" si="12"/>
        <v>144977.03000000003</v>
      </c>
    </row>
    <row r="87" spans="1:42" x14ac:dyDescent="0.2">
      <c r="A87" t="s">
        <v>557</v>
      </c>
      <c r="B87" t="s">
        <v>558</v>
      </c>
      <c r="C87" s="71">
        <v>2898</v>
      </c>
      <c r="D87" s="58" t="s">
        <v>1347</v>
      </c>
      <c r="E87" s="250" t="s">
        <v>3095</v>
      </c>
      <c r="F87" s="89">
        <v>657083.69999999995</v>
      </c>
      <c r="H87" s="89">
        <v>57471.199999999997</v>
      </c>
      <c r="I87" s="251">
        <v>-21922.34</v>
      </c>
      <c r="J87" s="251">
        <v>575060.11</v>
      </c>
      <c r="N87" s="232">
        <v>1621</v>
      </c>
      <c r="O87" s="232">
        <v>162130</v>
      </c>
      <c r="P87" s="232">
        <v>2965.03</v>
      </c>
      <c r="R87" s="251">
        <v>67378.53</v>
      </c>
      <c r="S87" s="251">
        <v>46303.03</v>
      </c>
      <c r="T87" s="251">
        <v>907622.82</v>
      </c>
      <c r="W87" s="73">
        <v>907646.68</v>
      </c>
      <c r="Y87" s="73">
        <v>915.01</v>
      </c>
      <c r="Z87" s="73">
        <v>1442880</v>
      </c>
      <c r="AA87" s="73">
        <v>97200</v>
      </c>
      <c r="AB87" s="90">
        <v>1676205</v>
      </c>
      <c r="AD87" s="90">
        <v>3592</v>
      </c>
      <c r="AE87" s="90">
        <v>599915.82999999996</v>
      </c>
      <c r="AF87" s="90">
        <v>85412.6</v>
      </c>
      <c r="AK87" s="76">
        <f t="shared" si="7"/>
        <v>714554.89999999991</v>
      </c>
      <c r="AL87" s="31">
        <f t="shared" si="8"/>
        <v>166716.03</v>
      </c>
      <c r="AM87" s="21">
        <f t="shared" si="9"/>
        <v>547838.86999999988</v>
      </c>
      <c r="AN87" s="15">
        <f t="shared" si="10"/>
        <v>2448641.69</v>
      </c>
      <c r="AO87" s="16">
        <f t="shared" si="11"/>
        <v>2365125.4300000002</v>
      </c>
      <c r="AP87" s="26">
        <f t="shared" si="12"/>
        <v>83516.259999999776</v>
      </c>
    </row>
    <row r="88" spans="1:42" x14ac:dyDescent="0.2">
      <c r="A88" t="s">
        <v>557</v>
      </c>
      <c r="B88" t="s">
        <v>558</v>
      </c>
      <c r="C88" s="71">
        <v>1653</v>
      </c>
      <c r="D88" s="58" t="s">
        <v>1348</v>
      </c>
      <c r="E88" s="250" t="s">
        <v>3165</v>
      </c>
      <c r="F88" s="409">
        <v>313421.65999999997</v>
      </c>
      <c r="G88" s="409">
        <v>10990.54</v>
      </c>
      <c r="H88" s="409">
        <v>17597.849999999999</v>
      </c>
      <c r="I88" s="252">
        <v>574264.57999999996</v>
      </c>
      <c r="J88" s="252">
        <v>119147.81</v>
      </c>
      <c r="K88" s="252"/>
      <c r="L88" s="252"/>
      <c r="M88" s="410"/>
      <c r="N88" s="410">
        <v>37611.53</v>
      </c>
      <c r="O88" s="410">
        <v>45540</v>
      </c>
      <c r="P88" s="410"/>
      <c r="Q88" s="252"/>
      <c r="R88" s="252"/>
      <c r="S88" s="252">
        <v>-705941.63</v>
      </c>
      <c r="T88" s="252">
        <v>1583723.57</v>
      </c>
      <c r="U88" s="42"/>
      <c r="V88" s="42"/>
      <c r="W88" s="42">
        <v>678240.53</v>
      </c>
      <c r="X88" s="42">
        <v>34100</v>
      </c>
      <c r="Y88" s="42">
        <v>304.14999999999998</v>
      </c>
      <c r="Z88" s="42">
        <v>1222130</v>
      </c>
      <c r="AA88" s="42">
        <v>134200</v>
      </c>
      <c r="AB88" s="413">
        <v>1484990</v>
      </c>
      <c r="AC88" s="413"/>
      <c r="AD88" s="413">
        <v>5088</v>
      </c>
      <c r="AE88" s="413">
        <v>324391.03000000003</v>
      </c>
      <c r="AF88" s="413">
        <v>175910.68</v>
      </c>
      <c r="AG88" s="413"/>
      <c r="AH88" s="413"/>
      <c r="AI88" s="413"/>
      <c r="AJ88" s="413"/>
      <c r="AK88" s="76">
        <f t="shared" si="7"/>
        <v>342010.04999999993</v>
      </c>
      <c r="AL88" s="31">
        <f t="shared" si="8"/>
        <v>83151.53</v>
      </c>
      <c r="AM88" s="21">
        <f t="shared" si="9"/>
        <v>258858.51999999993</v>
      </c>
      <c r="AN88" s="15">
        <f t="shared" si="10"/>
        <v>2068974.6800000002</v>
      </c>
      <c r="AO88" s="16">
        <f t="shared" si="11"/>
        <v>1990379.71</v>
      </c>
      <c r="AP88" s="26">
        <f t="shared" si="12"/>
        <v>78594.970000000205</v>
      </c>
    </row>
    <row r="89" spans="1:42" x14ac:dyDescent="0.2">
      <c r="A89" t="s">
        <v>561</v>
      </c>
      <c r="B89" t="s">
        <v>562</v>
      </c>
      <c r="C89" s="71">
        <v>3711</v>
      </c>
      <c r="D89" s="58" t="s">
        <v>1349</v>
      </c>
      <c r="E89" s="250" t="s">
        <v>3096</v>
      </c>
      <c r="F89" s="89">
        <v>183823.82</v>
      </c>
      <c r="G89" s="89">
        <v>0</v>
      </c>
      <c r="H89" s="89">
        <v>30839.25</v>
      </c>
      <c r="I89" s="251">
        <v>111369.37</v>
      </c>
      <c r="J89" s="251">
        <v>79750.789999999994</v>
      </c>
      <c r="N89" s="232">
        <v>6300</v>
      </c>
      <c r="S89" s="251">
        <v>142301.32999999999</v>
      </c>
      <c r="T89" s="251">
        <v>378263.7</v>
      </c>
      <c r="W89" s="73">
        <v>576197.32999999996</v>
      </c>
      <c r="X89" s="73">
        <v>82210</v>
      </c>
      <c r="Y89" s="73">
        <v>760.69</v>
      </c>
      <c r="AB89" s="90">
        <v>184502</v>
      </c>
      <c r="AD89" s="90">
        <v>9900</v>
      </c>
      <c r="AE89" s="90">
        <v>561780.86</v>
      </c>
      <c r="AF89" s="90">
        <v>84898.38</v>
      </c>
      <c r="AK89" s="76">
        <f t="shared" si="7"/>
        <v>214663.07</v>
      </c>
      <c r="AL89" s="31">
        <f t="shared" si="8"/>
        <v>6300</v>
      </c>
      <c r="AM89" s="21">
        <f t="shared" si="9"/>
        <v>208363.07</v>
      </c>
      <c r="AN89" s="15">
        <f t="shared" si="10"/>
        <v>659168.0199999999</v>
      </c>
      <c r="AO89" s="16">
        <f t="shared" si="11"/>
        <v>841081.24</v>
      </c>
      <c r="AP89" s="26">
        <f t="shared" si="12"/>
        <v>-181913.22000000009</v>
      </c>
    </row>
    <row r="90" spans="1:42" x14ac:dyDescent="0.2">
      <c r="A90" t="s">
        <v>561</v>
      </c>
      <c r="B90" t="s">
        <v>562</v>
      </c>
      <c r="C90" s="71">
        <v>1437</v>
      </c>
      <c r="D90" s="58" t="s">
        <v>1350</v>
      </c>
      <c r="E90" s="250" t="s">
        <v>3097</v>
      </c>
      <c r="F90" s="89">
        <v>360323.62</v>
      </c>
      <c r="G90" s="89">
        <v>0</v>
      </c>
      <c r="H90" s="89">
        <v>19308.16</v>
      </c>
      <c r="I90" s="251">
        <v>93908.56</v>
      </c>
      <c r="J90" s="251">
        <v>23209.55</v>
      </c>
      <c r="M90" s="232">
        <v>0</v>
      </c>
      <c r="N90" s="232">
        <v>1500</v>
      </c>
      <c r="P90" s="232">
        <v>234</v>
      </c>
      <c r="S90" s="251">
        <v>63917.74</v>
      </c>
      <c r="T90" s="251">
        <v>646850.12</v>
      </c>
      <c r="W90" s="73">
        <v>571000.91</v>
      </c>
      <c r="X90" s="73">
        <v>117188</v>
      </c>
      <c r="Y90" s="73">
        <v>1147.08</v>
      </c>
      <c r="Z90" s="73">
        <v>1021144</v>
      </c>
      <c r="AB90" s="90">
        <v>1125814</v>
      </c>
      <c r="AE90" s="90">
        <v>281340.64</v>
      </c>
      <c r="AF90" s="90">
        <v>324974.92</v>
      </c>
      <c r="AK90" s="76">
        <f t="shared" si="7"/>
        <v>379631.77999999997</v>
      </c>
      <c r="AL90" s="31">
        <f t="shared" si="8"/>
        <v>1734</v>
      </c>
      <c r="AM90" s="21">
        <f t="shared" si="9"/>
        <v>377897.77999999997</v>
      </c>
      <c r="AN90" s="15">
        <f t="shared" si="10"/>
        <v>1710479.99</v>
      </c>
      <c r="AO90" s="16">
        <f t="shared" si="11"/>
        <v>1732129.56</v>
      </c>
      <c r="AP90" s="26">
        <f t="shared" si="12"/>
        <v>-21649.570000000065</v>
      </c>
    </row>
    <row r="91" spans="1:42" x14ac:dyDescent="0.2">
      <c r="A91" t="s">
        <v>561</v>
      </c>
      <c r="B91" t="s">
        <v>562</v>
      </c>
      <c r="C91" s="71">
        <v>3388</v>
      </c>
      <c r="D91" s="58" t="s">
        <v>1351</v>
      </c>
      <c r="E91" s="250" t="s">
        <v>3098</v>
      </c>
      <c r="F91" s="89">
        <v>231661.3</v>
      </c>
      <c r="G91" s="89">
        <v>0</v>
      </c>
      <c r="H91" s="89">
        <v>93164.95</v>
      </c>
      <c r="I91" s="251">
        <v>2769062.86</v>
      </c>
      <c r="J91" s="251">
        <v>217338</v>
      </c>
      <c r="M91" s="232">
        <v>5300</v>
      </c>
      <c r="N91" s="232">
        <v>22100</v>
      </c>
      <c r="S91" s="251">
        <v>214573.65</v>
      </c>
      <c r="T91" s="251">
        <v>3382854.97</v>
      </c>
      <c r="W91" s="73">
        <v>765194.42</v>
      </c>
      <c r="X91" s="73">
        <v>110400</v>
      </c>
      <c r="Y91" s="73">
        <v>2103.8000000000002</v>
      </c>
      <c r="Z91" s="73">
        <v>1356700</v>
      </c>
      <c r="AA91" s="73">
        <v>138534.39999999999</v>
      </c>
      <c r="AB91" s="90">
        <v>1649700</v>
      </c>
      <c r="AE91" s="90">
        <v>407286.57</v>
      </c>
      <c r="AF91" s="90">
        <v>235637.24</v>
      </c>
      <c r="AK91" s="76">
        <f t="shared" si="7"/>
        <v>324826.25</v>
      </c>
      <c r="AL91" s="31">
        <f t="shared" si="8"/>
        <v>27400</v>
      </c>
      <c r="AM91" s="21">
        <f t="shared" si="9"/>
        <v>297426.25</v>
      </c>
      <c r="AN91" s="15">
        <f t="shared" si="10"/>
        <v>2372932.62</v>
      </c>
      <c r="AO91" s="16">
        <f t="shared" si="11"/>
        <v>2292623.81</v>
      </c>
      <c r="AP91" s="26">
        <f t="shared" si="12"/>
        <v>80308.810000000056</v>
      </c>
    </row>
    <row r="92" spans="1:42" x14ac:dyDescent="0.2">
      <c r="A92" t="s">
        <v>561</v>
      </c>
      <c r="B92" t="s">
        <v>562</v>
      </c>
      <c r="C92" s="71">
        <v>2340</v>
      </c>
      <c r="D92" s="58" t="s">
        <v>1352</v>
      </c>
      <c r="E92" s="250" t="s">
        <v>3099</v>
      </c>
      <c r="F92" s="89">
        <v>300614.87</v>
      </c>
      <c r="G92" s="89">
        <v>0</v>
      </c>
      <c r="H92" s="89">
        <v>119338.77</v>
      </c>
      <c r="I92" s="251">
        <v>420858.01</v>
      </c>
      <c r="J92" s="251">
        <v>141821.74</v>
      </c>
      <c r="M92" s="232">
        <v>5300</v>
      </c>
      <c r="N92" s="232">
        <v>6150</v>
      </c>
      <c r="P92" s="232">
        <v>0</v>
      </c>
      <c r="S92" s="251">
        <v>114372</v>
      </c>
      <c r="T92" s="251">
        <v>1045747.78</v>
      </c>
      <c r="W92" s="73">
        <v>645035.74</v>
      </c>
      <c r="X92" s="73">
        <v>60000</v>
      </c>
      <c r="Y92" s="73">
        <v>1088.4100000000001</v>
      </c>
      <c r="Z92" s="73">
        <v>1047010</v>
      </c>
      <c r="AB92" s="90">
        <v>1143110</v>
      </c>
      <c r="AE92" s="90">
        <v>434338.12</v>
      </c>
      <c r="AF92" s="90">
        <v>129593.35</v>
      </c>
      <c r="AI92" s="90">
        <v>16.36</v>
      </c>
      <c r="AJ92" s="412">
        <v>16.36</v>
      </c>
      <c r="AK92" s="76">
        <f t="shared" si="7"/>
        <v>419953.64</v>
      </c>
      <c r="AL92" s="31">
        <f t="shared" si="8"/>
        <v>11450</v>
      </c>
      <c r="AM92" s="21">
        <f t="shared" si="9"/>
        <v>408503.64</v>
      </c>
      <c r="AN92" s="15">
        <f t="shared" si="10"/>
        <v>1753134.15</v>
      </c>
      <c r="AO92" s="16">
        <f t="shared" si="11"/>
        <v>1707074.1900000004</v>
      </c>
      <c r="AP92" s="26">
        <f t="shared" si="12"/>
        <v>46059.959999999497</v>
      </c>
    </row>
    <row r="93" spans="1:42" x14ac:dyDescent="0.2">
      <c r="A93" t="s">
        <v>561</v>
      </c>
      <c r="B93" t="s">
        <v>562</v>
      </c>
      <c r="C93" s="71">
        <v>2160</v>
      </c>
      <c r="D93" s="58" t="s">
        <v>1353</v>
      </c>
      <c r="E93" s="250" t="s">
        <v>3100</v>
      </c>
      <c r="F93" s="89">
        <v>210751.35999999999</v>
      </c>
      <c r="G93" s="89">
        <v>0</v>
      </c>
      <c r="H93" s="89">
        <v>18995.080000000002</v>
      </c>
      <c r="I93" s="251">
        <v>36555.51</v>
      </c>
      <c r="J93" s="251">
        <v>160445.47</v>
      </c>
      <c r="N93" s="232">
        <v>3000</v>
      </c>
      <c r="P93" s="232">
        <v>0</v>
      </c>
      <c r="S93" s="251">
        <v>126048.56</v>
      </c>
      <c r="T93" s="251">
        <v>320699.84999999998</v>
      </c>
      <c r="W93" s="73">
        <v>698895.52</v>
      </c>
      <c r="X93" s="73">
        <v>42600</v>
      </c>
      <c r="Y93" s="73">
        <v>773.19</v>
      </c>
      <c r="Z93" s="73">
        <v>1264983.6000000001</v>
      </c>
      <c r="AA93" s="73">
        <v>62370</v>
      </c>
      <c r="AB93" s="90">
        <v>1512348.6</v>
      </c>
      <c r="AE93" s="90">
        <v>387187.45</v>
      </c>
      <c r="AF93" s="90">
        <v>36587.69</v>
      </c>
      <c r="AK93" s="76">
        <f t="shared" si="7"/>
        <v>229746.44</v>
      </c>
      <c r="AL93" s="31">
        <f t="shared" si="8"/>
        <v>3000</v>
      </c>
      <c r="AM93" s="21">
        <f t="shared" si="9"/>
        <v>226746.44</v>
      </c>
      <c r="AN93" s="15">
        <f t="shared" si="10"/>
        <v>2069622.31</v>
      </c>
      <c r="AO93" s="16">
        <f t="shared" si="11"/>
        <v>1936123.74</v>
      </c>
      <c r="AP93" s="26">
        <f t="shared" si="12"/>
        <v>133498.57000000007</v>
      </c>
    </row>
    <row r="94" spans="1:42" x14ac:dyDescent="0.2">
      <c r="A94" t="s">
        <v>561</v>
      </c>
      <c r="B94" t="s">
        <v>562</v>
      </c>
      <c r="C94" s="71">
        <v>1723</v>
      </c>
      <c r="D94" s="58" t="s">
        <v>1354</v>
      </c>
      <c r="E94" s="250" t="s">
        <v>3101</v>
      </c>
      <c r="F94" s="89">
        <v>509452.57</v>
      </c>
      <c r="G94" s="89">
        <v>5810</v>
      </c>
      <c r="H94" s="89">
        <v>2770</v>
      </c>
      <c r="I94" s="251">
        <v>611859.4</v>
      </c>
      <c r="J94" s="251">
        <v>30039.54</v>
      </c>
      <c r="M94" s="232">
        <v>0</v>
      </c>
      <c r="S94" s="251">
        <v>94569.16</v>
      </c>
      <c r="T94" s="251">
        <v>784633.1</v>
      </c>
      <c r="W94" s="73">
        <v>453630.08</v>
      </c>
      <c r="X94" s="73">
        <v>75000</v>
      </c>
      <c r="Y94" s="73">
        <v>1154.78</v>
      </c>
      <c r="Z94" s="73">
        <v>700260</v>
      </c>
      <c r="AA94" s="73">
        <v>249089.6</v>
      </c>
      <c r="AB94" s="90">
        <v>880289.75</v>
      </c>
      <c r="AE94" s="90">
        <v>168102.92</v>
      </c>
      <c r="AF94" s="90">
        <v>111373.93</v>
      </c>
      <c r="AK94" s="76">
        <f t="shared" si="7"/>
        <v>518032.57</v>
      </c>
      <c r="AL94" s="31">
        <f t="shared" si="8"/>
        <v>0</v>
      </c>
      <c r="AM94" s="21">
        <f t="shared" si="9"/>
        <v>518032.57</v>
      </c>
      <c r="AN94" s="15">
        <f t="shared" si="10"/>
        <v>1479134.4600000002</v>
      </c>
      <c r="AO94" s="16">
        <f t="shared" si="11"/>
        <v>1159766.6000000001</v>
      </c>
      <c r="AP94" s="26">
        <f t="shared" si="12"/>
        <v>319367.8600000001</v>
      </c>
    </row>
    <row r="95" spans="1:42" x14ac:dyDescent="0.2">
      <c r="A95" t="s">
        <v>561</v>
      </c>
      <c r="B95" t="s">
        <v>562</v>
      </c>
      <c r="C95" s="71">
        <v>2675</v>
      </c>
      <c r="D95" s="58" t="s">
        <v>1355</v>
      </c>
      <c r="E95" s="250" t="s">
        <v>3102</v>
      </c>
      <c r="F95" s="89">
        <v>502922.35</v>
      </c>
      <c r="G95" s="89">
        <v>0</v>
      </c>
      <c r="H95" s="89">
        <v>137376.82</v>
      </c>
      <c r="I95" s="251">
        <v>-2365.84</v>
      </c>
      <c r="J95" s="251">
        <v>549237.65</v>
      </c>
      <c r="M95" s="232">
        <v>6000</v>
      </c>
      <c r="N95" s="232">
        <v>3600</v>
      </c>
      <c r="P95" s="232">
        <v>62</v>
      </c>
      <c r="S95" s="251">
        <v>107116.89</v>
      </c>
      <c r="T95" s="251">
        <v>573056.03</v>
      </c>
      <c r="U95" s="73">
        <v>1358.81</v>
      </c>
      <c r="W95" s="73">
        <v>675022.36</v>
      </c>
      <c r="X95" s="73">
        <v>74995</v>
      </c>
      <c r="Z95" s="73">
        <v>1270900</v>
      </c>
      <c r="AA95" s="73">
        <v>150795</v>
      </c>
      <c r="AB95" s="90">
        <v>1491424.02</v>
      </c>
      <c r="AE95" s="90">
        <v>261628.19</v>
      </c>
      <c r="AF95" s="90">
        <v>177344.19</v>
      </c>
      <c r="AI95" s="90">
        <v>277.02</v>
      </c>
      <c r="AJ95" s="412">
        <v>277.02</v>
      </c>
      <c r="AK95" s="76">
        <f t="shared" si="7"/>
        <v>640299.16999999993</v>
      </c>
      <c r="AL95" s="31">
        <f t="shared" si="8"/>
        <v>9662</v>
      </c>
      <c r="AM95" s="21">
        <f t="shared" si="9"/>
        <v>630637.16999999993</v>
      </c>
      <c r="AN95" s="15">
        <f t="shared" si="10"/>
        <v>2173071.17</v>
      </c>
      <c r="AO95" s="16">
        <f t="shared" si="11"/>
        <v>1930950.44</v>
      </c>
      <c r="AP95" s="26">
        <f t="shared" si="12"/>
        <v>242120.72999999998</v>
      </c>
    </row>
    <row r="96" spans="1:42" x14ac:dyDescent="0.2">
      <c r="A96" t="s">
        <v>561</v>
      </c>
      <c r="B96" t="s">
        <v>562</v>
      </c>
      <c r="C96" s="71">
        <v>1715</v>
      </c>
      <c r="D96" s="58" t="s">
        <v>1356</v>
      </c>
      <c r="E96" s="250" t="s">
        <v>3103</v>
      </c>
      <c r="F96" s="89">
        <v>252538.88</v>
      </c>
      <c r="G96" s="89">
        <v>0</v>
      </c>
      <c r="H96" s="89">
        <v>142617.82999999999</v>
      </c>
      <c r="I96" s="251">
        <v>1527335.93</v>
      </c>
      <c r="J96" s="251">
        <v>82976.58</v>
      </c>
      <c r="M96" s="232">
        <v>6000</v>
      </c>
      <c r="N96" s="232">
        <v>4350</v>
      </c>
      <c r="P96" s="232">
        <v>14</v>
      </c>
      <c r="S96" s="251">
        <v>96559.01</v>
      </c>
      <c r="T96" s="251">
        <v>1997218.5</v>
      </c>
      <c r="U96" s="73">
        <v>326.25</v>
      </c>
      <c r="W96" s="73">
        <v>593975.53</v>
      </c>
      <c r="X96" s="73">
        <v>103750</v>
      </c>
      <c r="Y96" s="73">
        <v>622.42999999999995</v>
      </c>
      <c r="Z96" s="73">
        <v>942170</v>
      </c>
      <c r="AA96" s="73">
        <v>171272</v>
      </c>
      <c r="AB96" s="90">
        <v>1182770</v>
      </c>
      <c r="AE96" s="90">
        <v>428036.56</v>
      </c>
      <c r="AF96" s="90">
        <v>156139.9</v>
      </c>
      <c r="AK96" s="76">
        <f t="shared" si="7"/>
        <v>395156.70999999996</v>
      </c>
      <c r="AL96" s="31">
        <f t="shared" si="8"/>
        <v>10364</v>
      </c>
      <c r="AM96" s="21">
        <f t="shared" si="9"/>
        <v>384792.70999999996</v>
      </c>
      <c r="AN96" s="15">
        <f t="shared" si="10"/>
        <v>1812116.21</v>
      </c>
      <c r="AO96" s="16">
        <f t="shared" si="11"/>
        <v>1766946.46</v>
      </c>
      <c r="AP96" s="26">
        <f t="shared" si="12"/>
        <v>45169.75</v>
      </c>
    </row>
    <row r="97" spans="1:42" x14ac:dyDescent="0.2">
      <c r="A97" t="s">
        <v>561</v>
      </c>
      <c r="B97" t="s">
        <v>562</v>
      </c>
      <c r="C97" s="71">
        <v>3187</v>
      </c>
      <c r="D97" s="58" t="s">
        <v>1357</v>
      </c>
      <c r="E97" s="250" t="s">
        <v>3104</v>
      </c>
      <c r="F97" s="89">
        <v>475093.48</v>
      </c>
      <c r="G97" s="89">
        <v>69600</v>
      </c>
      <c r="H97" s="89">
        <v>49959.94</v>
      </c>
      <c r="I97" s="251">
        <v>191389.79</v>
      </c>
      <c r="J97" s="251">
        <v>168634.92</v>
      </c>
      <c r="M97" s="232">
        <v>5800</v>
      </c>
      <c r="N97" s="232">
        <v>3300</v>
      </c>
      <c r="P97" s="232">
        <v>0</v>
      </c>
      <c r="S97" s="251">
        <v>146581.60999999999</v>
      </c>
      <c r="T97" s="251">
        <v>569833.9</v>
      </c>
      <c r="W97" s="73">
        <v>628943.51</v>
      </c>
      <c r="X97" s="73">
        <v>411520</v>
      </c>
      <c r="Y97" s="73">
        <v>1113.22</v>
      </c>
      <c r="Z97" s="73">
        <v>1162760</v>
      </c>
      <c r="AA97" s="73">
        <v>141441.60000000001</v>
      </c>
      <c r="AB97" s="90">
        <v>1456035</v>
      </c>
      <c r="AE97" s="90">
        <v>206052.18</v>
      </c>
      <c r="AF97" s="90">
        <v>69028.77</v>
      </c>
      <c r="AK97" s="76">
        <f t="shared" si="7"/>
        <v>594653.41999999993</v>
      </c>
      <c r="AL97" s="31">
        <f t="shared" si="8"/>
        <v>9100</v>
      </c>
      <c r="AM97" s="21">
        <f t="shared" si="9"/>
        <v>585553.41999999993</v>
      </c>
      <c r="AN97" s="15">
        <f t="shared" si="10"/>
        <v>2345778.33</v>
      </c>
      <c r="AO97" s="16">
        <f t="shared" si="11"/>
        <v>1731115.95</v>
      </c>
      <c r="AP97" s="26">
        <f t="shared" si="12"/>
        <v>614662.38000000012</v>
      </c>
    </row>
    <row r="98" spans="1:42" x14ac:dyDescent="0.2">
      <c r="A98" t="s">
        <v>561</v>
      </c>
      <c r="B98" t="s">
        <v>562</v>
      </c>
      <c r="C98" s="71">
        <v>2867</v>
      </c>
      <c r="D98" s="58" t="s">
        <v>1358</v>
      </c>
      <c r="E98" s="250" t="s">
        <v>3105</v>
      </c>
      <c r="F98" s="89">
        <v>356238.32</v>
      </c>
      <c r="G98" s="89">
        <v>0</v>
      </c>
      <c r="H98" s="89">
        <v>85770.54</v>
      </c>
      <c r="I98" s="251">
        <v>11146.61</v>
      </c>
      <c r="J98" s="251">
        <v>338821.54</v>
      </c>
      <c r="M98" s="232">
        <v>6000</v>
      </c>
      <c r="N98" s="232">
        <v>8869.84</v>
      </c>
      <c r="P98" s="232">
        <v>795.5</v>
      </c>
      <c r="S98" s="251">
        <v>156740.07999999999</v>
      </c>
      <c r="T98" s="251">
        <v>528870.26</v>
      </c>
      <c r="W98" s="73">
        <v>686461.26</v>
      </c>
      <c r="X98" s="73">
        <v>30975</v>
      </c>
      <c r="Y98" s="73">
        <v>1053.9100000000001</v>
      </c>
      <c r="Z98" s="73">
        <v>1188290</v>
      </c>
      <c r="AA98" s="73">
        <v>70000</v>
      </c>
      <c r="AB98" s="90">
        <v>1405630</v>
      </c>
      <c r="AE98" s="90">
        <v>323969.05</v>
      </c>
      <c r="AF98" s="90">
        <v>304917.32</v>
      </c>
      <c r="AK98" s="76">
        <f t="shared" si="7"/>
        <v>442008.86</v>
      </c>
      <c r="AL98" s="31">
        <f t="shared" si="8"/>
        <v>15665.34</v>
      </c>
      <c r="AM98" s="21">
        <f t="shared" si="9"/>
        <v>426343.51999999996</v>
      </c>
      <c r="AN98" s="15">
        <f t="shared" si="10"/>
        <v>1976780.17</v>
      </c>
      <c r="AO98" s="16">
        <f t="shared" si="11"/>
        <v>2034516.37</v>
      </c>
      <c r="AP98" s="26">
        <f t="shared" si="12"/>
        <v>-57736.200000000186</v>
      </c>
    </row>
    <row r="99" spans="1:42" x14ac:dyDescent="0.2">
      <c r="A99" t="s">
        <v>561</v>
      </c>
      <c r="B99" t="s">
        <v>562</v>
      </c>
      <c r="C99" s="71">
        <v>3076</v>
      </c>
      <c r="D99" s="58" t="s">
        <v>1359</v>
      </c>
      <c r="E99" s="250" t="s">
        <v>3106</v>
      </c>
      <c r="F99" s="89">
        <v>182884.4</v>
      </c>
      <c r="G99" s="89">
        <v>24460</v>
      </c>
      <c r="H99" s="89">
        <v>101500.03</v>
      </c>
      <c r="I99" s="251">
        <v>16870.080000000002</v>
      </c>
      <c r="J99" s="251">
        <v>196818.88</v>
      </c>
      <c r="M99" s="232">
        <v>5500</v>
      </c>
      <c r="N99" s="232">
        <v>6300</v>
      </c>
      <c r="P99" s="232">
        <v>947.75</v>
      </c>
      <c r="R99" s="251">
        <v>-211401.67</v>
      </c>
      <c r="S99" s="251">
        <v>139858.81</v>
      </c>
      <c r="T99" s="251">
        <v>713142.2</v>
      </c>
      <c r="W99" s="73">
        <v>684686.14</v>
      </c>
      <c r="Y99" s="73">
        <v>1027.69</v>
      </c>
      <c r="Z99" s="73">
        <v>1261104.8</v>
      </c>
      <c r="AA99" s="73">
        <v>138534.39999999999</v>
      </c>
      <c r="AB99" s="90">
        <v>1561304.8</v>
      </c>
      <c r="AE99" s="90">
        <v>394730.64</v>
      </c>
      <c r="AF99" s="90">
        <v>56454.29</v>
      </c>
      <c r="AI99" s="90">
        <v>4</v>
      </c>
      <c r="AJ99" s="412">
        <v>4</v>
      </c>
      <c r="AK99" s="76">
        <f t="shared" si="7"/>
        <v>308844.43</v>
      </c>
      <c r="AL99" s="31">
        <f t="shared" si="8"/>
        <v>12747.75</v>
      </c>
      <c r="AM99" s="21">
        <f t="shared" si="9"/>
        <v>296096.68</v>
      </c>
      <c r="AN99" s="15">
        <f t="shared" si="10"/>
        <v>2085353.0299999998</v>
      </c>
      <c r="AO99" s="16">
        <f t="shared" si="11"/>
        <v>2012497.73</v>
      </c>
      <c r="AP99" s="26">
        <f t="shared" si="12"/>
        <v>72855.299999999814</v>
      </c>
    </row>
    <row r="100" spans="1:42" x14ac:dyDescent="0.2">
      <c r="A100" t="s">
        <v>561</v>
      </c>
      <c r="B100" t="s">
        <v>562</v>
      </c>
      <c r="C100" s="71">
        <v>2086</v>
      </c>
      <c r="D100" s="58" t="s">
        <v>1360</v>
      </c>
      <c r="E100" s="250" t="s">
        <v>3107</v>
      </c>
      <c r="F100" s="89">
        <v>304962.93</v>
      </c>
      <c r="G100" s="89">
        <v>36600</v>
      </c>
      <c r="H100" s="89">
        <v>105447</v>
      </c>
      <c r="I100" s="251">
        <v>300015.49</v>
      </c>
      <c r="J100" s="251">
        <v>235289.82</v>
      </c>
      <c r="M100" s="232">
        <v>6000</v>
      </c>
      <c r="N100" s="232">
        <v>3600</v>
      </c>
      <c r="S100" s="251">
        <v>120264.15</v>
      </c>
      <c r="T100" s="251">
        <v>673323.61</v>
      </c>
      <c r="W100" s="73">
        <v>978424.06</v>
      </c>
      <c r="Y100" s="73">
        <v>829.73</v>
      </c>
      <c r="Z100" s="73">
        <v>983160</v>
      </c>
      <c r="AB100" s="90">
        <v>1183630</v>
      </c>
      <c r="AE100" s="90">
        <v>196844.21</v>
      </c>
      <c r="AF100" s="90">
        <v>148385.96</v>
      </c>
      <c r="AK100" s="76">
        <f t="shared" si="7"/>
        <v>447009.93</v>
      </c>
      <c r="AL100" s="31">
        <f t="shared" si="8"/>
        <v>9600</v>
      </c>
      <c r="AM100" s="21">
        <f t="shared" si="9"/>
        <v>437409.93</v>
      </c>
      <c r="AN100" s="15">
        <f t="shared" si="10"/>
        <v>1962413.79</v>
      </c>
      <c r="AO100" s="16">
        <f t="shared" si="11"/>
        <v>1528860.17</v>
      </c>
      <c r="AP100" s="26">
        <f t="shared" si="12"/>
        <v>433553.62000000011</v>
      </c>
    </row>
    <row r="101" spans="1:42" x14ac:dyDescent="0.2">
      <c r="A101" t="s">
        <v>561</v>
      </c>
      <c r="B101" t="s">
        <v>562</v>
      </c>
      <c r="C101" s="71">
        <v>1893</v>
      </c>
      <c r="D101" s="58" t="s">
        <v>1361</v>
      </c>
      <c r="E101" s="250" t="s">
        <v>3108</v>
      </c>
      <c r="F101" s="89">
        <v>473223.87</v>
      </c>
      <c r="G101" s="89">
        <v>0</v>
      </c>
      <c r="H101" s="89">
        <v>181414.88</v>
      </c>
      <c r="I101" s="251">
        <v>3</v>
      </c>
      <c r="J101" s="251">
        <v>339696</v>
      </c>
      <c r="M101" s="232">
        <v>5000</v>
      </c>
      <c r="N101" s="232">
        <v>6450</v>
      </c>
      <c r="P101" s="232">
        <v>1734</v>
      </c>
      <c r="S101" s="251">
        <v>62458.68</v>
      </c>
      <c r="T101" s="251">
        <v>1404582.07</v>
      </c>
      <c r="W101" s="73">
        <v>529511.07999999996</v>
      </c>
      <c r="X101" s="73">
        <v>270500</v>
      </c>
      <c r="Y101" s="73">
        <v>971.84</v>
      </c>
      <c r="Z101" s="73">
        <v>1280410</v>
      </c>
      <c r="AB101" s="90">
        <v>1359210</v>
      </c>
      <c r="AE101" s="90">
        <v>789595.71</v>
      </c>
      <c r="AF101" s="90">
        <v>53809.73</v>
      </c>
      <c r="AK101" s="76">
        <f t="shared" si="7"/>
        <v>654638.75</v>
      </c>
      <c r="AL101" s="31">
        <f t="shared" si="8"/>
        <v>13184</v>
      </c>
      <c r="AM101" s="21">
        <f t="shared" si="9"/>
        <v>641454.75</v>
      </c>
      <c r="AN101" s="15">
        <f t="shared" si="10"/>
        <v>2081392.92</v>
      </c>
      <c r="AO101" s="16">
        <f t="shared" si="11"/>
        <v>2202615.44</v>
      </c>
      <c r="AP101" s="26">
        <f t="shared" si="12"/>
        <v>-121222.52000000002</v>
      </c>
    </row>
    <row r="102" spans="1:42" x14ac:dyDescent="0.2">
      <c r="A102" t="s">
        <v>561</v>
      </c>
      <c r="B102" t="s">
        <v>562</v>
      </c>
      <c r="C102" s="71">
        <v>2677</v>
      </c>
      <c r="D102" s="58" t="s">
        <v>1362</v>
      </c>
      <c r="E102" s="250" t="s">
        <v>3109</v>
      </c>
      <c r="F102" s="89">
        <v>293182.74</v>
      </c>
      <c r="G102" s="89">
        <v>0</v>
      </c>
      <c r="H102" s="89">
        <v>814131.12</v>
      </c>
      <c r="I102" s="251">
        <v>264492.53000000003</v>
      </c>
      <c r="J102" s="251">
        <v>145740.35</v>
      </c>
      <c r="N102" s="232">
        <v>4130</v>
      </c>
      <c r="R102" s="251">
        <v>-368974.66</v>
      </c>
      <c r="S102" s="251">
        <v>340763.57</v>
      </c>
      <c r="T102" s="251">
        <v>819557.49</v>
      </c>
      <c r="W102" s="73">
        <v>1441424.75</v>
      </c>
      <c r="X102" s="73">
        <v>29956</v>
      </c>
      <c r="Y102" s="73">
        <v>978.06</v>
      </c>
      <c r="Z102" s="73">
        <v>1389000</v>
      </c>
      <c r="AB102" s="90">
        <v>1580540</v>
      </c>
      <c r="AE102" s="90">
        <v>315501.37</v>
      </c>
      <c r="AF102" s="90">
        <v>64241.1</v>
      </c>
      <c r="AK102" s="76">
        <f t="shared" si="7"/>
        <v>1107313.8599999999</v>
      </c>
      <c r="AL102" s="31">
        <f t="shared" si="8"/>
        <v>4130</v>
      </c>
      <c r="AM102" s="21">
        <f t="shared" si="9"/>
        <v>1103183.8599999999</v>
      </c>
      <c r="AN102" s="15">
        <f t="shared" si="10"/>
        <v>2861358.81</v>
      </c>
      <c r="AO102" s="16">
        <f t="shared" si="11"/>
        <v>1960282.4700000002</v>
      </c>
      <c r="AP102" s="26">
        <f t="shared" si="12"/>
        <v>901076.33999999985</v>
      </c>
    </row>
    <row r="103" spans="1:42" x14ac:dyDescent="0.2">
      <c r="A103" t="s">
        <v>561</v>
      </c>
      <c r="B103" t="s">
        <v>562</v>
      </c>
      <c r="C103" s="71">
        <v>2827</v>
      </c>
      <c r="D103" s="58" t="s">
        <v>1363</v>
      </c>
      <c r="E103" s="250" t="s">
        <v>3112</v>
      </c>
      <c r="F103" s="89">
        <v>293054.5</v>
      </c>
      <c r="G103" s="89">
        <v>0</v>
      </c>
      <c r="H103" s="89">
        <v>117441.01</v>
      </c>
      <c r="I103" s="251">
        <v>54581.73</v>
      </c>
      <c r="J103" s="251">
        <v>-110909.96</v>
      </c>
      <c r="M103" s="232">
        <v>5700</v>
      </c>
      <c r="N103" s="232">
        <v>11882</v>
      </c>
      <c r="S103" s="251">
        <v>276577.46999999997</v>
      </c>
      <c r="T103" s="251">
        <v>474645.55</v>
      </c>
      <c r="W103" s="73">
        <v>506267.61</v>
      </c>
      <c r="Y103" s="73">
        <v>1147.74</v>
      </c>
      <c r="Z103" s="73">
        <v>1468481</v>
      </c>
      <c r="AB103" s="90">
        <v>1554013</v>
      </c>
      <c r="AE103" s="90">
        <v>370515.45</v>
      </c>
      <c r="AF103" s="90">
        <v>153436.81</v>
      </c>
      <c r="AK103" s="76">
        <f t="shared" si="7"/>
        <v>410495.51</v>
      </c>
      <c r="AL103" s="31">
        <f t="shared" si="8"/>
        <v>17582</v>
      </c>
      <c r="AM103" s="21">
        <f t="shared" si="9"/>
        <v>392913.51</v>
      </c>
      <c r="AN103" s="15">
        <f t="shared" si="10"/>
        <v>1975896.35</v>
      </c>
      <c r="AO103" s="16">
        <f t="shared" si="11"/>
        <v>2077965.26</v>
      </c>
      <c r="AP103" s="26">
        <f t="shared" si="12"/>
        <v>-102068.90999999992</v>
      </c>
    </row>
    <row r="104" spans="1:42" x14ac:dyDescent="0.2">
      <c r="A104" t="s">
        <v>561</v>
      </c>
      <c r="B104" t="s">
        <v>562</v>
      </c>
      <c r="C104" s="71">
        <v>3372</v>
      </c>
      <c r="D104" s="58" t="s">
        <v>1364</v>
      </c>
      <c r="E104" s="250" t="s">
        <v>3113</v>
      </c>
      <c r="F104" s="89">
        <v>468863.75</v>
      </c>
      <c r="G104" s="89">
        <v>33000</v>
      </c>
      <c r="H104" s="89">
        <v>298232.8</v>
      </c>
      <c r="I104" s="251">
        <v>117703.45</v>
      </c>
      <c r="J104" s="251">
        <v>192323.57</v>
      </c>
      <c r="M104" s="232">
        <v>5000</v>
      </c>
      <c r="N104" s="232">
        <v>3240</v>
      </c>
      <c r="S104" s="251">
        <v>214911.95</v>
      </c>
      <c r="T104" s="251">
        <v>1172968.6100000001</v>
      </c>
      <c r="W104" s="73">
        <v>688904.02</v>
      </c>
      <c r="X104" s="73">
        <v>385000</v>
      </c>
      <c r="Y104" s="73">
        <v>1284.2</v>
      </c>
      <c r="Z104" s="73">
        <v>1241600</v>
      </c>
      <c r="AA104" s="73">
        <v>148534.39999999999</v>
      </c>
      <c r="AB104" s="90">
        <v>1493188</v>
      </c>
      <c r="AE104" s="90">
        <v>353771.94</v>
      </c>
      <c r="AF104" s="90">
        <v>191875.95</v>
      </c>
      <c r="AK104" s="76">
        <f t="shared" si="7"/>
        <v>800096.55</v>
      </c>
      <c r="AL104" s="31">
        <f t="shared" si="8"/>
        <v>8240</v>
      </c>
      <c r="AM104" s="21">
        <f t="shared" si="9"/>
        <v>791856.55</v>
      </c>
      <c r="AN104" s="15">
        <f t="shared" si="10"/>
        <v>2465322.6199999996</v>
      </c>
      <c r="AO104" s="16">
        <f t="shared" si="11"/>
        <v>2038835.89</v>
      </c>
      <c r="AP104" s="26">
        <f t="shared" si="12"/>
        <v>426486.72999999975</v>
      </c>
    </row>
    <row r="105" spans="1:42" x14ac:dyDescent="0.2">
      <c r="A105" t="s">
        <v>561</v>
      </c>
      <c r="B105" t="s">
        <v>562</v>
      </c>
      <c r="C105" s="71">
        <v>1747</v>
      </c>
      <c r="D105" s="58" t="s">
        <v>1365</v>
      </c>
      <c r="E105" s="250" t="s">
        <v>3161</v>
      </c>
      <c r="F105" s="89">
        <v>403576.96</v>
      </c>
      <c r="G105" s="89">
        <v>22950</v>
      </c>
      <c r="H105" s="89">
        <v>49293.81</v>
      </c>
      <c r="I105" s="251">
        <v>279132.94</v>
      </c>
      <c r="J105" s="251">
        <v>137003.29</v>
      </c>
      <c r="M105" s="232">
        <v>6000</v>
      </c>
      <c r="N105" s="232">
        <v>3600</v>
      </c>
      <c r="S105" s="251">
        <v>322540.95</v>
      </c>
      <c r="T105" s="251">
        <v>764463.81</v>
      </c>
      <c r="W105" s="73">
        <v>587447.98</v>
      </c>
      <c r="X105" s="73">
        <v>47000</v>
      </c>
      <c r="Y105" s="73">
        <v>1589.88</v>
      </c>
      <c r="Z105" s="73">
        <v>1392200</v>
      </c>
      <c r="AA105" s="73">
        <v>239809.6</v>
      </c>
      <c r="AB105" s="90">
        <v>1635150</v>
      </c>
      <c r="AE105" s="90">
        <v>423248.7</v>
      </c>
      <c r="AF105" s="90">
        <v>191401.67</v>
      </c>
      <c r="AI105" s="90">
        <v>27.74</v>
      </c>
      <c r="AJ105" s="412">
        <v>27.74</v>
      </c>
      <c r="AK105" s="76">
        <f t="shared" si="7"/>
        <v>475820.77</v>
      </c>
      <c r="AL105" s="31">
        <f t="shared" si="8"/>
        <v>9600</v>
      </c>
      <c r="AM105" s="21">
        <f t="shared" si="9"/>
        <v>466220.77</v>
      </c>
      <c r="AN105" s="15">
        <f t="shared" si="10"/>
        <v>2268047.46</v>
      </c>
      <c r="AO105" s="16">
        <f t="shared" si="11"/>
        <v>2249855.8500000006</v>
      </c>
      <c r="AP105" s="26">
        <f t="shared" si="12"/>
        <v>18191.609999999404</v>
      </c>
    </row>
    <row r="106" spans="1:42" x14ac:dyDescent="0.2">
      <c r="A106" t="s">
        <v>561</v>
      </c>
      <c r="B106" t="s">
        <v>562</v>
      </c>
      <c r="C106" s="71">
        <v>2607</v>
      </c>
      <c r="D106" s="58" t="s">
        <v>1366</v>
      </c>
      <c r="E106" s="250" t="s">
        <v>3162</v>
      </c>
      <c r="F106" s="89">
        <v>169121.03</v>
      </c>
      <c r="G106" s="89">
        <v>0</v>
      </c>
      <c r="H106" s="89">
        <v>22892.46</v>
      </c>
      <c r="I106" s="251">
        <v>1025887.57</v>
      </c>
      <c r="J106" s="251">
        <v>335857.68</v>
      </c>
      <c r="M106" s="232">
        <v>111000</v>
      </c>
      <c r="N106" s="232">
        <v>6450</v>
      </c>
      <c r="P106" s="232">
        <v>1707</v>
      </c>
      <c r="S106" s="251">
        <v>83823.86</v>
      </c>
      <c r="T106" s="251">
        <v>1440238.21</v>
      </c>
      <c r="W106" s="73">
        <v>609338.93000000005</v>
      </c>
      <c r="Y106" s="73">
        <v>815.97</v>
      </c>
      <c r="Z106" s="73">
        <v>1271886</v>
      </c>
      <c r="AB106" s="90">
        <v>1445391</v>
      </c>
      <c r="AE106" s="90">
        <v>291009.21000000002</v>
      </c>
      <c r="AF106" s="90">
        <v>212690.45</v>
      </c>
      <c r="AK106" s="76">
        <f t="shared" si="7"/>
        <v>192013.49</v>
      </c>
      <c r="AL106" s="31">
        <f t="shared" si="8"/>
        <v>119157</v>
      </c>
      <c r="AM106" s="21">
        <f t="shared" si="9"/>
        <v>72856.489999999991</v>
      </c>
      <c r="AN106" s="15">
        <f t="shared" si="10"/>
        <v>1882040.9</v>
      </c>
      <c r="AO106" s="16">
        <f t="shared" si="11"/>
        <v>1949090.66</v>
      </c>
      <c r="AP106" s="26">
        <f t="shared" si="12"/>
        <v>-67049.760000000009</v>
      </c>
    </row>
    <row r="107" spans="1:42" x14ac:dyDescent="0.2">
      <c r="A107" t="s">
        <v>561</v>
      </c>
      <c r="B107" t="s">
        <v>562</v>
      </c>
      <c r="C107" s="71">
        <v>2124</v>
      </c>
      <c r="D107" s="58" t="s">
        <v>1367</v>
      </c>
      <c r="E107" s="250" t="s">
        <v>3167</v>
      </c>
      <c r="F107" s="89">
        <v>840153.52</v>
      </c>
      <c r="G107" s="89">
        <v>0</v>
      </c>
      <c r="H107" s="89">
        <v>33933.72</v>
      </c>
      <c r="I107" s="251">
        <v>1997206.91</v>
      </c>
      <c r="J107" s="251">
        <v>141162.64000000001</v>
      </c>
      <c r="M107" s="232">
        <v>5500</v>
      </c>
      <c r="N107" s="232">
        <v>6352</v>
      </c>
      <c r="P107" s="232">
        <v>439.6</v>
      </c>
      <c r="S107" s="251">
        <v>56814.89</v>
      </c>
      <c r="T107" s="251">
        <v>2616413.23</v>
      </c>
      <c r="W107" s="73">
        <v>624563.4</v>
      </c>
      <c r="X107" s="73">
        <v>36260</v>
      </c>
      <c r="Y107" s="73">
        <v>2187.77</v>
      </c>
      <c r="Z107" s="73">
        <v>879200</v>
      </c>
      <c r="AA107" s="73">
        <v>388427.2</v>
      </c>
      <c r="AB107" s="90">
        <v>1215980</v>
      </c>
      <c r="AE107" s="90">
        <v>390719.87</v>
      </c>
      <c r="AF107" s="90">
        <v>196466.12</v>
      </c>
      <c r="AI107" s="90">
        <v>6300</v>
      </c>
      <c r="AJ107" s="412">
        <v>6300</v>
      </c>
      <c r="AK107" s="76">
        <f t="shared" si="7"/>
        <v>874087.24</v>
      </c>
      <c r="AL107" s="31">
        <f t="shared" si="8"/>
        <v>12291.6</v>
      </c>
      <c r="AM107" s="21">
        <f t="shared" si="9"/>
        <v>861795.64</v>
      </c>
      <c r="AN107" s="15">
        <f t="shared" si="10"/>
        <v>1930638.3699999999</v>
      </c>
      <c r="AO107" s="16">
        <f t="shared" si="11"/>
        <v>1815765.9900000002</v>
      </c>
      <c r="AP107" s="26">
        <f t="shared" si="12"/>
        <v>114872.37999999966</v>
      </c>
    </row>
    <row r="108" spans="1:42" x14ac:dyDescent="0.2">
      <c r="A108" t="s">
        <v>565</v>
      </c>
      <c r="B108" t="s">
        <v>566</v>
      </c>
      <c r="C108" s="71">
        <v>2908</v>
      </c>
      <c r="D108" s="58" t="s">
        <v>1368</v>
      </c>
      <c r="E108" s="250" t="s">
        <v>3115</v>
      </c>
      <c r="F108" s="89">
        <v>296054.96000000002</v>
      </c>
      <c r="G108" s="89">
        <v>0</v>
      </c>
      <c r="H108" s="89">
        <v>59562.17</v>
      </c>
      <c r="I108" s="251">
        <v>54091.28</v>
      </c>
      <c r="J108" s="251">
        <v>139570.37</v>
      </c>
      <c r="N108" s="232">
        <v>20400</v>
      </c>
      <c r="P108" s="232">
        <v>492.52</v>
      </c>
      <c r="S108" s="251">
        <v>102.03</v>
      </c>
      <c r="T108" s="251">
        <v>2310952.34</v>
      </c>
      <c r="W108" s="73">
        <v>748567.16</v>
      </c>
      <c r="Y108" s="73">
        <v>610.51</v>
      </c>
      <c r="Z108" s="73">
        <v>982500</v>
      </c>
      <c r="AA108" s="73">
        <v>365431.62</v>
      </c>
      <c r="AB108" s="90">
        <v>1271500</v>
      </c>
      <c r="AD108" s="90">
        <v>3856</v>
      </c>
      <c r="AE108" s="90">
        <v>580476.67000000004</v>
      </c>
      <c r="AF108" s="90">
        <v>89637.13</v>
      </c>
      <c r="AK108" s="76">
        <f t="shared" si="7"/>
        <v>355617.13</v>
      </c>
      <c r="AL108" s="31">
        <f t="shared" si="8"/>
        <v>20892.52</v>
      </c>
      <c r="AM108" s="21">
        <f t="shared" si="9"/>
        <v>334724.61</v>
      </c>
      <c r="AN108" s="15">
        <f t="shared" si="10"/>
        <v>2097109.29</v>
      </c>
      <c r="AO108" s="16">
        <f t="shared" si="11"/>
        <v>1945469.7999999998</v>
      </c>
      <c r="AP108" s="26">
        <f t="shared" si="12"/>
        <v>151639.49000000022</v>
      </c>
    </row>
    <row r="109" spans="1:42" x14ac:dyDescent="0.2">
      <c r="A109" t="s">
        <v>565</v>
      </c>
      <c r="B109" t="s">
        <v>566</v>
      </c>
      <c r="C109" s="71">
        <v>2944</v>
      </c>
      <c r="D109" s="58" t="s">
        <v>1369</v>
      </c>
      <c r="E109" s="250" t="s">
        <v>3116</v>
      </c>
      <c r="F109" s="89">
        <v>531388.17000000004</v>
      </c>
      <c r="G109" s="89">
        <v>0</v>
      </c>
      <c r="H109" s="89">
        <v>34017.949999999997</v>
      </c>
      <c r="I109" s="251">
        <v>1446727.2</v>
      </c>
      <c r="J109" s="251">
        <v>98777.49</v>
      </c>
      <c r="N109" s="232">
        <v>21400</v>
      </c>
      <c r="P109" s="232">
        <v>600</v>
      </c>
      <c r="S109" s="251">
        <v>6033</v>
      </c>
      <c r="T109" s="251">
        <v>1228203.58</v>
      </c>
      <c r="W109" s="73">
        <v>591693.11</v>
      </c>
      <c r="Y109" s="73">
        <v>1118.92</v>
      </c>
      <c r="Z109" s="73">
        <v>836200</v>
      </c>
      <c r="AA109" s="73">
        <v>353658.05</v>
      </c>
      <c r="AB109" s="90">
        <v>1109300</v>
      </c>
      <c r="AD109" s="90">
        <v>6720</v>
      </c>
      <c r="AE109" s="90">
        <v>629167.51</v>
      </c>
      <c r="AF109" s="90">
        <v>121182.61</v>
      </c>
      <c r="AK109" s="76">
        <f t="shared" si="7"/>
        <v>565406.12</v>
      </c>
      <c r="AL109" s="31">
        <f t="shared" si="8"/>
        <v>22000</v>
      </c>
      <c r="AM109" s="21">
        <f t="shared" si="9"/>
        <v>543406.12</v>
      </c>
      <c r="AN109" s="15">
        <f t="shared" si="10"/>
        <v>1782670.08</v>
      </c>
      <c r="AO109" s="16">
        <f t="shared" si="11"/>
        <v>1866370.12</v>
      </c>
      <c r="AP109" s="26">
        <f t="shared" si="12"/>
        <v>-83700.040000000037</v>
      </c>
    </row>
    <row r="110" spans="1:42" x14ac:dyDescent="0.2">
      <c r="A110" t="s">
        <v>565</v>
      </c>
      <c r="B110" t="s">
        <v>566</v>
      </c>
      <c r="C110" s="71">
        <v>4209</v>
      </c>
      <c r="D110" s="58" t="s">
        <v>1370</v>
      </c>
      <c r="E110" s="250" t="s">
        <v>3117</v>
      </c>
      <c r="F110" s="89">
        <v>344298.83</v>
      </c>
      <c r="G110" s="89">
        <v>636.07000000000005</v>
      </c>
      <c r="H110" s="89">
        <v>39666.46</v>
      </c>
      <c r="I110" s="251">
        <v>1408185.3</v>
      </c>
      <c r="J110" s="251">
        <v>133226.44</v>
      </c>
      <c r="N110" s="232">
        <v>23300</v>
      </c>
      <c r="P110" s="232">
        <v>0</v>
      </c>
      <c r="S110" s="251">
        <v>182</v>
      </c>
      <c r="T110" s="251">
        <v>1322855.6000000001</v>
      </c>
      <c r="W110" s="73">
        <v>658804.29</v>
      </c>
      <c r="X110" s="73">
        <v>184800</v>
      </c>
      <c r="Y110" s="73">
        <v>520.62</v>
      </c>
      <c r="Z110" s="73">
        <v>1123160</v>
      </c>
      <c r="AA110" s="73">
        <v>414561.64</v>
      </c>
      <c r="AB110" s="90">
        <v>1413169.26</v>
      </c>
      <c r="AD110" s="90">
        <v>8364</v>
      </c>
      <c r="AE110" s="90">
        <v>721413.69</v>
      </c>
      <c r="AF110" s="90">
        <v>113798.62</v>
      </c>
      <c r="AK110" s="76">
        <f t="shared" si="7"/>
        <v>384601.36000000004</v>
      </c>
      <c r="AL110" s="31">
        <f t="shared" si="8"/>
        <v>23300</v>
      </c>
      <c r="AM110" s="21">
        <f t="shared" si="9"/>
        <v>361301.36000000004</v>
      </c>
      <c r="AN110" s="15">
        <f t="shared" si="10"/>
        <v>2381846.5500000003</v>
      </c>
      <c r="AO110" s="16">
        <f t="shared" si="11"/>
        <v>2256745.5700000003</v>
      </c>
      <c r="AP110" s="26">
        <f t="shared" si="12"/>
        <v>125100.97999999998</v>
      </c>
    </row>
    <row r="111" spans="1:42" x14ac:dyDescent="0.2">
      <c r="A111" t="s">
        <v>565</v>
      </c>
      <c r="B111" t="s">
        <v>566</v>
      </c>
      <c r="C111" s="71">
        <v>4669</v>
      </c>
      <c r="D111" s="58" t="s">
        <v>1371</v>
      </c>
      <c r="E111" s="250" t="s">
        <v>3118</v>
      </c>
      <c r="F111" s="89">
        <v>408005.84</v>
      </c>
      <c r="G111" s="89">
        <v>0</v>
      </c>
      <c r="H111" s="89">
        <v>146670.29999999999</v>
      </c>
      <c r="I111" s="251">
        <v>1438564.65</v>
      </c>
      <c r="J111" s="251">
        <v>471394.23</v>
      </c>
      <c r="N111" s="232">
        <v>8400</v>
      </c>
      <c r="S111" s="251">
        <v>330866.8</v>
      </c>
      <c r="T111" s="251">
        <v>2235714.37</v>
      </c>
      <c r="V111" s="73">
        <v>20310</v>
      </c>
      <c r="W111" s="73">
        <v>1155672.45</v>
      </c>
      <c r="X111" s="73">
        <v>93200</v>
      </c>
      <c r="Y111" s="73">
        <v>629.38</v>
      </c>
      <c r="Z111" s="73">
        <v>1063224</v>
      </c>
      <c r="AA111" s="73">
        <v>163200</v>
      </c>
      <c r="AB111" s="90">
        <v>1244834</v>
      </c>
      <c r="AE111" s="90">
        <v>605351.93999999994</v>
      </c>
      <c r="AF111" s="90">
        <v>312658.67</v>
      </c>
      <c r="AK111" s="76">
        <f t="shared" si="7"/>
        <v>554676.14</v>
      </c>
      <c r="AL111" s="31">
        <f t="shared" si="8"/>
        <v>8400</v>
      </c>
      <c r="AM111" s="21">
        <f t="shared" si="9"/>
        <v>546276.14</v>
      </c>
      <c r="AN111" s="15">
        <f t="shared" si="10"/>
        <v>2496235.83</v>
      </c>
      <c r="AO111" s="16">
        <f t="shared" si="11"/>
        <v>2162844.61</v>
      </c>
      <c r="AP111" s="26">
        <f t="shared" si="12"/>
        <v>333391.2200000002</v>
      </c>
    </row>
    <row r="112" spans="1:42" x14ac:dyDescent="0.2">
      <c r="A112" t="s">
        <v>565</v>
      </c>
      <c r="B112" t="s">
        <v>566</v>
      </c>
      <c r="C112" s="71">
        <v>2279</v>
      </c>
      <c r="D112" s="58" t="s">
        <v>1372</v>
      </c>
      <c r="E112" s="250" t="s">
        <v>3119</v>
      </c>
      <c r="F112" s="89">
        <v>301424.56</v>
      </c>
      <c r="G112" s="89">
        <v>0</v>
      </c>
      <c r="H112" s="89">
        <v>72814.570000000007</v>
      </c>
      <c r="I112" s="251">
        <v>245346.47</v>
      </c>
      <c r="J112" s="251">
        <v>268949.52</v>
      </c>
      <c r="M112" s="232">
        <v>37200</v>
      </c>
      <c r="N112" s="232">
        <v>7875</v>
      </c>
      <c r="P112" s="232">
        <v>551.4</v>
      </c>
      <c r="T112" s="251">
        <v>1762414.5</v>
      </c>
      <c r="W112" s="73">
        <v>949287.69</v>
      </c>
      <c r="Y112" s="73">
        <v>433.74</v>
      </c>
      <c r="Z112" s="73">
        <v>792070</v>
      </c>
      <c r="AA112" s="73">
        <v>134750</v>
      </c>
      <c r="AB112" s="90">
        <v>1054770</v>
      </c>
      <c r="AE112" s="90">
        <v>548741.61</v>
      </c>
      <c r="AF112" s="90">
        <v>146325.41</v>
      </c>
      <c r="AK112" s="76">
        <f t="shared" si="7"/>
        <v>374239.13</v>
      </c>
      <c r="AL112" s="31">
        <f t="shared" si="8"/>
        <v>45626.400000000001</v>
      </c>
      <c r="AM112" s="21">
        <f t="shared" si="9"/>
        <v>328612.73</v>
      </c>
      <c r="AN112" s="15">
        <f t="shared" si="10"/>
        <v>1876541.43</v>
      </c>
      <c r="AO112" s="16">
        <f t="shared" si="11"/>
        <v>1749837.0199999998</v>
      </c>
      <c r="AP112" s="26">
        <f t="shared" si="12"/>
        <v>126704.41000000015</v>
      </c>
    </row>
    <row r="113" spans="1:42" x14ac:dyDescent="0.2">
      <c r="A113" t="s">
        <v>565</v>
      </c>
      <c r="B113" t="s">
        <v>566</v>
      </c>
      <c r="C113" s="71">
        <v>723</v>
      </c>
      <c r="D113" s="58" t="s">
        <v>1373</v>
      </c>
      <c r="E113" s="250" t="s">
        <v>3120</v>
      </c>
      <c r="F113" s="89">
        <v>348095.45</v>
      </c>
      <c r="G113" s="89">
        <v>3330.5</v>
      </c>
      <c r="H113" s="89">
        <v>8880.1200000000008</v>
      </c>
      <c r="I113" s="251">
        <v>2113937.02</v>
      </c>
      <c r="J113" s="251">
        <v>241200.4</v>
      </c>
      <c r="K113" s="251">
        <v>1</v>
      </c>
      <c r="N113" s="232">
        <v>14200</v>
      </c>
      <c r="P113" s="232">
        <v>1086</v>
      </c>
      <c r="S113" s="251">
        <v>-23027.95</v>
      </c>
      <c r="T113" s="251">
        <v>513834.47</v>
      </c>
      <c r="W113" s="73">
        <v>502196.74</v>
      </c>
      <c r="X113" s="73">
        <v>79150</v>
      </c>
      <c r="Y113" s="73">
        <v>514.49</v>
      </c>
      <c r="Z113" s="73">
        <v>737600</v>
      </c>
      <c r="AA113" s="73">
        <v>201332.22</v>
      </c>
      <c r="AB113" s="90">
        <v>957430</v>
      </c>
      <c r="AE113" s="90">
        <v>216651.84</v>
      </c>
      <c r="AF113" s="90">
        <v>144676.04999999999</v>
      </c>
      <c r="AK113" s="76">
        <f t="shared" si="7"/>
        <v>360306.07</v>
      </c>
      <c r="AL113" s="31">
        <f t="shared" si="8"/>
        <v>15286</v>
      </c>
      <c r="AM113" s="21">
        <f t="shared" si="9"/>
        <v>345020.07</v>
      </c>
      <c r="AN113" s="15">
        <f t="shared" si="10"/>
        <v>1520793.45</v>
      </c>
      <c r="AO113" s="16">
        <f t="shared" si="11"/>
        <v>1318757.8900000001</v>
      </c>
      <c r="AP113" s="26">
        <f t="shared" si="12"/>
        <v>202035.55999999982</v>
      </c>
    </row>
    <row r="114" spans="1:42" x14ac:dyDescent="0.2">
      <c r="A114" t="s">
        <v>565</v>
      </c>
      <c r="B114" t="s">
        <v>566</v>
      </c>
      <c r="C114" s="71">
        <v>3567</v>
      </c>
      <c r="D114" s="58" t="s">
        <v>1374</v>
      </c>
      <c r="E114" s="250" t="s">
        <v>3121</v>
      </c>
      <c r="F114" s="89">
        <v>119689.11</v>
      </c>
      <c r="G114" s="89">
        <v>22379.38</v>
      </c>
      <c r="H114" s="89">
        <v>134401.14000000001</v>
      </c>
      <c r="I114" s="251">
        <v>716161.76</v>
      </c>
      <c r="J114" s="251">
        <v>194533.73</v>
      </c>
      <c r="N114" s="232">
        <v>7875</v>
      </c>
      <c r="S114" s="251">
        <v>23759</v>
      </c>
      <c r="T114" s="251">
        <v>3774792.24</v>
      </c>
      <c r="W114" s="73">
        <v>819825.66</v>
      </c>
      <c r="X114" s="73">
        <v>135750</v>
      </c>
      <c r="Y114" s="73">
        <v>353.3</v>
      </c>
      <c r="Z114" s="73">
        <v>810355.4</v>
      </c>
      <c r="AA114" s="73">
        <v>299468.27</v>
      </c>
      <c r="AB114" s="90">
        <v>1133455.3999999999</v>
      </c>
      <c r="AD114" s="90">
        <v>3542</v>
      </c>
      <c r="AE114" s="90">
        <v>752837.46</v>
      </c>
      <c r="AF114" s="90">
        <v>163654.68</v>
      </c>
      <c r="AK114" s="76">
        <f t="shared" si="7"/>
        <v>276469.63</v>
      </c>
      <c r="AL114" s="31">
        <f t="shared" si="8"/>
        <v>7875</v>
      </c>
      <c r="AM114" s="21">
        <f t="shared" si="9"/>
        <v>268594.63</v>
      </c>
      <c r="AN114" s="15">
        <f t="shared" si="10"/>
        <v>2065752.6300000001</v>
      </c>
      <c r="AO114" s="16">
        <f t="shared" si="11"/>
        <v>2053489.5399999998</v>
      </c>
      <c r="AP114" s="26">
        <f t="shared" si="12"/>
        <v>12263.090000000317</v>
      </c>
    </row>
    <row r="115" spans="1:42" x14ac:dyDescent="0.2">
      <c r="A115" t="s">
        <v>565</v>
      </c>
      <c r="B115" t="s">
        <v>566</v>
      </c>
      <c r="C115" s="71">
        <v>2416</v>
      </c>
      <c r="D115" s="58" t="s">
        <v>1375</v>
      </c>
      <c r="E115" s="250" t="s">
        <v>3122</v>
      </c>
      <c r="F115" s="89">
        <v>377463.81</v>
      </c>
      <c r="G115" s="89">
        <v>0</v>
      </c>
      <c r="H115" s="89">
        <v>81568.92</v>
      </c>
      <c r="I115" s="251">
        <v>347523.24</v>
      </c>
      <c r="J115" s="251">
        <v>475172.01</v>
      </c>
      <c r="N115" s="232">
        <v>25000</v>
      </c>
      <c r="P115" s="232">
        <v>0</v>
      </c>
      <c r="S115" s="251">
        <v>7074</v>
      </c>
      <c r="T115" s="251">
        <v>1908283.93</v>
      </c>
      <c r="W115" s="73">
        <v>833648.95</v>
      </c>
      <c r="X115" s="73">
        <v>62572</v>
      </c>
      <c r="Y115" s="73">
        <v>672.69</v>
      </c>
      <c r="Z115" s="73">
        <v>920068.8</v>
      </c>
      <c r="AA115" s="73">
        <v>92463</v>
      </c>
      <c r="AB115" s="90">
        <v>1165431.8</v>
      </c>
      <c r="AE115" s="90">
        <v>413624.27</v>
      </c>
      <c r="AF115" s="90">
        <v>195337.07</v>
      </c>
      <c r="AK115" s="76">
        <f t="shared" si="7"/>
        <v>459032.73</v>
      </c>
      <c r="AL115" s="31">
        <f t="shared" si="8"/>
        <v>25000</v>
      </c>
      <c r="AM115" s="21">
        <f t="shared" si="9"/>
        <v>434032.73</v>
      </c>
      <c r="AN115" s="15">
        <f t="shared" si="10"/>
        <v>1909425.44</v>
      </c>
      <c r="AO115" s="16">
        <f t="shared" si="11"/>
        <v>1774393.1400000001</v>
      </c>
      <c r="AP115" s="26">
        <f t="shared" si="12"/>
        <v>135032.29999999981</v>
      </c>
    </row>
    <row r="116" spans="1:42" x14ac:dyDescent="0.2">
      <c r="A116" t="s">
        <v>565</v>
      </c>
      <c r="B116" t="s">
        <v>566</v>
      </c>
      <c r="C116" s="71">
        <v>1268</v>
      </c>
      <c r="D116" s="58" t="s">
        <v>1376</v>
      </c>
      <c r="E116" s="250" t="s">
        <v>3123</v>
      </c>
      <c r="F116" s="89">
        <v>417860.83</v>
      </c>
      <c r="G116" s="89">
        <v>6699.67</v>
      </c>
      <c r="H116" s="89">
        <v>44462.59</v>
      </c>
      <c r="I116" s="251">
        <v>1087322.29</v>
      </c>
      <c r="J116" s="251">
        <v>301263.56</v>
      </c>
      <c r="N116" s="232">
        <v>16975</v>
      </c>
      <c r="P116" s="232">
        <v>0</v>
      </c>
      <c r="S116" s="251">
        <v>27025</v>
      </c>
      <c r="T116" s="251">
        <v>1980426.11</v>
      </c>
      <c r="W116" s="73">
        <v>713691.58</v>
      </c>
      <c r="X116" s="73">
        <v>115000</v>
      </c>
      <c r="Y116" s="73">
        <v>542.94000000000005</v>
      </c>
      <c r="Z116" s="73">
        <v>710966.8</v>
      </c>
      <c r="AA116" s="73">
        <v>110272</v>
      </c>
      <c r="AB116" s="90">
        <v>875713.8</v>
      </c>
      <c r="AE116" s="90">
        <v>470282.64</v>
      </c>
      <c r="AF116" s="90">
        <v>169686.05</v>
      </c>
      <c r="AK116" s="76">
        <f t="shared" si="7"/>
        <v>469023.08999999997</v>
      </c>
      <c r="AL116" s="31">
        <f t="shared" si="8"/>
        <v>16975</v>
      </c>
      <c r="AM116" s="21">
        <f t="shared" si="9"/>
        <v>452048.08999999997</v>
      </c>
      <c r="AN116" s="15">
        <f t="shared" si="10"/>
        <v>1650473.3199999998</v>
      </c>
      <c r="AO116" s="16">
        <f t="shared" si="11"/>
        <v>1515682.49</v>
      </c>
      <c r="AP116" s="26">
        <f t="shared" si="12"/>
        <v>134790.82999999984</v>
      </c>
    </row>
    <row r="117" spans="1:42" x14ac:dyDescent="0.2">
      <c r="A117" t="s">
        <v>565</v>
      </c>
      <c r="B117" t="s">
        <v>566</v>
      </c>
      <c r="C117" s="71">
        <v>3345</v>
      </c>
      <c r="D117" s="58" t="s">
        <v>1377</v>
      </c>
      <c r="E117" s="250" t="s">
        <v>3124</v>
      </c>
      <c r="F117" s="89">
        <v>354906.1</v>
      </c>
      <c r="G117" s="89">
        <v>11538.78</v>
      </c>
      <c r="H117" s="89">
        <v>26369.22</v>
      </c>
      <c r="I117" s="251">
        <v>252396.43</v>
      </c>
      <c r="J117" s="251">
        <v>268174.59999999998</v>
      </c>
      <c r="N117" s="232">
        <v>25012.45</v>
      </c>
      <c r="S117" s="251">
        <v>-3297.3</v>
      </c>
      <c r="T117" s="251">
        <v>2133398.12</v>
      </c>
      <c r="W117" s="73">
        <v>1107544.42</v>
      </c>
      <c r="Y117" s="73">
        <v>453.01</v>
      </c>
      <c r="Z117" s="73">
        <v>1632459.7</v>
      </c>
      <c r="AA117" s="73">
        <v>166100</v>
      </c>
      <c r="AB117" s="90">
        <v>1947259.7</v>
      </c>
      <c r="AE117" s="90">
        <v>464324.19</v>
      </c>
      <c r="AF117" s="90">
        <v>144522.57999999999</v>
      </c>
      <c r="AK117" s="76">
        <f t="shared" si="7"/>
        <v>392814.1</v>
      </c>
      <c r="AL117" s="31">
        <f t="shared" si="8"/>
        <v>25012.45</v>
      </c>
      <c r="AM117" s="21">
        <f t="shared" si="9"/>
        <v>367801.64999999997</v>
      </c>
      <c r="AN117" s="15">
        <f t="shared" si="10"/>
        <v>2906557.13</v>
      </c>
      <c r="AO117" s="16">
        <f t="shared" si="11"/>
        <v>2556106.4700000002</v>
      </c>
      <c r="AP117" s="26">
        <f t="shared" si="12"/>
        <v>350450.65999999968</v>
      </c>
    </row>
    <row r="118" spans="1:42" x14ac:dyDescent="0.2">
      <c r="A118" t="s">
        <v>565</v>
      </c>
      <c r="B118" t="s">
        <v>566</v>
      </c>
      <c r="C118" s="71">
        <v>1431</v>
      </c>
      <c r="D118" s="58" t="s">
        <v>1378</v>
      </c>
      <c r="E118" s="250" t="s">
        <v>3125</v>
      </c>
      <c r="F118" s="89">
        <v>334656.27</v>
      </c>
      <c r="G118" s="89">
        <v>0</v>
      </c>
      <c r="H118" s="89">
        <v>77916.899999999994</v>
      </c>
      <c r="I118" s="251">
        <v>5</v>
      </c>
      <c r="J118" s="251">
        <v>147611.75</v>
      </c>
      <c r="N118" s="232">
        <v>22775</v>
      </c>
      <c r="P118" s="232">
        <v>400</v>
      </c>
      <c r="S118" s="251">
        <v>57700</v>
      </c>
      <c r="T118" s="251">
        <v>1945240.49</v>
      </c>
      <c r="W118" s="73">
        <v>656430.28</v>
      </c>
      <c r="X118" s="73">
        <v>208000</v>
      </c>
      <c r="Z118" s="73">
        <v>777730.12</v>
      </c>
      <c r="AA118" s="73">
        <v>189834.91</v>
      </c>
      <c r="AB118" s="90">
        <v>1072855.1200000001</v>
      </c>
      <c r="AE118" s="90">
        <v>568958.51</v>
      </c>
      <c r="AF118" s="90">
        <v>31230.67</v>
      </c>
      <c r="AI118" s="90">
        <v>120</v>
      </c>
      <c r="AJ118" s="412">
        <v>120</v>
      </c>
      <c r="AK118" s="76">
        <f t="shared" si="7"/>
        <v>412573.17000000004</v>
      </c>
      <c r="AL118" s="31">
        <f t="shared" si="8"/>
        <v>23175</v>
      </c>
      <c r="AM118" s="21">
        <f t="shared" si="9"/>
        <v>389398.17000000004</v>
      </c>
      <c r="AN118" s="15">
        <f t="shared" si="10"/>
        <v>1831995.3099999998</v>
      </c>
      <c r="AO118" s="16">
        <f t="shared" si="11"/>
        <v>1673284.3</v>
      </c>
      <c r="AP118" s="26">
        <f t="shared" si="12"/>
        <v>158711.00999999978</v>
      </c>
    </row>
    <row r="119" spans="1:42" x14ac:dyDescent="0.2">
      <c r="A119" t="s">
        <v>565</v>
      </c>
      <c r="B119" t="s">
        <v>566</v>
      </c>
      <c r="C119" s="71">
        <v>2020</v>
      </c>
      <c r="D119" s="58" t="s">
        <v>1379</v>
      </c>
      <c r="E119" s="250" t="s">
        <v>3126</v>
      </c>
      <c r="F119" s="89">
        <v>119398.9</v>
      </c>
      <c r="G119" s="89">
        <v>0</v>
      </c>
      <c r="H119" s="89">
        <v>25557.439999999999</v>
      </c>
      <c r="I119" s="251">
        <v>421866.27</v>
      </c>
      <c r="J119" s="251">
        <v>200190.7</v>
      </c>
      <c r="N119" s="232">
        <v>7875</v>
      </c>
      <c r="P119" s="232">
        <v>0</v>
      </c>
      <c r="S119" s="251">
        <v>-299.07</v>
      </c>
      <c r="T119" s="251">
        <v>2404357.2799999998</v>
      </c>
      <c r="U119" s="73">
        <v>368.24</v>
      </c>
      <c r="W119" s="73">
        <v>814081.35</v>
      </c>
      <c r="X119" s="73">
        <v>81250</v>
      </c>
      <c r="Z119" s="73">
        <v>996160</v>
      </c>
      <c r="AA119" s="73">
        <v>135600</v>
      </c>
      <c r="AB119" s="90">
        <v>1272790</v>
      </c>
      <c r="AE119" s="90">
        <v>594569.68999999994</v>
      </c>
      <c r="AF119" s="90">
        <v>129452.38</v>
      </c>
      <c r="AK119" s="76">
        <f t="shared" si="7"/>
        <v>144956.34</v>
      </c>
      <c r="AL119" s="31">
        <f t="shared" si="8"/>
        <v>7875</v>
      </c>
      <c r="AM119" s="21">
        <f t="shared" si="9"/>
        <v>137081.34</v>
      </c>
      <c r="AN119" s="15">
        <f t="shared" si="10"/>
        <v>2027459.5899999999</v>
      </c>
      <c r="AO119" s="16">
        <f t="shared" si="11"/>
        <v>1996812.0699999998</v>
      </c>
      <c r="AP119" s="26">
        <f t="shared" si="12"/>
        <v>30647.520000000019</v>
      </c>
    </row>
    <row r="120" spans="1:42" x14ac:dyDescent="0.2">
      <c r="A120" t="s">
        <v>565</v>
      </c>
      <c r="B120" t="s">
        <v>566</v>
      </c>
      <c r="C120" s="71">
        <v>3005</v>
      </c>
      <c r="D120" s="58" t="s">
        <v>1380</v>
      </c>
      <c r="E120" s="250" t="s">
        <v>3127</v>
      </c>
      <c r="F120" s="89">
        <v>366742.14</v>
      </c>
      <c r="G120" s="89">
        <v>0</v>
      </c>
      <c r="H120" s="89">
        <v>44240.800000000003</v>
      </c>
      <c r="I120" s="251">
        <v>38278.81</v>
      </c>
      <c r="J120" s="251">
        <v>191863.79</v>
      </c>
      <c r="P120" s="232">
        <v>493.46</v>
      </c>
      <c r="S120" s="251">
        <v>26655.98</v>
      </c>
      <c r="T120" s="251">
        <v>3154007.83</v>
      </c>
      <c r="W120" s="73">
        <v>784194.22</v>
      </c>
      <c r="X120" s="73">
        <v>95100</v>
      </c>
      <c r="Y120" s="73">
        <v>546.22</v>
      </c>
      <c r="Z120" s="73">
        <v>1005810</v>
      </c>
      <c r="AA120" s="73">
        <v>144100</v>
      </c>
      <c r="AB120" s="90">
        <v>1283690</v>
      </c>
      <c r="AE120" s="90">
        <v>485675.12</v>
      </c>
      <c r="AF120" s="90">
        <v>105924.45</v>
      </c>
      <c r="AK120" s="76">
        <f t="shared" si="7"/>
        <v>410982.94</v>
      </c>
      <c r="AL120" s="31">
        <f t="shared" si="8"/>
        <v>493.46</v>
      </c>
      <c r="AM120" s="21">
        <f t="shared" si="9"/>
        <v>410489.48</v>
      </c>
      <c r="AN120" s="15">
        <f t="shared" si="10"/>
        <v>2029750.44</v>
      </c>
      <c r="AO120" s="16">
        <f t="shared" si="11"/>
        <v>1875289.57</v>
      </c>
      <c r="AP120" s="26">
        <f t="shared" si="12"/>
        <v>154460.86999999988</v>
      </c>
    </row>
    <row r="121" spans="1:42" x14ac:dyDescent="0.2">
      <c r="A121" t="s">
        <v>565</v>
      </c>
      <c r="B121" t="s">
        <v>566</v>
      </c>
      <c r="C121" s="71">
        <v>2671</v>
      </c>
      <c r="D121" s="58" t="s">
        <v>1381</v>
      </c>
      <c r="E121" s="250" t="s">
        <v>3128</v>
      </c>
      <c r="F121" s="89">
        <v>320811.81</v>
      </c>
      <c r="G121" s="89">
        <v>0</v>
      </c>
      <c r="H121" s="89">
        <v>66825.86</v>
      </c>
      <c r="I121" s="251">
        <v>736310.93</v>
      </c>
      <c r="J121" s="251">
        <v>341415.67</v>
      </c>
      <c r="N121" s="232">
        <v>15075</v>
      </c>
      <c r="O121" s="232">
        <v>170515</v>
      </c>
      <c r="P121" s="232">
        <v>0</v>
      </c>
      <c r="T121" s="251">
        <v>2272032.2400000002</v>
      </c>
      <c r="W121" s="73">
        <v>1073134.55</v>
      </c>
      <c r="Y121" s="73">
        <v>566.75</v>
      </c>
      <c r="Z121" s="73">
        <v>873318.8</v>
      </c>
      <c r="AA121" s="73">
        <v>93600</v>
      </c>
      <c r="AB121" s="90">
        <v>1021107.8</v>
      </c>
      <c r="AE121" s="90">
        <v>837031.14</v>
      </c>
      <c r="AF121" s="90">
        <v>147919.26</v>
      </c>
      <c r="AI121" s="90">
        <v>2800</v>
      </c>
      <c r="AJ121" s="412">
        <v>2800</v>
      </c>
      <c r="AK121" s="76">
        <f t="shared" si="7"/>
        <v>387637.67</v>
      </c>
      <c r="AL121" s="31">
        <f t="shared" si="8"/>
        <v>185590</v>
      </c>
      <c r="AM121" s="21">
        <f t="shared" si="9"/>
        <v>202047.66999999998</v>
      </c>
      <c r="AN121" s="15">
        <f t="shared" si="10"/>
        <v>2040620.1</v>
      </c>
      <c r="AO121" s="16">
        <f t="shared" si="11"/>
        <v>2011658.2</v>
      </c>
      <c r="AP121" s="26">
        <f t="shared" si="12"/>
        <v>28961.90000000014</v>
      </c>
    </row>
    <row r="122" spans="1:42" x14ac:dyDescent="0.2">
      <c r="A122" t="s">
        <v>565</v>
      </c>
      <c r="B122" t="s">
        <v>566</v>
      </c>
      <c r="C122" s="71">
        <v>1913</v>
      </c>
      <c r="D122" s="58" t="s">
        <v>1382</v>
      </c>
      <c r="E122" s="250" t="s">
        <v>3129</v>
      </c>
      <c r="F122" s="89">
        <v>167210.49</v>
      </c>
      <c r="G122" s="89">
        <v>0</v>
      </c>
      <c r="H122" s="89">
        <v>265313.55</v>
      </c>
      <c r="I122" s="251">
        <v>321997.12</v>
      </c>
      <c r="J122" s="251">
        <v>151683.10999999999</v>
      </c>
      <c r="N122" s="232">
        <v>13497.51</v>
      </c>
      <c r="P122" s="232">
        <v>0</v>
      </c>
      <c r="S122" s="251">
        <v>2072.4299999999998</v>
      </c>
      <c r="T122" s="251">
        <v>1679735.01</v>
      </c>
      <c r="W122" s="73">
        <v>576069</v>
      </c>
      <c r="X122" s="73">
        <v>20760</v>
      </c>
      <c r="Y122" s="73">
        <v>417.73</v>
      </c>
      <c r="Z122" s="73">
        <v>438600</v>
      </c>
      <c r="AA122" s="73">
        <v>141300</v>
      </c>
      <c r="AB122" s="90">
        <v>632398</v>
      </c>
      <c r="AE122" s="90">
        <v>465416.46</v>
      </c>
      <c r="AF122" s="90">
        <v>109184.23</v>
      </c>
      <c r="AK122" s="76">
        <f t="shared" si="7"/>
        <v>432524.04</v>
      </c>
      <c r="AL122" s="31">
        <f t="shared" si="8"/>
        <v>13497.51</v>
      </c>
      <c r="AM122" s="21">
        <f t="shared" si="9"/>
        <v>419026.52999999997</v>
      </c>
      <c r="AN122" s="15">
        <f t="shared" si="10"/>
        <v>1177146.73</v>
      </c>
      <c r="AO122" s="16">
        <f t="shared" si="11"/>
        <v>1206998.69</v>
      </c>
      <c r="AP122" s="26">
        <f t="shared" si="12"/>
        <v>-29851.959999999963</v>
      </c>
    </row>
    <row r="123" spans="1:42" x14ac:dyDescent="0.2">
      <c r="A123" t="s">
        <v>565</v>
      </c>
      <c r="B123" t="s">
        <v>566</v>
      </c>
      <c r="C123" s="71">
        <v>2409</v>
      </c>
      <c r="D123" s="58" t="s">
        <v>1383</v>
      </c>
      <c r="E123" s="250" t="s">
        <v>3130</v>
      </c>
      <c r="F123" s="89">
        <v>367828.65</v>
      </c>
      <c r="G123" s="89">
        <v>0</v>
      </c>
      <c r="H123" s="89">
        <v>54646.77</v>
      </c>
      <c r="I123" s="251">
        <v>65740.38</v>
      </c>
      <c r="J123" s="251">
        <v>163536.01999999999</v>
      </c>
      <c r="N123" s="232">
        <v>20900</v>
      </c>
      <c r="P123" s="232">
        <v>205.61</v>
      </c>
      <c r="T123" s="251">
        <v>1611506.92</v>
      </c>
      <c r="W123" s="73">
        <v>585705.21</v>
      </c>
      <c r="X123" s="73">
        <v>39000</v>
      </c>
      <c r="Y123" s="73">
        <v>575.33000000000004</v>
      </c>
      <c r="Z123" s="73">
        <v>978800</v>
      </c>
      <c r="AA123" s="73">
        <v>220341.87</v>
      </c>
      <c r="AB123" s="90">
        <v>1150131</v>
      </c>
      <c r="AE123" s="90">
        <v>452673.75</v>
      </c>
      <c r="AF123" s="90">
        <v>89136.09</v>
      </c>
      <c r="AK123" s="76">
        <f t="shared" si="7"/>
        <v>422475.42000000004</v>
      </c>
      <c r="AL123" s="31">
        <f t="shared" si="8"/>
        <v>21105.61</v>
      </c>
      <c r="AM123" s="21">
        <f t="shared" si="9"/>
        <v>401369.81000000006</v>
      </c>
      <c r="AN123" s="15">
        <f t="shared" si="10"/>
        <v>1824422.4100000001</v>
      </c>
      <c r="AO123" s="16">
        <f t="shared" si="11"/>
        <v>1691940.84</v>
      </c>
      <c r="AP123" s="26">
        <f t="shared" si="12"/>
        <v>132481.57000000007</v>
      </c>
    </row>
    <row r="124" spans="1:42" x14ac:dyDescent="0.2">
      <c r="A124" t="s">
        <v>565</v>
      </c>
      <c r="B124" t="s">
        <v>566</v>
      </c>
      <c r="C124" s="71">
        <v>1702</v>
      </c>
      <c r="D124" s="58" t="s">
        <v>1384</v>
      </c>
      <c r="E124" s="250" t="s">
        <v>3131</v>
      </c>
      <c r="F124" s="89">
        <v>320660.8</v>
      </c>
      <c r="G124" s="89">
        <v>52426.559999999998</v>
      </c>
      <c r="H124" s="89">
        <v>118690.53</v>
      </c>
      <c r="I124" s="251">
        <v>11360.08</v>
      </c>
      <c r="J124" s="251">
        <v>504363.55</v>
      </c>
      <c r="M124" s="232">
        <v>59800</v>
      </c>
      <c r="N124" s="232">
        <v>17325</v>
      </c>
      <c r="P124" s="232">
        <v>0</v>
      </c>
      <c r="S124" s="251">
        <v>8971</v>
      </c>
      <c r="T124" s="251">
        <v>667875.67000000004</v>
      </c>
      <c r="W124" s="73">
        <v>695956.88</v>
      </c>
      <c r="X124" s="73">
        <v>86250</v>
      </c>
      <c r="Y124" s="73">
        <v>381.66</v>
      </c>
      <c r="Z124" s="73">
        <v>184992</v>
      </c>
      <c r="AA124" s="73">
        <v>287700</v>
      </c>
      <c r="AB124" s="90">
        <v>565552</v>
      </c>
      <c r="AD124" s="90">
        <v>1170</v>
      </c>
      <c r="AE124" s="90">
        <v>347766.69</v>
      </c>
      <c r="AF124" s="90">
        <v>61142.7</v>
      </c>
      <c r="AK124" s="76">
        <f t="shared" si="7"/>
        <v>491777.89</v>
      </c>
      <c r="AL124" s="31">
        <f t="shared" si="8"/>
        <v>77125</v>
      </c>
      <c r="AM124" s="21">
        <f t="shared" si="9"/>
        <v>414652.89</v>
      </c>
      <c r="AN124" s="15">
        <f t="shared" si="10"/>
        <v>1255280.54</v>
      </c>
      <c r="AO124" s="16">
        <f t="shared" si="11"/>
        <v>975631.3899999999</v>
      </c>
      <c r="AP124" s="26">
        <f t="shared" si="12"/>
        <v>279649.15000000014</v>
      </c>
    </row>
    <row r="125" spans="1:42" x14ac:dyDescent="0.2">
      <c r="A125" t="s">
        <v>565</v>
      </c>
      <c r="B125" t="s">
        <v>566</v>
      </c>
      <c r="C125" s="71">
        <v>2179</v>
      </c>
      <c r="D125" s="58" t="s">
        <v>1385</v>
      </c>
      <c r="E125" s="250" t="s">
        <v>3132</v>
      </c>
      <c r="F125" s="89">
        <v>248687.74</v>
      </c>
      <c r="G125" s="89">
        <v>12370.43</v>
      </c>
      <c r="H125" s="89">
        <v>69826.13</v>
      </c>
      <c r="I125" s="251">
        <v>680539.42</v>
      </c>
      <c r="J125" s="251">
        <v>395847.08</v>
      </c>
      <c r="K125" s="251">
        <v>1134.57</v>
      </c>
      <c r="M125" s="232">
        <v>23200</v>
      </c>
      <c r="N125" s="232">
        <v>22468.74</v>
      </c>
      <c r="S125" s="251">
        <v>-363</v>
      </c>
      <c r="T125" s="251">
        <v>654977.96</v>
      </c>
      <c r="V125" s="73">
        <v>7200</v>
      </c>
      <c r="W125" s="73">
        <v>1121582.49</v>
      </c>
      <c r="X125" s="73">
        <v>84200</v>
      </c>
      <c r="Y125" s="73">
        <v>283.62</v>
      </c>
      <c r="Z125" s="73">
        <v>297810.2</v>
      </c>
      <c r="AA125" s="73">
        <v>278300</v>
      </c>
      <c r="AB125" s="90">
        <v>598750.19999999995</v>
      </c>
      <c r="AE125" s="90">
        <v>488322.47</v>
      </c>
      <c r="AF125" s="90">
        <v>308631.34000000003</v>
      </c>
      <c r="AK125" s="76">
        <f t="shared" si="7"/>
        <v>330884.3</v>
      </c>
      <c r="AL125" s="31">
        <f t="shared" si="8"/>
        <v>45668.740000000005</v>
      </c>
      <c r="AM125" s="21">
        <f t="shared" si="9"/>
        <v>285215.56</v>
      </c>
      <c r="AN125" s="15">
        <f t="shared" si="10"/>
        <v>1789376.31</v>
      </c>
      <c r="AO125" s="16">
        <f t="shared" si="11"/>
        <v>1395704.01</v>
      </c>
      <c r="AP125" s="26">
        <f t="shared" si="12"/>
        <v>393672.30000000005</v>
      </c>
    </row>
    <row r="126" spans="1:42" x14ac:dyDescent="0.2">
      <c r="A126" t="s">
        <v>569</v>
      </c>
      <c r="B126" t="s">
        <v>570</v>
      </c>
      <c r="C126" s="71">
        <v>3793</v>
      </c>
      <c r="D126" s="58" t="s">
        <v>1386</v>
      </c>
      <c r="E126" s="250" t="s">
        <v>3133</v>
      </c>
      <c r="F126" s="89">
        <v>253993.01</v>
      </c>
      <c r="G126" s="89">
        <v>0</v>
      </c>
      <c r="H126" s="89">
        <v>247058.74</v>
      </c>
      <c r="I126" s="251">
        <v>365686.42</v>
      </c>
      <c r="J126" s="251">
        <v>119977.81</v>
      </c>
      <c r="N126" s="232">
        <v>6000</v>
      </c>
      <c r="P126" s="232">
        <v>0</v>
      </c>
      <c r="S126" s="251">
        <v>89837.9</v>
      </c>
      <c r="T126" s="251">
        <v>3175397.16</v>
      </c>
      <c r="W126" s="73">
        <v>687565.07</v>
      </c>
      <c r="X126" s="73">
        <v>65450</v>
      </c>
      <c r="Y126" s="73">
        <v>345.09</v>
      </c>
      <c r="Z126" s="73">
        <v>1617600</v>
      </c>
      <c r="AB126" s="90">
        <v>1714307</v>
      </c>
      <c r="AE126" s="90">
        <v>586518.48</v>
      </c>
      <c r="AF126" s="90">
        <v>215476.29</v>
      </c>
      <c r="AK126" s="76">
        <f t="shared" si="7"/>
        <v>501051.75</v>
      </c>
      <c r="AL126" s="31">
        <f t="shared" si="8"/>
        <v>6000</v>
      </c>
      <c r="AM126" s="21">
        <f t="shared" si="9"/>
        <v>495051.75</v>
      </c>
      <c r="AN126" s="15">
        <f t="shared" si="10"/>
        <v>2370960.16</v>
      </c>
      <c r="AO126" s="16">
        <f t="shared" si="11"/>
        <v>2516301.77</v>
      </c>
      <c r="AP126" s="26">
        <f t="shared" si="12"/>
        <v>-145341.60999999987</v>
      </c>
    </row>
    <row r="127" spans="1:42" x14ac:dyDescent="0.2">
      <c r="A127" t="s">
        <v>569</v>
      </c>
      <c r="B127" t="s">
        <v>570</v>
      </c>
      <c r="C127" s="71">
        <v>1435</v>
      </c>
      <c r="D127" s="58" t="s">
        <v>1387</v>
      </c>
      <c r="E127" s="250" t="s">
        <v>3134</v>
      </c>
      <c r="F127" s="89">
        <v>214293.93</v>
      </c>
      <c r="G127" s="89">
        <v>0</v>
      </c>
      <c r="H127" s="89">
        <v>46152.26</v>
      </c>
      <c r="I127" s="251">
        <v>117258.54</v>
      </c>
      <c r="J127" s="251">
        <v>19109.740000000002</v>
      </c>
      <c r="N127" s="232">
        <v>6440</v>
      </c>
      <c r="T127" s="251">
        <v>1191484.79</v>
      </c>
      <c r="W127" s="73">
        <v>564079.02</v>
      </c>
      <c r="X127" s="73">
        <v>48800</v>
      </c>
      <c r="Y127" s="73">
        <v>577.01</v>
      </c>
      <c r="Z127" s="73">
        <v>732160</v>
      </c>
      <c r="AB127" s="90">
        <v>925060</v>
      </c>
      <c r="AE127" s="90">
        <v>193029.54</v>
      </c>
      <c r="AF127" s="90">
        <v>29080.3</v>
      </c>
      <c r="AK127" s="76">
        <f t="shared" si="7"/>
        <v>260446.19</v>
      </c>
      <c r="AL127" s="31">
        <f t="shared" si="8"/>
        <v>6440</v>
      </c>
      <c r="AM127" s="21">
        <f t="shared" si="9"/>
        <v>254006.19</v>
      </c>
      <c r="AN127" s="15">
        <f t="shared" si="10"/>
        <v>1345616.03</v>
      </c>
      <c r="AO127" s="16">
        <f t="shared" si="11"/>
        <v>1147169.8400000001</v>
      </c>
      <c r="AP127" s="26">
        <f t="shared" si="12"/>
        <v>198446.18999999994</v>
      </c>
    </row>
    <row r="128" spans="1:42" x14ac:dyDescent="0.2">
      <c r="A128" t="s">
        <v>569</v>
      </c>
      <c r="B128" t="s">
        <v>570</v>
      </c>
      <c r="C128" s="71">
        <v>1980</v>
      </c>
      <c r="D128" s="58" t="s">
        <v>1388</v>
      </c>
      <c r="E128" s="250" t="s">
        <v>3135</v>
      </c>
      <c r="F128" s="89">
        <v>428654.84</v>
      </c>
      <c r="G128" s="89">
        <v>0</v>
      </c>
      <c r="H128" s="89">
        <v>272804.23</v>
      </c>
      <c r="I128" s="251">
        <v>2272675.2400000002</v>
      </c>
      <c r="J128" s="251">
        <v>167476.79999999999</v>
      </c>
      <c r="N128" s="232">
        <v>4000</v>
      </c>
      <c r="S128" s="251">
        <v>-363.44</v>
      </c>
      <c r="T128" s="251">
        <v>918887.6</v>
      </c>
      <c r="W128" s="73">
        <v>607130.75</v>
      </c>
      <c r="X128" s="73">
        <v>151283</v>
      </c>
      <c r="Y128" s="73">
        <v>366.04</v>
      </c>
      <c r="Z128" s="73">
        <v>1455460</v>
      </c>
      <c r="AB128" s="90">
        <v>1647325</v>
      </c>
      <c r="AC128" s="90">
        <v>3500</v>
      </c>
      <c r="AD128" s="90">
        <v>800</v>
      </c>
      <c r="AE128" s="90">
        <v>211687.45</v>
      </c>
      <c r="AF128" s="90">
        <v>155707.66</v>
      </c>
      <c r="AK128" s="76">
        <f t="shared" si="7"/>
        <v>701459.07000000007</v>
      </c>
      <c r="AL128" s="31">
        <f t="shared" si="8"/>
        <v>4000</v>
      </c>
      <c r="AM128" s="21">
        <f t="shared" si="9"/>
        <v>697459.07000000007</v>
      </c>
      <c r="AN128" s="15">
        <f t="shared" si="10"/>
        <v>2214239.79</v>
      </c>
      <c r="AO128" s="16">
        <f t="shared" si="11"/>
        <v>2019020.1099999999</v>
      </c>
      <c r="AP128" s="26">
        <f t="shared" si="12"/>
        <v>195219.68000000017</v>
      </c>
    </row>
    <row r="129" spans="1:42" x14ac:dyDescent="0.2">
      <c r="A129" t="s">
        <v>569</v>
      </c>
      <c r="B129" t="s">
        <v>570</v>
      </c>
      <c r="C129" s="71">
        <v>2225</v>
      </c>
      <c r="D129" s="58" t="s">
        <v>1389</v>
      </c>
      <c r="E129" s="250" t="s">
        <v>3136</v>
      </c>
      <c r="F129" s="89">
        <v>267511.13</v>
      </c>
      <c r="G129" s="89">
        <v>0</v>
      </c>
      <c r="H129" s="89">
        <v>50225.15</v>
      </c>
      <c r="I129" s="251">
        <v>179322.63</v>
      </c>
      <c r="J129" s="251">
        <v>82506.19</v>
      </c>
      <c r="N129" s="232">
        <v>5000</v>
      </c>
      <c r="P129" s="232">
        <v>555.76</v>
      </c>
      <c r="S129" s="251">
        <v>1400.03</v>
      </c>
      <c r="T129" s="251">
        <v>1855787.89</v>
      </c>
      <c r="W129" s="73">
        <v>643233.51</v>
      </c>
      <c r="X129" s="73">
        <v>44650</v>
      </c>
      <c r="Y129" s="73">
        <v>778.86</v>
      </c>
      <c r="Z129" s="73">
        <v>1173770</v>
      </c>
      <c r="AB129" s="90">
        <v>1362523</v>
      </c>
      <c r="AE129" s="90">
        <v>618904.64</v>
      </c>
      <c r="AF129" s="90">
        <v>117091.14</v>
      </c>
      <c r="AK129" s="76">
        <f t="shared" si="7"/>
        <v>317736.28000000003</v>
      </c>
      <c r="AL129" s="31">
        <f t="shared" si="8"/>
        <v>5555.76</v>
      </c>
      <c r="AM129" s="21">
        <f t="shared" si="9"/>
        <v>312180.52</v>
      </c>
      <c r="AN129" s="15">
        <f t="shared" si="10"/>
        <v>1862432.37</v>
      </c>
      <c r="AO129" s="16">
        <f t="shared" si="11"/>
        <v>2098518.7800000003</v>
      </c>
      <c r="AP129" s="26">
        <f t="shared" si="12"/>
        <v>-236086.41000000015</v>
      </c>
    </row>
    <row r="130" spans="1:42" x14ac:dyDescent="0.2">
      <c r="A130" t="s">
        <v>569</v>
      </c>
      <c r="B130" t="s">
        <v>570</v>
      </c>
      <c r="C130" s="71">
        <v>2531</v>
      </c>
      <c r="D130" s="58" t="s">
        <v>1390</v>
      </c>
      <c r="E130" s="250" t="s">
        <v>3137</v>
      </c>
      <c r="F130" s="89">
        <v>397950.82</v>
      </c>
      <c r="G130" s="89">
        <v>0</v>
      </c>
      <c r="H130" s="89">
        <v>45836.5</v>
      </c>
      <c r="I130" s="251">
        <v>410233.98</v>
      </c>
      <c r="J130" s="251">
        <v>101296.43</v>
      </c>
      <c r="N130" s="232">
        <v>0</v>
      </c>
      <c r="P130" s="232">
        <v>0</v>
      </c>
      <c r="S130" s="251">
        <v>3286</v>
      </c>
      <c r="T130" s="251">
        <v>1498231.3</v>
      </c>
      <c r="W130" s="73">
        <v>798357.24</v>
      </c>
      <c r="X130" s="73">
        <v>58000</v>
      </c>
      <c r="Y130" s="73">
        <v>612.73</v>
      </c>
      <c r="Z130" s="73">
        <v>825930</v>
      </c>
      <c r="AB130" s="90">
        <v>1154330</v>
      </c>
      <c r="AE130" s="90">
        <v>433978.76</v>
      </c>
      <c r="AF130" s="90">
        <v>126265.95</v>
      </c>
      <c r="AI130" s="90">
        <v>500</v>
      </c>
      <c r="AJ130" s="412">
        <v>500</v>
      </c>
      <c r="AK130" s="76">
        <f t="shared" si="7"/>
        <v>443787.32</v>
      </c>
      <c r="AL130" s="31">
        <f t="shared" si="8"/>
        <v>0</v>
      </c>
      <c r="AM130" s="21">
        <f t="shared" si="9"/>
        <v>443787.32</v>
      </c>
      <c r="AN130" s="15">
        <f t="shared" si="10"/>
        <v>1682899.97</v>
      </c>
      <c r="AO130" s="16">
        <f t="shared" si="11"/>
        <v>1715574.71</v>
      </c>
      <c r="AP130" s="26">
        <f t="shared" si="12"/>
        <v>-32674.739999999991</v>
      </c>
    </row>
    <row r="131" spans="1:42" x14ac:dyDescent="0.2">
      <c r="A131" t="s">
        <v>569</v>
      </c>
      <c r="B131" t="s">
        <v>570</v>
      </c>
      <c r="C131" s="71">
        <v>3452</v>
      </c>
      <c r="D131" s="58" t="s">
        <v>1391</v>
      </c>
      <c r="E131" s="250" t="s">
        <v>3138</v>
      </c>
      <c r="F131" s="89">
        <v>317963.43</v>
      </c>
      <c r="H131" s="89">
        <v>15665.17</v>
      </c>
      <c r="I131" s="251">
        <v>298973.02</v>
      </c>
      <c r="J131" s="251">
        <v>-25533.52</v>
      </c>
      <c r="P131" s="232">
        <v>1191.82</v>
      </c>
      <c r="S131" s="251">
        <v>-1562228.26</v>
      </c>
      <c r="T131" s="251">
        <v>2202136.4300000002</v>
      </c>
      <c r="W131" s="73">
        <v>927468.42</v>
      </c>
      <c r="X131" s="73">
        <v>55650</v>
      </c>
      <c r="Y131" s="73">
        <v>411.76</v>
      </c>
      <c r="Z131" s="73">
        <v>1141750</v>
      </c>
      <c r="AB131" s="90">
        <v>1613940</v>
      </c>
      <c r="AE131" s="90">
        <v>281870.77</v>
      </c>
      <c r="AF131" s="90">
        <v>241160.3</v>
      </c>
      <c r="AK131" s="76">
        <f t="shared" si="7"/>
        <v>333628.59999999998</v>
      </c>
      <c r="AL131" s="31">
        <f t="shared" si="8"/>
        <v>1191.82</v>
      </c>
      <c r="AM131" s="21">
        <f t="shared" si="9"/>
        <v>332436.77999999997</v>
      </c>
      <c r="AN131" s="15">
        <f t="shared" si="10"/>
        <v>2125280.1800000002</v>
      </c>
      <c r="AO131" s="16">
        <f t="shared" si="11"/>
        <v>2136971.0699999998</v>
      </c>
      <c r="AP131" s="26">
        <f t="shared" si="12"/>
        <v>-11690.889999999665</v>
      </c>
    </row>
    <row r="132" spans="1:42" x14ac:dyDescent="0.2">
      <c r="A132" t="s">
        <v>569</v>
      </c>
      <c r="B132" t="s">
        <v>570</v>
      </c>
      <c r="C132" s="71">
        <v>3453</v>
      </c>
      <c r="D132" s="58" t="s">
        <v>1392</v>
      </c>
      <c r="E132" s="250" t="s">
        <v>3139</v>
      </c>
      <c r="F132" s="89">
        <v>465385.89</v>
      </c>
      <c r="G132" s="89">
        <v>0</v>
      </c>
      <c r="H132" s="89">
        <v>13886.2</v>
      </c>
      <c r="I132" s="251">
        <v>2290006.66</v>
      </c>
      <c r="J132" s="251">
        <v>781127.65</v>
      </c>
      <c r="N132" s="232">
        <v>3600</v>
      </c>
      <c r="P132" s="232">
        <v>0</v>
      </c>
      <c r="S132" s="251">
        <v>300</v>
      </c>
      <c r="T132" s="251">
        <v>655276.54</v>
      </c>
      <c r="W132" s="73">
        <v>678850.58</v>
      </c>
      <c r="X132" s="73">
        <v>104000</v>
      </c>
      <c r="Y132" s="73">
        <v>622.66999999999996</v>
      </c>
      <c r="Z132" s="73">
        <v>1085430</v>
      </c>
      <c r="AA132" s="73">
        <v>111132</v>
      </c>
      <c r="AB132" s="90">
        <v>1398660</v>
      </c>
      <c r="AE132" s="90">
        <v>416034.07</v>
      </c>
      <c r="AF132" s="90">
        <v>364461.74</v>
      </c>
      <c r="AK132" s="76">
        <f t="shared" si="7"/>
        <v>479272.09</v>
      </c>
      <c r="AL132" s="31">
        <f t="shared" si="8"/>
        <v>3600</v>
      </c>
      <c r="AM132" s="21">
        <f t="shared" si="9"/>
        <v>475672.09</v>
      </c>
      <c r="AN132" s="15">
        <f t="shared" si="10"/>
        <v>1980035.25</v>
      </c>
      <c r="AO132" s="16">
        <f t="shared" si="11"/>
        <v>2179155.81</v>
      </c>
      <c r="AP132" s="26">
        <f t="shared" si="12"/>
        <v>-199120.56000000006</v>
      </c>
    </row>
    <row r="133" spans="1:42" x14ac:dyDescent="0.2">
      <c r="A133" t="s">
        <v>569</v>
      </c>
      <c r="B133" t="s">
        <v>570</v>
      </c>
      <c r="C133" s="71">
        <v>3635</v>
      </c>
      <c r="D133" s="58" t="s">
        <v>1393</v>
      </c>
      <c r="E133" s="250" t="s">
        <v>3140</v>
      </c>
      <c r="F133" s="89">
        <v>405287.33</v>
      </c>
      <c r="G133" s="89">
        <v>3280</v>
      </c>
      <c r="H133" s="89">
        <v>141258.71</v>
      </c>
      <c r="I133" s="251">
        <v>1392044.02</v>
      </c>
      <c r="J133" s="251">
        <v>12508.62</v>
      </c>
      <c r="N133" s="232">
        <v>40000</v>
      </c>
      <c r="P133" s="232">
        <v>2868.62</v>
      </c>
      <c r="S133" s="251">
        <v>1126</v>
      </c>
      <c r="T133" s="251">
        <v>1904716.16</v>
      </c>
      <c r="W133" s="73">
        <v>1182168.04</v>
      </c>
      <c r="Y133" s="73">
        <v>186.03</v>
      </c>
      <c r="Z133" s="73">
        <v>769630</v>
      </c>
      <c r="AB133" s="90">
        <v>1169150</v>
      </c>
      <c r="AE133" s="90">
        <v>514564.44</v>
      </c>
      <c r="AF133" s="90">
        <v>146677.71</v>
      </c>
      <c r="AK133" s="76">
        <f t="shared" ref="AK133:AK154" si="13">SUM(F133:H133)</f>
        <v>549826.04</v>
      </c>
      <c r="AL133" s="31">
        <f t="shared" ref="AL133:AL154" si="14">SUM(M133:P133)</f>
        <v>42868.62</v>
      </c>
      <c r="AM133" s="21">
        <f t="shared" ref="AM133:AM154" si="15">AK133-AL133</f>
        <v>506957.42000000004</v>
      </c>
      <c r="AN133" s="15">
        <f t="shared" ref="AN133:AN154" si="16">SUM(U133:AA133)</f>
        <v>1951984.07</v>
      </c>
      <c r="AO133" s="16">
        <f t="shared" ref="AO133:AO154" si="17">SUM(AB133:AJ133)</f>
        <v>1830392.15</v>
      </c>
      <c r="AP133" s="26">
        <f t="shared" ref="AP133:AP154" si="18">AN133-AO133</f>
        <v>121591.92000000016</v>
      </c>
    </row>
    <row r="134" spans="1:42" x14ac:dyDescent="0.2">
      <c r="A134" t="s">
        <v>569</v>
      </c>
      <c r="B134" t="s">
        <v>570</v>
      </c>
      <c r="C134" s="71">
        <v>4256</v>
      </c>
      <c r="D134" s="58" t="s">
        <v>1394</v>
      </c>
      <c r="E134" s="250" t="s">
        <v>3141</v>
      </c>
      <c r="F134" s="89">
        <v>319466.98</v>
      </c>
      <c r="G134" s="89">
        <v>0</v>
      </c>
      <c r="H134" s="89">
        <v>152811.4</v>
      </c>
      <c r="I134" s="251">
        <v>397117.14</v>
      </c>
      <c r="J134" s="251">
        <v>61087.91</v>
      </c>
      <c r="T134" s="251">
        <v>2482221.21</v>
      </c>
      <c r="W134" s="73">
        <v>759469.55</v>
      </c>
      <c r="X134" s="73">
        <v>128040</v>
      </c>
      <c r="Y134" s="73">
        <v>651.91999999999996</v>
      </c>
      <c r="Z134" s="73">
        <v>1221700</v>
      </c>
      <c r="AB134" s="90">
        <v>1479398</v>
      </c>
      <c r="AE134" s="90">
        <v>552228.25</v>
      </c>
      <c r="AF134" s="90">
        <v>154752.69</v>
      </c>
      <c r="AG134" s="90">
        <v>30000</v>
      </c>
      <c r="AK134" s="76">
        <f t="shared" si="13"/>
        <v>472278.38</v>
      </c>
      <c r="AL134" s="31">
        <f t="shared" si="14"/>
        <v>0</v>
      </c>
      <c r="AM134" s="21">
        <f t="shared" si="15"/>
        <v>472278.38</v>
      </c>
      <c r="AN134" s="15">
        <f t="shared" si="16"/>
        <v>2109861.4700000002</v>
      </c>
      <c r="AO134" s="16">
        <f t="shared" si="17"/>
        <v>2216378.94</v>
      </c>
      <c r="AP134" s="26">
        <f t="shared" si="18"/>
        <v>-106517.46999999974</v>
      </c>
    </row>
    <row r="135" spans="1:42" x14ac:dyDescent="0.2">
      <c r="A135" t="s">
        <v>573</v>
      </c>
      <c r="B135" t="s">
        <v>574</v>
      </c>
      <c r="C135" s="71">
        <v>2177</v>
      </c>
      <c r="D135" s="58" t="s">
        <v>1395</v>
      </c>
      <c r="E135" s="250" t="s">
        <v>3142</v>
      </c>
      <c r="F135" s="89">
        <v>493499.77</v>
      </c>
      <c r="G135" s="89">
        <v>0</v>
      </c>
      <c r="H135" s="89">
        <v>432281.85</v>
      </c>
      <c r="I135" s="251">
        <v>701365.5</v>
      </c>
      <c r="J135" s="251">
        <v>33334.35</v>
      </c>
      <c r="T135" s="251">
        <v>3637434.23</v>
      </c>
      <c r="W135" s="73">
        <v>650431.31999999995</v>
      </c>
      <c r="X135" s="73">
        <v>58610</v>
      </c>
      <c r="Y135" s="73">
        <v>747.86</v>
      </c>
      <c r="Z135" s="73">
        <v>1066360</v>
      </c>
      <c r="AA135" s="73">
        <v>24132</v>
      </c>
      <c r="AB135" s="90">
        <v>1232438</v>
      </c>
      <c r="AE135" s="90">
        <v>289798.06</v>
      </c>
      <c r="AF135" s="90">
        <v>133090.68</v>
      </c>
      <c r="AI135" s="90">
        <v>746</v>
      </c>
      <c r="AJ135" s="412">
        <v>746</v>
      </c>
      <c r="AK135" s="76">
        <f t="shared" si="13"/>
        <v>925781.62</v>
      </c>
      <c r="AL135" s="31">
        <f t="shared" si="14"/>
        <v>0</v>
      </c>
      <c r="AM135" s="21">
        <f t="shared" si="15"/>
        <v>925781.62</v>
      </c>
      <c r="AN135" s="15">
        <f t="shared" si="16"/>
        <v>1800281.18</v>
      </c>
      <c r="AO135" s="16">
        <f t="shared" si="17"/>
        <v>1656818.74</v>
      </c>
      <c r="AP135" s="26">
        <f t="shared" si="18"/>
        <v>143462.43999999994</v>
      </c>
    </row>
    <row r="136" spans="1:42" x14ac:dyDescent="0.2">
      <c r="A136" t="s">
        <v>573</v>
      </c>
      <c r="B136" t="s">
        <v>574</v>
      </c>
      <c r="C136" s="71">
        <v>3300</v>
      </c>
      <c r="D136" s="58" t="s">
        <v>1396</v>
      </c>
      <c r="E136" s="250" t="s">
        <v>3143</v>
      </c>
      <c r="F136" s="89">
        <v>291011.68</v>
      </c>
      <c r="G136" s="89">
        <v>11650</v>
      </c>
      <c r="H136" s="89">
        <v>166930.35999999999</v>
      </c>
      <c r="I136" s="251">
        <v>-186044.61</v>
      </c>
      <c r="J136" s="251">
        <v>92447.27</v>
      </c>
      <c r="T136" s="251">
        <v>364715.82</v>
      </c>
      <c r="W136" s="73">
        <v>558995.84</v>
      </c>
      <c r="X136" s="73">
        <v>193680</v>
      </c>
      <c r="Y136" s="73">
        <v>497.08</v>
      </c>
      <c r="Z136" s="73">
        <v>756630</v>
      </c>
      <c r="AA136" s="73">
        <v>26000</v>
      </c>
      <c r="AB136" s="90">
        <v>831077.45</v>
      </c>
      <c r="AD136" s="90">
        <v>9972</v>
      </c>
      <c r="AE136" s="90">
        <v>333957.90000000002</v>
      </c>
      <c r="AF136" s="90">
        <v>194092.89</v>
      </c>
      <c r="AH136" s="90">
        <v>423.45</v>
      </c>
      <c r="AK136" s="76">
        <f t="shared" si="13"/>
        <v>469592.04</v>
      </c>
      <c r="AL136" s="31">
        <f t="shared" si="14"/>
        <v>0</v>
      </c>
      <c r="AM136" s="21">
        <f t="shared" si="15"/>
        <v>469592.04</v>
      </c>
      <c r="AN136" s="15">
        <f t="shared" si="16"/>
        <v>1535802.92</v>
      </c>
      <c r="AO136" s="16">
        <f t="shared" si="17"/>
        <v>1369523.6900000002</v>
      </c>
      <c r="AP136" s="26">
        <f t="shared" si="18"/>
        <v>166279.22999999975</v>
      </c>
    </row>
    <row r="137" spans="1:42" x14ac:dyDescent="0.2">
      <c r="A137" t="s">
        <v>573</v>
      </c>
      <c r="B137" t="s">
        <v>574</v>
      </c>
      <c r="C137" s="71">
        <v>1172</v>
      </c>
      <c r="D137" s="58" t="s">
        <v>1397</v>
      </c>
      <c r="E137" s="250" t="s">
        <v>3144</v>
      </c>
      <c r="F137" s="89">
        <v>581924.65</v>
      </c>
      <c r="G137" s="89">
        <v>22200</v>
      </c>
      <c r="H137" s="89">
        <v>30875.98</v>
      </c>
      <c r="I137" s="251">
        <v>86479.72</v>
      </c>
      <c r="J137" s="251">
        <v>119787.22</v>
      </c>
      <c r="T137" s="251">
        <v>431249.19</v>
      </c>
      <c r="W137" s="73">
        <v>562280.52</v>
      </c>
      <c r="Y137" s="73">
        <v>829.58</v>
      </c>
      <c r="Z137" s="73">
        <v>91450</v>
      </c>
      <c r="AB137" s="90">
        <v>168722.65</v>
      </c>
      <c r="AE137" s="90">
        <v>203977.43</v>
      </c>
      <c r="AF137" s="90">
        <v>6007.12</v>
      </c>
      <c r="AI137" s="90">
        <v>38500</v>
      </c>
      <c r="AJ137" s="412">
        <v>38500</v>
      </c>
      <c r="AK137" s="76">
        <f t="shared" si="13"/>
        <v>635000.63</v>
      </c>
      <c r="AL137" s="31">
        <f t="shared" si="14"/>
        <v>0</v>
      </c>
      <c r="AM137" s="21">
        <f t="shared" si="15"/>
        <v>635000.63</v>
      </c>
      <c r="AN137" s="15">
        <f t="shared" si="16"/>
        <v>654560.1</v>
      </c>
      <c r="AO137" s="16">
        <f t="shared" si="17"/>
        <v>455707.19999999995</v>
      </c>
      <c r="AP137" s="26">
        <f t="shared" si="18"/>
        <v>198852.90000000002</v>
      </c>
    </row>
    <row r="138" spans="1:42" x14ac:dyDescent="0.2">
      <c r="A138" t="s">
        <v>573</v>
      </c>
      <c r="B138" t="s">
        <v>574</v>
      </c>
      <c r="C138" s="71">
        <v>2177</v>
      </c>
      <c r="D138" s="58" t="s">
        <v>1398</v>
      </c>
      <c r="E138" s="250" t="s">
        <v>3145</v>
      </c>
      <c r="F138" s="89">
        <v>182781.49</v>
      </c>
      <c r="G138" s="89">
        <v>0</v>
      </c>
      <c r="H138" s="89">
        <v>426460.58</v>
      </c>
      <c r="I138" s="251">
        <v>68276.81</v>
      </c>
      <c r="J138" s="251">
        <v>95002.01</v>
      </c>
      <c r="T138" s="251">
        <v>1781769.65</v>
      </c>
      <c r="W138" s="73">
        <v>579527.99</v>
      </c>
      <c r="X138" s="73">
        <v>34000</v>
      </c>
      <c r="Y138" s="73">
        <v>523.01</v>
      </c>
      <c r="AA138" s="73">
        <v>1980</v>
      </c>
      <c r="AB138" s="90">
        <v>177469.25</v>
      </c>
      <c r="AC138" s="90">
        <v>6220</v>
      </c>
      <c r="AE138" s="90">
        <v>567715.04</v>
      </c>
      <c r="AF138" s="90">
        <v>21</v>
      </c>
      <c r="AK138" s="76">
        <f t="shared" si="13"/>
        <v>609242.07000000007</v>
      </c>
      <c r="AL138" s="31">
        <f t="shared" si="14"/>
        <v>0</v>
      </c>
      <c r="AM138" s="21">
        <f t="shared" si="15"/>
        <v>609242.07000000007</v>
      </c>
      <c r="AN138" s="15">
        <f t="shared" si="16"/>
        <v>616031</v>
      </c>
      <c r="AO138" s="16">
        <f t="shared" si="17"/>
        <v>751425.29</v>
      </c>
      <c r="AP138" s="26">
        <f t="shared" si="18"/>
        <v>-135394.29000000004</v>
      </c>
    </row>
    <row r="139" spans="1:42" x14ac:dyDescent="0.2">
      <c r="A139" t="s">
        <v>573</v>
      </c>
      <c r="B139" t="s">
        <v>574</v>
      </c>
      <c r="C139" s="71">
        <v>4986</v>
      </c>
      <c r="D139" s="58" t="s">
        <v>1399</v>
      </c>
      <c r="E139" s="250" t="s">
        <v>3146</v>
      </c>
      <c r="F139" s="89">
        <v>317770.07</v>
      </c>
      <c r="G139" s="89">
        <v>0</v>
      </c>
      <c r="H139" s="89">
        <v>198864.64000000001</v>
      </c>
      <c r="I139" s="251">
        <v>-130421.95</v>
      </c>
      <c r="J139" s="251">
        <v>97122.93</v>
      </c>
      <c r="N139" s="232">
        <v>6000</v>
      </c>
      <c r="P139" s="232">
        <v>243.03</v>
      </c>
      <c r="S139" s="251">
        <v>324665.83</v>
      </c>
      <c r="T139" s="251">
        <v>343312.84</v>
      </c>
      <c r="W139" s="73">
        <v>834641.96</v>
      </c>
      <c r="X139" s="73">
        <v>87800</v>
      </c>
      <c r="Y139" s="73">
        <v>623.1</v>
      </c>
      <c r="Z139" s="73">
        <v>1021480</v>
      </c>
      <c r="AA139" s="73">
        <v>190180</v>
      </c>
      <c r="AB139" s="90">
        <v>1308890</v>
      </c>
      <c r="AD139" s="90">
        <v>12146</v>
      </c>
      <c r="AE139" s="90">
        <v>740166.38</v>
      </c>
      <c r="AF139" s="90">
        <v>245708.78</v>
      </c>
      <c r="AK139" s="76">
        <f t="shared" si="13"/>
        <v>516634.71</v>
      </c>
      <c r="AL139" s="31">
        <f t="shared" si="14"/>
        <v>6243.03</v>
      </c>
      <c r="AM139" s="21">
        <f t="shared" si="15"/>
        <v>510391.68</v>
      </c>
      <c r="AN139" s="15">
        <f t="shared" si="16"/>
        <v>2134725.06</v>
      </c>
      <c r="AO139" s="16">
        <f t="shared" si="17"/>
        <v>2306911.1599999997</v>
      </c>
      <c r="AP139" s="26">
        <f t="shared" si="18"/>
        <v>-172186.09999999963</v>
      </c>
    </row>
    <row r="140" spans="1:42" x14ac:dyDescent="0.2">
      <c r="A140" t="s">
        <v>573</v>
      </c>
      <c r="B140" t="s">
        <v>574</v>
      </c>
      <c r="C140" s="71">
        <v>4194</v>
      </c>
      <c r="D140" s="58" t="s">
        <v>1400</v>
      </c>
      <c r="E140" s="250" t="s">
        <v>3147</v>
      </c>
      <c r="F140" s="89">
        <v>475394.76</v>
      </c>
      <c r="G140" s="89">
        <v>40950</v>
      </c>
      <c r="H140" s="89">
        <v>325563.09999999998</v>
      </c>
      <c r="I140" s="251">
        <v>539049.03</v>
      </c>
      <c r="J140" s="251">
        <v>571214.43999999994</v>
      </c>
      <c r="T140" s="251">
        <v>1627802.29</v>
      </c>
      <c r="W140" s="73">
        <v>806192.6</v>
      </c>
      <c r="X140" s="73">
        <v>96300</v>
      </c>
      <c r="Y140" s="73">
        <v>684.65</v>
      </c>
      <c r="Z140" s="73">
        <v>711340</v>
      </c>
      <c r="AA140" s="73">
        <v>23000</v>
      </c>
      <c r="AB140" s="90">
        <v>901876</v>
      </c>
      <c r="AD140" s="90">
        <v>888</v>
      </c>
      <c r="AE140" s="90">
        <v>291192.24</v>
      </c>
      <c r="AF140" s="90">
        <v>43425.97</v>
      </c>
      <c r="AK140" s="76">
        <f t="shared" si="13"/>
        <v>841907.86</v>
      </c>
      <c r="AL140" s="31">
        <f t="shared" si="14"/>
        <v>0</v>
      </c>
      <c r="AM140" s="21">
        <f t="shared" si="15"/>
        <v>841907.86</v>
      </c>
      <c r="AN140" s="15">
        <f t="shared" si="16"/>
        <v>1637517.25</v>
      </c>
      <c r="AO140" s="16">
        <f t="shared" si="17"/>
        <v>1237382.21</v>
      </c>
      <c r="AP140" s="26">
        <f t="shared" si="18"/>
        <v>400135.04000000004</v>
      </c>
    </row>
    <row r="141" spans="1:42" x14ac:dyDescent="0.2">
      <c r="A141" t="s">
        <v>573</v>
      </c>
      <c r="B141" t="s">
        <v>574</v>
      </c>
      <c r="C141" s="71">
        <v>4296</v>
      </c>
      <c r="D141" s="58" t="s">
        <v>1401</v>
      </c>
      <c r="E141" s="250" t="s">
        <v>3148</v>
      </c>
      <c r="F141" s="89">
        <v>558012.22</v>
      </c>
      <c r="G141" s="89">
        <v>0</v>
      </c>
      <c r="H141" s="89">
        <v>584530.72</v>
      </c>
      <c r="I141" s="251">
        <v>17</v>
      </c>
      <c r="J141" s="251">
        <v>100657.52</v>
      </c>
      <c r="O141" s="232">
        <v>0</v>
      </c>
      <c r="P141" s="232">
        <v>330</v>
      </c>
      <c r="S141" s="251">
        <v>530595.49</v>
      </c>
      <c r="T141" s="251">
        <v>2560000</v>
      </c>
      <c r="W141" s="73">
        <v>866192.83</v>
      </c>
      <c r="Y141" s="73">
        <v>1060.76</v>
      </c>
      <c r="Z141" s="73">
        <v>1246900</v>
      </c>
      <c r="AA141" s="73">
        <v>24200</v>
      </c>
      <c r="AB141" s="90">
        <v>1429587</v>
      </c>
      <c r="AD141" s="90">
        <v>10204</v>
      </c>
      <c r="AE141" s="90">
        <v>520637.22</v>
      </c>
      <c r="AF141" s="90">
        <v>31131.35</v>
      </c>
      <c r="AI141" s="90">
        <v>50000</v>
      </c>
      <c r="AJ141" s="412">
        <v>50000</v>
      </c>
      <c r="AK141" s="76">
        <f t="shared" si="13"/>
        <v>1142542.94</v>
      </c>
      <c r="AL141" s="31">
        <f t="shared" si="14"/>
        <v>330</v>
      </c>
      <c r="AM141" s="21">
        <f t="shared" si="15"/>
        <v>1142212.94</v>
      </c>
      <c r="AN141" s="15">
        <f t="shared" si="16"/>
        <v>2138353.59</v>
      </c>
      <c r="AO141" s="16">
        <f t="shared" si="17"/>
        <v>2091559.57</v>
      </c>
      <c r="AP141" s="26">
        <f t="shared" si="18"/>
        <v>46794.019999999786</v>
      </c>
    </row>
    <row r="142" spans="1:42" x14ac:dyDescent="0.2">
      <c r="A142" t="s">
        <v>573</v>
      </c>
      <c r="B142" t="s">
        <v>574</v>
      </c>
      <c r="C142" s="71">
        <v>2528</v>
      </c>
      <c r="D142" s="58" t="s">
        <v>1402</v>
      </c>
      <c r="E142" s="250" t="s">
        <v>3149</v>
      </c>
      <c r="F142" s="89">
        <v>332243.46000000002</v>
      </c>
      <c r="G142" s="89">
        <v>0</v>
      </c>
      <c r="H142" s="89">
        <v>10680</v>
      </c>
      <c r="I142" s="251">
        <v>777439.16</v>
      </c>
      <c r="J142" s="251">
        <v>42370.74</v>
      </c>
      <c r="W142" s="73">
        <v>95724.46</v>
      </c>
      <c r="Y142" s="73">
        <v>1210.4000000000001</v>
      </c>
      <c r="Z142" s="73">
        <v>1275150</v>
      </c>
      <c r="AA142" s="73">
        <v>845818.93</v>
      </c>
      <c r="AB142" s="90">
        <v>1689467</v>
      </c>
      <c r="AD142" s="90">
        <v>21364</v>
      </c>
      <c r="AE142" s="90">
        <v>614468.04</v>
      </c>
      <c r="AF142" s="90">
        <v>67231.22</v>
      </c>
      <c r="AK142" s="76">
        <f t="shared" si="13"/>
        <v>342923.46</v>
      </c>
      <c r="AL142" s="31">
        <f t="shared" si="14"/>
        <v>0</v>
      </c>
      <c r="AM142" s="21">
        <f t="shared" si="15"/>
        <v>342923.46</v>
      </c>
      <c r="AN142" s="15">
        <f t="shared" si="16"/>
        <v>2217903.79</v>
      </c>
      <c r="AO142" s="16">
        <f t="shared" si="17"/>
        <v>2392530.2600000002</v>
      </c>
      <c r="AP142" s="26">
        <f t="shared" si="18"/>
        <v>-174626.4700000002</v>
      </c>
    </row>
    <row r="143" spans="1:42" x14ac:dyDescent="0.2">
      <c r="A143" t="s">
        <v>573</v>
      </c>
      <c r="B143" t="s">
        <v>574</v>
      </c>
      <c r="C143" s="71">
        <v>3203</v>
      </c>
      <c r="D143" s="58" t="s">
        <v>1403</v>
      </c>
      <c r="E143" s="250" t="s">
        <v>3150</v>
      </c>
      <c r="F143" s="89">
        <v>436300.92</v>
      </c>
      <c r="G143" s="89">
        <v>0</v>
      </c>
      <c r="H143" s="89">
        <v>28465.599999999999</v>
      </c>
      <c r="I143" s="251">
        <v>1699887.62</v>
      </c>
      <c r="J143" s="251">
        <v>132171.92000000001</v>
      </c>
      <c r="S143" s="251">
        <v>7270.02</v>
      </c>
      <c r="T143" s="251">
        <v>2368242.5</v>
      </c>
      <c r="W143" s="73">
        <v>591582.73</v>
      </c>
      <c r="X143" s="73">
        <v>56000</v>
      </c>
      <c r="Y143" s="73">
        <v>601.64</v>
      </c>
      <c r="Z143" s="73">
        <v>1052150</v>
      </c>
      <c r="AB143" s="90">
        <v>1154840</v>
      </c>
      <c r="AC143" s="90">
        <v>9430</v>
      </c>
      <c r="AE143" s="90">
        <v>315934.12</v>
      </c>
      <c r="AF143" s="90">
        <v>210722.71</v>
      </c>
      <c r="AK143" s="76">
        <f t="shared" si="13"/>
        <v>464766.51999999996</v>
      </c>
      <c r="AL143" s="31">
        <f t="shared" si="14"/>
        <v>0</v>
      </c>
      <c r="AM143" s="21">
        <f t="shared" si="15"/>
        <v>464766.51999999996</v>
      </c>
      <c r="AN143" s="15">
        <f t="shared" si="16"/>
        <v>1700334.37</v>
      </c>
      <c r="AO143" s="16">
        <f t="shared" si="17"/>
        <v>1690926.83</v>
      </c>
      <c r="AP143" s="26">
        <f t="shared" si="18"/>
        <v>9407.5400000000373</v>
      </c>
    </row>
    <row r="144" spans="1:42" x14ac:dyDescent="0.2">
      <c r="A144" t="s">
        <v>573</v>
      </c>
      <c r="B144" t="s">
        <v>574</v>
      </c>
      <c r="C144" s="71">
        <v>3469</v>
      </c>
      <c r="D144" s="58" t="s">
        <v>1404</v>
      </c>
      <c r="E144" s="250" t="s">
        <v>3151</v>
      </c>
      <c r="F144" s="89">
        <v>460881.16</v>
      </c>
      <c r="G144" s="89">
        <v>0</v>
      </c>
      <c r="H144" s="89">
        <v>68181.399999999994</v>
      </c>
      <c r="I144" s="251">
        <v>536440.75</v>
      </c>
      <c r="J144" s="251">
        <v>45040.05</v>
      </c>
      <c r="M144" s="232">
        <v>30000</v>
      </c>
      <c r="S144" s="251">
        <v>-252166.9</v>
      </c>
      <c r="T144" s="251">
        <v>1552681.09</v>
      </c>
      <c r="W144" s="73">
        <v>569034.06999999995</v>
      </c>
      <c r="X144" s="73">
        <v>30800</v>
      </c>
      <c r="Y144" s="73">
        <v>656.6</v>
      </c>
      <c r="Z144" s="73">
        <v>631150</v>
      </c>
      <c r="AA144" s="73">
        <v>90368.4</v>
      </c>
      <c r="AB144" s="90">
        <v>730507</v>
      </c>
      <c r="AE144" s="90">
        <v>637532.72</v>
      </c>
      <c r="AF144" s="90">
        <v>165576.18</v>
      </c>
      <c r="AI144" s="90">
        <v>411</v>
      </c>
      <c r="AJ144" s="412">
        <v>411</v>
      </c>
      <c r="AK144" s="76">
        <f t="shared" si="13"/>
        <v>529062.55999999994</v>
      </c>
      <c r="AL144" s="31">
        <f t="shared" si="14"/>
        <v>30000</v>
      </c>
      <c r="AM144" s="21">
        <f t="shared" si="15"/>
        <v>499062.55999999994</v>
      </c>
      <c r="AN144" s="15">
        <f t="shared" si="16"/>
        <v>1322009.0699999998</v>
      </c>
      <c r="AO144" s="16">
        <f t="shared" si="17"/>
        <v>1534437.9</v>
      </c>
      <c r="AP144" s="26">
        <f t="shared" si="18"/>
        <v>-212428.83000000007</v>
      </c>
    </row>
    <row r="145" spans="1:42" x14ac:dyDescent="0.2">
      <c r="A145" t="s">
        <v>573</v>
      </c>
      <c r="B145" t="s">
        <v>574</v>
      </c>
      <c r="C145" s="71">
        <v>3469</v>
      </c>
      <c r="D145" s="58" t="s">
        <v>1405</v>
      </c>
      <c r="E145" s="250" t="s">
        <v>3166</v>
      </c>
      <c r="F145" s="89">
        <v>742081.07</v>
      </c>
      <c r="G145" s="89">
        <v>0</v>
      </c>
      <c r="H145" s="89">
        <v>87768</v>
      </c>
      <c r="I145" s="251">
        <v>1576006.13</v>
      </c>
      <c r="J145" s="251">
        <v>648230.68000000005</v>
      </c>
      <c r="N145" s="232">
        <v>50000</v>
      </c>
      <c r="T145" s="251">
        <v>2662147.65</v>
      </c>
      <c r="W145" s="73">
        <v>705922.64</v>
      </c>
      <c r="X145" s="73">
        <v>72850</v>
      </c>
      <c r="Y145" s="73">
        <v>766.27</v>
      </c>
      <c r="Z145" s="73">
        <v>316892.48</v>
      </c>
      <c r="AB145" s="90">
        <v>406247.78</v>
      </c>
      <c r="AD145" s="90">
        <v>720</v>
      </c>
      <c r="AE145" s="90">
        <v>261003.47</v>
      </c>
      <c r="AF145" s="90">
        <v>83652.56</v>
      </c>
      <c r="AI145" s="90">
        <v>2400</v>
      </c>
      <c r="AJ145" s="412">
        <v>2400</v>
      </c>
      <c r="AK145" s="76">
        <f t="shared" si="13"/>
        <v>829849.07</v>
      </c>
      <c r="AL145" s="31">
        <f t="shared" si="14"/>
        <v>50000</v>
      </c>
      <c r="AM145" s="21">
        <f t="shared" si="15"/>
        <v>779849.07</v>
      </c>
      <c r="AN145" s="15">
        <f t="shared" si="16"/>
        <v>1096431.3900000001</v>
      </c>
      <c r="AO145" s="16">
        <f t="shared" si="17"/>
        <v>756423.81</v>
      </c>
      <c r="AP145" s="26">
        <f t="shared" si="18"/>
        <v>340007.58000000007</v>
      </c>
    </row>
    <row r="146" spans="1:42" x14ac:dyDescent="0.2">
      <c r="A146" t="s">
        <v>577</v>
      </c>
      <c r="B146" t="s">
        <v>578</v>
      </c>
      <c r="C146" s="71">
        <v>2217</v>
      </c>
      <c r="D146" s="58" t="s">
        <v>1406</v>
      </c>
      <c r="E146" s="250" t="s">
        <v>3152</v>
      </c>
      <c r="F146" s="89">
        <v>191095.92</v>
      </c>
      <c r="G146" s="89">
        <v>7720</v>
      </c>
      <c r="H146" s="89">
        <v>217895.17</v>
      </c>
      <c r="I146" s="251">
        <v>4</v>
      </c>
      <c r="J146" s="251">
        <v>44355</v>
      </c>
      <c r="S146" s="251">
        <v>-1528020.4</v>
      </c>
      <c r="T146" s="251">
        <v>1849445.73</v>
      </c>
      <c r="W146" s="73">
        <v>774694.34</v>
      </c>
      <c r="X146" s="73">
        <v>62600</v>
      </c>
      <c r="Y146" s="73">
        <v>715.16</v>
      </c>
      <c r="Z146" s="73">
        <v>841738.58</v>
      </c>
      <c r="AA146" s="73">
        <v>86700</v>
      </c>
      <c r="AB146" s="90">
        <v>922558.58</v>
      </c>
      <c r="AD146" s="90">
        <v>11352</v>
      </c>
      <c r="AE146" s="90">
        <v>484230.27</v>
      </c>
      <c r="AF146" s="90">
        <v>24685.47</v>
      </c>
      <c r="AK146" s="76">
        <f t="shared" si="13"/>
        <v>416711.09</v>
      </c>
      <c r="AL146" s="31">
        <f t="shared" si="14"/>
        <v>0</v>
      </c>
      <c r="AM146" s="21">
        <f t="shared" si="15"/>
        <v>416711.09</v>
      </c>
      <c r="AN146" s="15">
        <f t="shared" si="16"/>
        <v>1766448.08</v>
      </c>
      <c r="AO146" s="16">
        <f t="shared" si="17"/>
        <v>1442826.32</v>
      </c>
      <c r="AP146" s="26">
        <f t="shared" si="18"/>
        <v>323621.76000000001</v>
      </c>
    </row>
    <row r="147" spans="1:42" x14ac:dyDescent="0.2">
      <c r="A147" t="s">
        <v>577</v>
      </c>
      <c r="B147" t="s">
        <v>578</v>
      </c>
      <c r="C147" s="71">
        <v>3536</v>
      </c>
      <c r="D147" s="58" t="s">
        <v>1407</v>
      </c>
      <c r="E147" s="250" t="s">
        <v>3153</v>
      </c>
      <c r="F147" s="89">
        <v>90058.89</v>
      </c>
      <c r="G147" s="89">
        <v>0</v>
      </c>
      <c r="H147" s="89">
        <v>110256.74</v>
      </c>
      <c r="I147" s="251">
        <v>129974.39999999999</v>
      </c>
      <c r="J147" s="251">
        <v>149091.78</v>
      </c>
      <c r="N147" s="232">
        <v>54950</v>
      </c>
      <c r="S147" s="251">
        <v>-2230864.4700000002</v>
      </c>
      <c r="T147" s="251">
        <v>2606531.4300000002</v>
      </c>
      <c r="W147" s="73">
        <v>757762.71</v>
      </c>
      <c r="X147" s="73">
        <v>102400</v>
      </c>
      <c r="Y147" s="73">
        <v>228.37</v>
      </c>
      <c r="Z147" s="73">
        <v>1305255</v>
      </c>
      <c r="AA147" s="73">
        <v>183869.7</v>
      </c>
      <c r="AB147" s="90">
        <v>1495539.7</v>
      </c>
      <c r="AC147" s="90">
        <v>10424</v>
      </c>
      <c r="AE147" s="90">
        <v>745641.86</v>
      </c>
      <c r="AF147" s="90">
        <v>45423.37</v>
      </c>
      <c r="AK147" s="76">
        <f t="shared" si="13"/>
        <v>200315.63</v>
      </c>
      <c r="AL147" s="31">
        <f t="shared" si="14"/>
        <v>54950</v>
      </c>
      <c r="AM147" s="21">
        <f t="shared" si="15"/>
        <v>145365.63</v>
      </c>
      <c r="AN147" s="15">
        <f t="shared" si="16"/>
        <v>2349515.7800000003</v>
      </c>
      <c r="AO147" s="16">
        <f t="shared" si="17"/>
        <v>2297028.9300000002</v>
      </c>
      <c r="AP147" s="26">
        <f t="shared" si="18"/>
        <v>52486.850000000093</v>
      </c>
    </row>
    <row r="148" spans="1:42" x14ac:dyDescent="0.2">
      <c r="A148" t="s">
        <v>577</v>
      </c>
      <c r="B148" t="s">
        <v>578</v>
      </c>
      <c r="C148" s="71">
        <v>4975</v>
      </c>
      <c r="D148" s="58" t="s">
        <v>1408</v>
      </c>
      <c r="E148" s="250" t="s">
        <v>3154</v>
      </c>
      <c r="F148" s="89">
        <v>300369.87</v>
      </c>
      <c r="G148" s="89">
        <v>0</v>
      </c>
      <c r="H148" s="89">
        <v>73642.2</v>
      </c>
      <c r="I148" s="251">
        <v>72693.08</v>
      </c>
      <c r="J148" s="251">
        <v>45654.74</v>
      </c>
      <c r="N148" s="232">
        <v>29475</v>
      </c>
      <c r="P148" s="232">
        <v>766.7</v>
      </c>
      <c r="S148" s="251">
        <v>-733935.47</v>
      </c>
      <c r="T148" s="251">
        <v>1289115.33</v>
      </c>
      <c r="W148" s="73">
        <v>805541.35</v>
      </c>
      <c r="X148" s="73">
        <v>120000</v>
      </c>
      <c r="Y148" s="73">
        <v>717.22</v>
      </c>
      <c r="Z148" s="73">
        <v>1161890</v>
      </c>
      <c r="AA148" s="73">
        <v>84000</v>
      </c>
      <c r="AB148" s="90">
        <v>1270427</v>
      </c>
      <c r="AC148" s="90">
        <v>5100</v>
      </c>
      <c r="AE148" s="90">
        <v>750405.69</v>
      </c>
      <c r="AF148" s="90">
        <v>68107.55</v>
      </c>
      <c r="AK148" s="76">
        <f t="shared" si="13"/>
        <v>374012.07</v>
      </c>
      <c r="AL148" s="31">
        <f t="shared" si="14"/>
        <v>30241.7</v>
      </c>
      <c r="AM148" s="21">
        <f t="shared" si="15"/>
        <v>343770.37</v>
      </c>
      <c r="AN148" s="15">
        <f t="shared" si="16"/>
        <v>2172148.5699999998</v>
      </c>
      <c r="AO148" s="16">
        <f t="shared" si="17"/>
        <v>2094040.24</v>
      </c>
      <c r="AP148" s="26">
        <f t="shared" si="18"/>
        <v>78108.329999999842</v>
      </c>
    </row>
    <row r="149" spans="1:42" x14ac:dyDescent="0.2">
      <c r="A149" t="s">
        <v>577</v>
      </c>
      <c r="B149" t="s">
        <v>578</v>
      </c>
      <c r="C149" s="71">
        <v>2059</v>
      </c>
      <c r="D149" s="58" t="s">
        <v>1409</v>
      </c>
      <c r="E149" s="250" t="s">
        <v>3155</v>
      </c>
      <c r="F149" s="89">
        <v>329068.59000000003</v>
      </c>
      <c r="G149" s="89">
        <v>40000</v>
      </c>
      <c r="H149" s="89">
        <v>21713.32</v>
      </c>
      <c r="I149" s="251">
        <v>2102974.02</v>
      </c>
      <c r="J149" s="251">
        <v>130204.73</v>
      </c>
      <c r="N149" s="232">
        <v>15975</v>
      </c>
      <c r="S149" s="251">
        <v>569193.94999999995</v>
      </c>
      <c r="T149" s="251">
        <v>2316929.4300000002</v>
      </c>
      <c r="W149" s="73">
        <v>852434.4</v>
      </c>
      <c r="X149" s="73">
        <v>115000</v>
      </c>
      <c r="Y149" s="73">
        <v>517.37</v>
      </c>
      <c r="Z149" s="73">
        <v>829260</v>
      </c>
      <c r="AA149" s="73">
        <v>200471</v>
      </c>
      <c r="AB149" s="90">
        <v>1096623</v>
      </c>
      <c r="AC149" s="90">
        <v>7420</v>
      </c>
      <c r="AE149" s="90">
        <v>976652.1</v>
      </c>
      <c r="AF149" s="90">
        <v>184589.39</v>
      </c>
      <c r="AI149" s="90">
        <v>6011</v>
      </c>
      <c r="AJ149" s="412">
        <v>6011</v>
      </c>
      <c r="AK149" s="76">
        <f t="shared" si="13"/>
        <v>390781.91000000003</v>
      </c>
      <c r="AL149" s="31">
        <f t="shared" si="14"/>
        <v>15975</v>
      </c>
      <c r="AM149" s="21">
        <f t="shared" si="15"/>
        <v>374806.91000000003</v>
      </c>
      <c r="AN149" s="15">
        <f t="shared" si="16"/>
        <v>1997682.77</v>
      </c>
      <c r="AO149" s="16">
        <f t="shared" si="17"/>
        <v>2277306.4900000002</v>
      </c>
      <c r="AP149" s="26">
        <f t="shared" si="18"/>
        <v>-279623.7200000002</v>
      </c>
    </row>
    <row r="150" spans="1:42" x14ac:dyDescent="0.2">
      <c r="A150" t="s">
        <v>577</v>
      </c>
      <c r="B150" t="s">
        <v>578</v>
      </c>
      <c r="C150" s="71">
        <v>1986</v>
      </c>
      <c r="D150" s="58" t="s">
        <v>1410</v>
      </c>
      <c r="E150" s="250" t="s">
        <v>3156</v>
      </c>
      <c r="F150" s="89">
        <v>172086.83</v>
      </c>
      <c r="G150" s="89">
        <v>0</v>
      </c>
      <c r="H150" s="89">
        <v>89466.29</v>
      </c>
      <c r="I150" s="251">
        <v>1055798.79</v>
      </c>
      <c r="J150" s="251">
        <v>44024.93</v>
      </c>
      <c r="M150" s="232">
        <v>5300</v>
      </c>
      <c r="N150" s="232">
        <v>11358.13</v>
      </c>
      <c r="S150" s="251">
        <v>-1223130.6200000001</v>
      </c>
      <c r="T150" s="251">
        <v>2601070</v>
      </c>
      <c r="W150" s="73">
        <v>604238.38</v>
      </c>
      <c r="X150" s="73">
        <v>139300</v>
      </c>
      <c r="Y150" s="73">
        <v>1371.73</v>
      </c>
      <c r="Z150" s="73">
        <v>536646.69999999995</v>
      </c>
      <c r="AA150" s="73">
        <v>90558.9</v>
      </c>
      <c r="AB150" s="90">
        <v>710228.6</v>
      </c>
      <c r="AD150" s="90">
        <v>14360</v>
      </c>
      <c r="AE150" s="90">
        <v>596397.02</v>
      </c>
      <c r="AF150" s="90">
        <v>80895.759999999995</v>
      </c>
      <c r="AK150" s="76">
        <f t="shared" si="13"/>
        <v>261553.12</v>
      </c>
      <c r="AL150" s="31">
        <f t="shared" si="14"/>
        <v>16658.129999999997</v>
      </c>
      <c r="AM150" s="21">
        <f t="shared" si="15"/>
        <v>244894.99</v>
      </c>
      <c r="AN150" s="15">
        <f t="shared" si="16"/>
        <v>1372115.71</v>
      </c>
      <c r="AO150" s="16">
        <f t="shared" si="17"/>
        <v>1401881.3800000001</v>
      </c>
      <c r="AP150" s="26">
        <f t="shared" si="18"/>
        <v>-29765.670000000158</v>
      </c>
    </row>
    <row r="151" spans="1:42" x14ac:dyDescent="0.2">
      <c r="A151" t="s">
        <v>581</v>
      </c>
      <c r="B151" t="s">
        <v>583</v>
      </c>
      <c r="C151" s="71">
        <v>2574</v>
      </c>
      <c r="D151" s="58" t="s">
        <v>1411</v>
      </c>
      <c r="E151" s="250" t="s">
        <v>3110</v>
      </c>
      <c r="F151" s="89">
        <v>261717.26</v>
      </c>
      <c r="G151" s="89">
        <v>0</v>
      </c>
      <c r="H151" s="89">
        <v>54250.23</v>
      </c>
      <c r="I151" s="251">
        <v>784996.2</v>
      </c>
      <c r="J151" s="251">
        <v>69552.95</v>
      </c>
      <c r="P151" s="232">
        <v>7650</v>
      </c>
      <c r="S151" s="251">
        <v>-266843.52000000002</v>
      </c>
      <c r="T151" s="251">
        <v>1440146.04</v>
      </c>
      <c r="W151" s="73">
        <v>767519.12</v>
      </c>
      <c r="Y151" s="73">
        <v>368.47</v>
      </c>
      <c r="Z151" s="73">
        <v>1056800</v>
      </c>
      <c r="AA151" s="73">
        <v>1161</v>
      </c>
      <c r="AB151" s="90">
        <v>1358257</v>
      </c>
      <c r="AE151" s="90">
        <v>310651.77</v>
      </c>
      <c r="AF151" s="90">
        <v>157691.70000000001</v>
      </c>
      <c r="AI151" s="90">
        <v>929</v>
      </c>
      <c r="AJ151" s="412">
        <v>929</v>
      </c>
      <c r="AK151" s="76">
        <f t="shared" si="13"/>
        <v>315967.49</v>
      </c>
      <c r="AL151" s="31">
        <f t="shared" si="14"/>
        <v>7650</v>
      </c>
      <c r="AM151" s="21">
        <f t="shared" si="15"/>
        <v>308317.49</v>
      </c>
      <c r="AN151" s="15">
        <f t="shared" si="16"/>
        <v>1825848.5899999999</v>
      </c>
      <c r="AO151" s="16">
        <f t="shared" si="17"/>
        <v>1828458.47</v>
      </c>
      <c r="AP151" s="26">
        <f t="shared" si="18"/>
        <v>-2609.8800000001211</v>
      </c>
    </row>
    <row r="152" spans="1:42" x14ac:dyDescent="0.2">
      <c r="A152" t="s">
        <v>581</v>
      </c>
      <c r="B152" t="s">
        <v>583</v>
      </c>
      <c r="C152" s="71">
        <v>918</v>
      </c>
      <c r="D152" s="58" t="s">
        <v>1412</v>
      </c>
      <c r="E152" s="250" t="s">
        <v>3111</v>
      </c>
      <c r="F152" s="89">
        <v>290356.69</v>
      </c>
      <c r="G152" s="89">
        <v>0</v>
      </c>
      <c r="H152" s="89">
        <v>110934.11</v>
      </c>
      <c r="I152" s="251">
        <v>247.76</v>
      </c>
      <c r="J152" s="251">
        <v>-203779.59</v>
      </c>
      <c r="L152" s="251">
        <v>14000</v>
      </c>
      <c r="O152" s="232">
        <v>30700</v>
      </c>
      <c r="S152" s="251">
        <v>-904389.01</v>
      </c>
      <c r="T152" s="251">
        <v>1115345.6000000001</v>
      </c>
      <c r="W152" s="73">
        <v>533149.43000000005</v>
      </c>
      <c r="Y152" s="73">
        <v>365.08</v>
      </c>
      <c r="Z152" s="73">
        <v>925120</v>
      </c>
      <c r="AB152" s="90">
        <v>1045920</v>
      </c>
      <c r="AE152" s="90">
        <v>234710.64</v>
      </c>
      <c r="AF152" s="90">
        <v>178300.49</v>
      </c>
      <c r="AK152" s="76">
        <f t="shared" si="13"/>
        <v>401290.8</v>
      </c>
      <c r="AL152" s="31">
        <f t="shared" si="14"/>
        <v>30700</v>
      </c>
      <c r="AM152" s="21">
        <f t="shared" si="15"/>
        <v>370590.8</v>
      </c>
      <c r="AN152" s="15">
        <f t="shared" si="16"/>
        <v>1458634.51</v>
      </c>
      <c r="AO152" s="16">
        <f t="shared" si="17"/>
        <v>1458931.1300000001</v>
      </c>
      <c r="AP152" s="26">
        <f t="shared" si="18"/>
        <v>-296.62000000011176</v>
      </c>
    </row>
    <row r="153" spans="1:42" x14ac:dyDescent="0.2">
      <c r="A153" t="s">
        <v>581</v>
      </c>
      <c r="B153" t="s">
        <v>583</v>
      </c>
      <c r="C153" s="71">
        <v>4046</v>
      </c>
      <c r="D153" s="58" t="s">
        <v>1413</v>
      </c>
      <c r="E153" s="250" t="s">
        <v>3114</v>
      </c>
      <c r="F153" s="89">
        <v>606825.56000000006</v>
      </c>
      <c r="G153" s="89">
        <v>0</v>
      </c>
      <c r="H153" s="89">
        <v>80794.58</v>
      </c>
      <c r="I153" s="251">
        <v>514818.36</v>
      </c>
      <c r="J153" s="251">
        <v>68758.52</v>
      </c>
      <c r="M153" s="232">
        <v>0</v>
      </c>
      <c r="N153" s="232">
        <v>7875</v>
      </c>
      <c r="O153" s="232">
        <v>89600</v>
      </c>
      <c r="S153" s="251">
        <v>-262619.53000000003</v>
      </c>
      <c r="T153" s="251">
        <v>1161019.07</v>
      </c>
      <c r="W153" s="73">
        <v>838197.91</v>
      </c>
      <c r="X153" s="73">
        <v>98200</v>
      </c>
      <c r="Y153" s="73">
        <v>480.29</v>
      </c>
      <c r="Z153" s="73">
        <v>1045000</v>
      </c>
      <c r="AA153" s="73">
        <v>444094</v>
      </c>
      <c r="AB153" s="90">
        <v>1399700</v>
      </c>
      <c r="AE153" s="90">
        <v>594049.22</v>
      </c>
      <c r="AF153" s="90">
        <v>84074.240000000005</v>
      </c>
      <c r="AI153" s="90">
        <v>1419</v>
      </c>
      <c r="AJ153" s="412">
        <v>1419</v>
      </c>
      <c r="AK153" s="76">
        <f t="shared" si="13"/>
        <v>687620.14</v>
      </c>
      <c r="AL153" s="31">
        <f t="shared" si="14"/>
        <v>97475</v>
      </c>
      <c r="AM153" s="21">
        <f t="shared" si="15"/>
        <v>590145.14</v>
      </c>
      <c r="AN153" s="15">
        <f t="shared" si="16"/>
        <v>2425972.2000000002</v>
      </c>
      <c r="AO153" s="16">
        <f t="shared" si="17"/>
        <v>2080661.46</v>
      </c>
      <c r="AP153" s="26">
        <f t="shared" si="18"/>
        <v>345310.74000000022</v>
      </c>
    </row>
    <row r="154" spans="1:42" x14ac:dyDescent="0.2">
      <c r="A154" t="s">
        <v>581</v>
      </c>
      <c r="B154" t="s">
        <v>583</v>
      </c>
      <c r="C154" s="71">
        <v>1868</v>
      </c>
      <c r="D154" s="58" t="s">
        <v>1414</v>
      </c>
      <c r="E154" s="250" t="s">
        <v>3163</v>
      </c>
      <c r="F154" s="89">
        <v>110835.08</v>
      </c>
      <c r="G154" s="89">
        <v>0</v>
      </c>
      <c r="H154" s="89">
        <v>50506.99</v>
      </c>
      <c r="I154" s="251">
        <v>998999.34</v>
      </c>
      <c r="J154" s="251">
        <v>310380.65000000002</v>
      </c>
      <c r="O154" s="232">
        <v>101675</v>
      </c>
      <c r="S154" s="251">
        <v>-318729.84999999998</v>
      </c>
      <c r="T154" s="251">
        <v>1993235.29</v>
      </c>
      <c r="W154" s="73">
        <v>635811.02</v>
      </c>
      <c r="Y154" s="73">
        <v>248.14</v>
      </c>
      <c r="Z154" s="73">
        <v>905600</v>
      </c>
      <c r="AA154" s="73">
        <v>61200</v>
      </c>
      <c r="AB154" s="90">
        <v>1020906</v>
      </c>
      <c r="AE154" s="90">
        <v>569108.31000000006</v>
      </c>
      <c r="AF154" s="90">
        <v>290367.23</v>
      </c>
      <c r="AK154" s="76">
        <f t="shared" si="13"/>
        <v>161342.07</v>
      </c>
      <c r="AL154" s="31">
        <f t="shared" si="14"/>
        <v>101675</v>
      </c>
      <c r="AM154" s="21">
        <f t="shared" si="15"/>
        <v>59667.070000000007</v>
      </c>
      <c r="AN154" s="15">
        <f t="shared" si="16"/>
        <v>1602859.1600000001</v>
      </c>
      <c r="AO154" s="16">
        <f t="shared" si="17"/>
        <v>1880381.54</v>
      </c>
      <c r="AP154" s="26">
        <f t="shared" si="18"/>
        <v>-277522.37999999989</v>
      </c>
    </row>
    <row r="157" spans="1:42" x14ac:dyDescent="0.2">
      <c r="D157" s="44"/>
    </row>
    <row r="158" spans="1:42" x14ac:dyDescent="0.2">
      <c r="D158" s="44"/>
    </row>
    <row r="159" spans="1:42" x14ac:dyDescent="0.2">
      <c r="D159" s="44"/>
    </row>
    <row r="160" spans="1:42" x14ac:dyDescent="0.2">
      <c r="D160" s="44"/>
    </row>
    <row r="161" spans="4:5" x14ac:dyDescent="0.2">
      <c r="D161" s="44"/>
    </row>
    <row r="162" spans="4:5" x14ac:dyDescent="0.2">
      <c r="D162" s="44"/>
    </row>
    <row r="163" spans="4:5" x14ac:dyDescent="0.2">
      <c r="D163" s="44"/>
    </row>
    <row r="164" spans="4:5" x14ac:dyDescent="0.2">
      <c r="D164" s="44"/>
    </row>
    <row r="165" spans="4:5" x14ac:dyDescent="0.2">
      <c r="D165" s="44"/>
    </row>
    <row r="175" spans="4:5" x14ac:dyDescent="0.2">
      <c r="E175" s="250"/>
    </row>
    <row r="178" spans="5:36" x14ac:dyDescent="0.2">
      <c r="E178" s="228"/>
      <c r="F178" s="234"/>
      <c r="G178" s="234"/>
      <c r="H178" s="234"/>
      <c r="I178" s="228"/>
      <c r="J178" s="228"/>
      <c r="K178" s="228"/>
      <c r="L178" s="228"/>
      <c r="M178" s="411"/>
      <c r="N178" s="411"/>
      <c r="O178" s="411"/>
      <c r="P178" s="411"/>
      <c r="Q178" s="228"/>
      <c r="R178" s="228"/>
      <c r="S178" s="228"/>
      <c r="T178" s="228"/>
      <c r="U178" s="235"/>
      <c r="V178" s="235"/>
      <c r="W178" s="235"/>
      <c r="X178" s="235"/>
      <c r="Y178" s="235"/>
      <c r="Z178" s="235"/>
      <c r="AA178" s="235"/>
      <c r="AB178" s="236"/>
      <c r="AC178" s="236"/>
      <c r="AD178" s="236"/>
      <c r="AE178" s="236"/>
      <c r="AF178" s="236"/>
      <c r="AG178" s="236"/>
      <c r="AH178" s="236"/>
      <c r="AI178" s="236"/>
      <c r="AJ178" s="236"/>
    </row>
  </sheetData>
  <autoFilter ref="A1:AP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zoomScaleNormal="100" workbookViewId="0">
      <selection activeCell="H4" sqref="H4:H5"/>
    </sheetView>
  </sheetViews>
  <sheetFormatPr defaultRowHeight="15" x14ac:dyDescent="0.35"/>
  <cols>
    <col min="1" max="1" width="6.375" style="79" customWidth="1"/>
    <col min="2" max="2" width="14.125" style="79" customWidth="1"/>
    <col min="3" max="3" width="10.375" style="79" customWidth="1"/>
    <col min="4" max="4" width="9.625" style="79" customWidth="1"/>
    <col min="5" max="5" width="11.75" style="79" customWidth="1"/>
    <col min="6" max="6" width="13.625" style="79" customWidth="1"/>
    <col min="7" max="7" width="9.875" style="79" customWidth="1"/>
    <col min="8" max="8" width="45.5" style="79" customWidth="1"/>
    <col min="9" max="241" width="9" style="79"/>
    <col min="242" max="242" width="7.125" style="79" customWidth="1"/>
    <col min="243" max="243" width="12.75" style="79" customWidth="1"/>
    <col min="244" max="244" width="12.875" style="79" customWidth="1"/>
    <col min="245" max="248" width="10.375" style="79" customWidth="1"/>
    <col min="249" max="249" width="65.25" style="79" customWidth="1"/>
    <col min="250" max="497" width="9" style="79"/>
    <col min="498" max="498" width="7.125" style="79" customWidth="1"/>
    <col min="499" max="499" width="12.75" style="79" customWidth="1"/>
    <col min="500" max="500" width="12.875" style="79" customWidth="1"/>
    <col min="501" max="504" width="10.375" style="79" customWidth="1"/>
    <col min="505" max="505" width="65.25" style="79" customWidth="1"/>
    <col min="506" max="753" width="9" style="79"/>
    <col min="754" max="754" width="7.125" style="79" customWidth="1"/>
    <col min="755" max="755" width="12.75" style="79" customWidth="1"/>
    <col min="756" max="756" width="12.875" style="79" customWidth="1"/>
    <col min="757" max="760" width="10.375" style="79" customWidth="1"/>
    <col min="761" max="761" width="65.25" style="79" customWidth="1"/>
    <col min="762" max="1009" width="9" style="79"/>
    <col min="1010" max="1010" width="7.125" style="79" customWidth="1"/>
    <col min="1011" max="1011" width="12.75" style="79" customWidth="1"/>
    <col min="1012" max="1012" width="12.875" style="79" customWidth="1"/>
    <col min="1013" max="1016" width="10.375" style="79" customWidth="1"/>
    <col min="1017" max="1017" width="65.25" style="79" customWidth="1"/>
    <col min="1018" max="1265" width="9" style="79"/>
    <col min="1266" max="1266" width="7.125" style="79" customWidth="1"/>
    <col min="1267" max="1267" width="12.75" style="79" customWidth="1"/>
    <col min="1268" max="1268" width="12.875" style="79" customWidth="1"/>
    <col min="1269" max="1272" width="10.375" style="79" customWidth="1"/>
    <col min="1273" max="1273" width="65.25" style="79" customWidth="1"/>
    <col min="1274" max="1521" width="9" style="79"/>
    <col min="1522" max="1522" width="7.125" style="79" customWidth="1"/>
    <col min="1523" max="1523" width="12.75" style="79" customWidth="1"/>
    <col min="1524" max="1524" width="12.875" style="79" customWidth="1"/>
    <col min="1525" max="1528" width="10.375" style="79" customWidth="1"/>
    <col min="1529" max="1529" width="65.25" style="79" customWidth="1"/>
    <col min="1530" max="1777" width="9" style="79"/>
    <col min="1778" max="1778" width="7.125" style="79" customWidth="1"/>
    <col min="1779" max="1779" width="12.75" style="79" customWidth="1"/>
    <col min="1780" max="1780" width="12.875" style="79" customWidth="1"/>
    <col min="1781" max="1784" width="10.375" style="79" customWidth="1"/>
    <col min="1785" max="1785" width="65.25" style="79" customWidth="1"/>
    <col min="1786" max="2033" width="9" style="79"/>
    <col min="2034" max="2034" width="7.125" style="79" customWidth="1"/>
    <col min="2035" max="2035" width="12.75" style="79" customWidth="1"/>
    <col min="2036" max="2036" width="12.875" style="79" customWidth="1"/>
    <col min="2037" max="2040" width="10.375" style="79" customWidth="1"/>
    <col min="2041" max="2041" width="65.25" style="79" customWidth="1"/>
    <col min="2042" max="2289" width="9" style="79"/>
    <col min="2290" max="2290" width="7.125" style="79" customWidth="1"/>
    <col min="2291" max="2291" width="12.75" style="79" customWidth="1"/>
    <col min="2292" max="2292" width="12.875" style="79" customWidth="1"/>
    <col min="2293" max="2296" width="10.375" style="79" customWidth="1"/>
    <col min="2297" max="2297" width="65.25" style="79" customWidth="1"/>
    <col min="2298" max="2545" width="9" style="79"/>
    <col min="2546" max="2546" width="7.125" style="79" customWidth="1"/>
    <col min="2547" max="2547" width="12.75" style="79" customWidth="1"/>
    <col min="2548" max="2548" width="12.875" style="79" customWidth="1"/>
    <col min="2549" max="2552" width="10.375" style="79" customWidth="1"/>
    <col min="2553" max="2553" width="65.25" style="79" customWidth="1"/>
    <col min="2554" max="2801" width="9" style="79"/>
    <col min="2802" max="2802" width="7.125" style="79" customWidth="1"/>
    <col min="2803" max="2803" width="12.75" style="79" customWidth="1"/>
    <col min="2804" max="2804" width="12.875" style="79" customWidth="1"/>
    <col min="2805" max="2808" width="10.375" style="79" customWidth="1"/>
    <col min="2809" max="2809" width="65.25" style="79" customWidth="1"/>
    <col min="2810" max="3057" width="9" style="79"/>
    <col min="3058" max="3058" width="7.125" style="79" customWidth="1"/>
    <col min="3059" max="3059" width="12.75" style="79" customWidth="1"/>
    <col min="3060" max="3060" width="12.875" style="79" customWidth="1"/>
    <col min="3061" max="3064" width="10.375" style="79" customWidth="1"/>
    <col min="3065" max="3065" width="65.25" style="79" customWidth="1"/>
    <col min="3066" max="3313" width="9" style="79"/>
    <col min="3314" max="3314" width="7.125" style="79" customWidth="1"/>
    <col min="3315" max="3315" width="12.75" style="79" customWidth="1"/>
    <col min="3316" max="3316" width="12.875" style="79" customWidth="1"/>
    <col min="3317" max="3320" width="10.375" style="79" customWidth="1"/>
    <col min="3321" max="3321" width="65.25" style="79" customWidth="1"/>
    <col min="3322" max="3569" width="9" style="79"/>
    <col min="3570" max="3570" width="7.125" style="79" customWidth="1"/>
    <col min="3571" max="3571" width="12.75" style="79" customWidth="1"/>
    <col min="3572" max="3572" width="12.875" style="79" customWidth="1"/>
    <col min="3573" max="3576" width="10.375" style="79" customWidth="1"/>
    <col min="3577" max="3577" width="65.25" style="79" customWidth="1"/>
    <col min="3578" max="3825" width="9" style="79"/>
    <col min="3826" max="3826" width="7.125" style="79" customWidth="1"/>
    <col min="3827" max="3827" width="12.75" style="79" customWidth="1"/>
    <col min="3828" max="3828" width="12.875" style="79" customWidth="1"/>
    <col min="3829" max="3832" width="10.375" style="79" customWidth="1"/>
    <col min="3833" max="3833" width="65.25" style="79" customWidth="1"/>
    <col min="3834" max="4081" width="9" style="79"/>
    <col min="4082" max="4082" width="7.125" style="79" customWidth="1"/>
    <col min="4083" max="4083" width="12.75" style="79" customWidth="1"/>
    <col min="4084" max="4084" width="12.875" style="79" customWidth="1"/>
    <col min="4085" max="4088" width="10.375" style="79" customWidth="1"/>
    <col min="4089" max="4089" width="65.25" style="79" customWidth="1"/>
    <col min="4090" max="4337" width="9" style="79"/>
    <col min="4338" max="4338" width="7.125" style="79" customWidth="1"/>
    <col min="4339" max="4339" width="12.75" style="79" customWidth="1"/>
    <col min="4340" max="4340" width="12.875" style="79" customWidth="1"/>
    <col min="4341" max="4344" width="10.375" style="79" customWidth="1"/>
    <col min="4345" max="4345" width="65.25" style="79" customWidth="1"/>
    <col min="4346" max="4593" width="9" style="79"/>
    <col min="4594" max="4594" width="7.125" style="79" customWidth="1"/>
    <col min="4595" max="4595" width="12.75" style="79" customWidth="1"/>
    <col min="4596" max="4596" width="12.875" style="79" customWidth="1"/>
    <col min="4597" max="4600" width="10.375" style="79" customWidth="1"/>
    <col min="4601" max="4601" width="65.25" style="79" customWidth="1"/>
    <col min="4602" max="4849" width="9" style="79"/>
    <col min="4850" max="4850" width="7.125" style="79" customWidth="1"/>
    <col min="4851" max="4851" width="12.75" style="79" customWidth="1"/>
    <col min="4852" max="4852" width="12.875" style="79" customWidth="1"/>
    <col min="4853" max="4856" width="10.375" style="79" customWidth="1"/>
    <col min="4857" max="4857" width="65.25" style="79" customWidth="1"/>
    <col min="4858" max="5105" width="9" style="79"/>
    <col min="5106" max="5106" width="7.125" style="79" customWidth="1"/>
    <col min="5107" max="5107" width="12.75" style="79" customWidth="1"/>
    <col min="5108" max="5108" width="12.875" style="79" customWidth="1"/>
    <col min="5109" max="5112" width="10.375" style="79" customWidth="1"/>
    <col min="5113" max="5113" width="65.25" style="79" customWidth="1"/>
    <col min="5114" max="5361" width="9" style="79"/>
    <col min="5362" max="5362" width="7.125" style="79" customWidth="1"/>
    <col min="5363" max="5363" width="12.75" style="79" customWidth="1"/>
    <col min="5364" max="5364" width="12.875" style="79" customWidth="1"/>
    <col min="5365" max="5368" width="10.375" style="79" customWidth="1"/>
    <col min="5369" max="5369" width="65.25" style="79" customWidth="1"/>
    <col min="5370" max="5617" width="9" style="79"/>
    <col min="5618" max="5618" width="7.125" style="79" customWidth="1"/>
    <col min="5619" max="5619" width="12.75" style="79" customWidth="1"/>
    <col min="5620" max="5620" width="12.875" style="79" customWidth="1"/>
    <col min="5621" max="5624" width="10.375" style="79" customWidth="1"/>
    <col min="5625" max="5625" width="65.25" style="79" customWidth="1"/>
    <col min="5626" max="5873" width="9" style="79"/>
    <col min="5874" max="5874" width="7.125" style="79" customWidth="1"/>
    <col min="5875" max="5875" width="12.75" style="79" customWidth="1"/>
    <col min="5876" max="5876" width="12.875" style="79" customWidth="1"/>
    <col min="5877" max="5880" width="10.375" style="79" customWidth="1"/>
    <col min="5881" max="5881" width="65.25" style="79" customWidth="1"/>
    <col min="5882" max="6129" width="9" style="79"/>
    <col min="6130" max="6130" width="7.125" style="79" customWidth="1"/>
    <col min="6131" max="6131" width="12.75" style="79" customWidth="1"/>
    <col min="6132" max="6132" width="12.875" style="79" customWidth="1"/>
    <col min="6133" max="6136" width="10.375" style="79" customWidth="1"/>
    <col min="6137" max="6137" width="65.25" style="79" customWidth="1"/>
    <col min="6138" max="6385" width="9" style="79"/>
    <col min="6386" max="6386" width="7.125" style="79" customWidth="1"/>
    <col min="6387" max="6387" width="12.75" style="79" customWidth="1"/>
    <col min="6388" max="6388" width="12.875" style="79" customWidth="1"/>
    <col min="6389" max="6392" width="10.375" style="79" customWidth="1"/>
    <col min="6393" max="6393" width="65.25" style="79" customWidth="1"/>
    <col min="6394" max="6641" width="9" style="79"/>
    <col min="6642" max="6642" width="7.125" style="79" customWidth="1"/>
    <col min="6643" max="6643" width="12.75" style="79" customWidth="1"/>
    <col min="6644" max="6644" width="12.875" style="79" customWidth="1"/>
    <col min="6645" max="6648" width="10.375" style="79" customWidth="1"/>
    <col min="6649" max="6649" width="65.25" style="79" customWidth="1"/>
    <col min="6650" max="6897" width="9" style="79"/>
    <col min="6898" max="6898" width="7.125" style="79" customWidth="1"/>
    <col min="6899" max="6899" width="12.75" style="79" customWidth="1"/>
    <col min="6900" max="6900" width="12.875" style="79" customWidth="1"/>
    <col min="6901" max="6904" width="10.375" style="79" customWidth="1"/>
    <col min="6905" max="6905" width="65.25" style="79" customWidth="1"/>
    <col min="6906" max="7153" width="9" style="79"/>
    <col min="7154" max="7154" width="7.125" style="79" customWidth="1"/>
    <col min="7155" max="7155" width="12.75" style="79" customWidth="1"/>
    <col min="7156" max="7156" width="12.875" style="79" customWidth="1"/>
    <col min="7157" max="7160" width="10.375" style="79" customWidth="1"/>
    <col min="7161" max="7161" width="65.25" style="79" customWidth="1"/>
    <col min="7162" max="7409" width="9" style="79"/>
    <col min="7410" max="7410" width="7.125" style="79" customWidth="1"/>
    <col min="7411" max="7411" width="12.75" style="79" customWidth="1"/>
    <col min="7412" max="7412" width="12.875" style="79" customWidth="1"/>
    <col min="7413" max="7416" width="10.375" style="79" customWidth="1"/>
    <col min="7417" max="7417" width="65.25" style="79" customWidth="1"/>
    <col min="7418" max="7665" width="9" style="79"/>
    <col min="7666" max="7666" width="7.125" style="79" customWidth="1"/>
    <col min="7667" max="7667" width="12.75" style="79" customWidth="1"/>
    <col min="7668" max="7668" width="12.875" style="79" customWidth="1"/>
    <col min="7669" max="7672" width="10.375" style="79" customWidth="1"/>
    <col min="7673" max="7673" width="65.25" style="79" customWidth="1"/>
    <col min="7674" max="7921" width="9" style="79"/>
    <col min="7922" max="7922" width="7.125" style="79" customWidth="1"/>
    <col min="7923" max="7923" width="12.75" style="79" customWidth="1"/>
    <col min="7924" max="7924" width="12.875" style="79" customWidth="1"/>
    <col min="7925" max="7928" width="10.375" style="79" customWidth="1"/>
    <col min="7929" max="7929" width="65.25" style="79" customWidth="1"/>
    <col min="7930" max="8177" width="9" style="79"/>
    <col min="8178" max="8178" width="7.125" style="79" customWidth="1"/>
    <col min="8179" max="8179" width="12.75" style="79" customWidth="1"/>
    <col min="8180" max="8180" width="12.875" style="79" customWidth="1"/>
    <col min="8181" max="8184" width="10.375" style="79" customWidth="1"/>
    <col min="8185" max="8185" width="65.25" style="79" customWidth="1"/>
    <col min="8186" max="8433" width="9" style="79"/>
    <col min="8434" max="8434" width="7.125" style="79" customWidth="1"/>
    <col min="8435" max="8435" width="12.75" style="79" customWidth="1"/>
    <col min="8436" max="8436" width="12.875" style="79" customWidth="1"/>
    <col min="8437" max="8440" width="10.375" style="79" customWidth="1"/>
    <col min="8441" max="8441" width="65.25" style="79" customWidth="1"/>
    <col min="8442" max="8689" width="9" style="79"/>
    <col min="8690" max="8690" width="7.125" style="79" customWidth="1"/>
    <col min="8691" max="8691" width="12.75" style="79" customWidth="1"/>
    <col min="8692" max="8692" width="12.875" style="79" customWidth="1"/>
    <col min="8693" max="8696" width="10.375" style="79" customWidth="1"/>
    <col min="8697" max="8697" width="65.25" style="79" customWidth="1"/>
    <col min="8698" max="8945" width="9" style="79"/>
    <col min="8946" max="8946" width="7.125" style="79" customWidth="1"/>
    <col min="8947" max="8947" width="12.75" style="79" customWidth="1"/>
    <col min="8948" max="8948" width="12.875" style="79" customWidth="1"/>
    <col min="8949" max="8952" width="10.375" style="79" customWidth="1"/>
    <col min="8953" max="8953" width="65.25" style="79" customWidth="1"/>
    <col min="8954" max="9201" width="9" style="79"/>
    <col min="9202" max="9202" width="7.125" style="79" customWidth="1"/>
    <col min="9203" max="9203" width="12.75" style="79" customWidth="1"/>
    <col min="9204" max="9204" width="12.875" style="79" customWidth="1"/>
    <col min="9205" max="9208" width="10.375" style="79" customWidth="1"/>
    <col min="9209" max="9209" width="65.25" style="79" customWidth="1"/>
    <col min="9210" max="9457" width="9" style="79"/>
    <col min="9458" max="9458" width="7.125" style="79" customWidth="1"/>
    <col min="9459" max="9459" width="12.75" style="79" customWidth="1"/>
    <col min="9460" max="9460" width="12.875" style="79" customWidth="1"/>
    <col min="9461" max="9464" width="10.375" style="79" customWidth="1"/>
    <col min="9465" max="9465" width="65.25" style="79" customWidth="1"/>
    <col min="9466" max="9713" width="9" style="79"/>
    <col min="9714" max="9714" width="7.125" style="79" customWidth="1"/>
    <col min="9715" max="9715" width="12.75" style="79" customWidth="1"/>
    <col min="9716" max="9716" width="12.875" style="79" customWidth="1"/>
    <col min="9717" max="9720" width="10.375" style="79" customWidth="1"/>
    <col min="9721" max="9721" width="65.25" style="79" customWidth="1"/>
    <col min="9722" max="9969" width="9" style="79"/>
    <col min="9970" max="9970" width="7.125" style="79" customWidth="1"/>
    <col min="9971" max="9971" width="12.75" style="79" customWidth="1"/>
    <col min="9972" max="9972" width="12.875" style="79" customWidth="1"/>
    <col min="9973" max="9976" width="10.375" style="79" customWidth="1"/>
    <col min="9977" max="9977" width="65.25" style="79" customWidth="1"/>
    <col min="9978" max="10225" width="9" style="79"/>
    <col min="10226" max="10226" width="7.125" style="79" customWidth="1"/>
    <col min="10227" max="10227" width="12.75" style="79" customWidth="1"/>
    <col min="10228" max="10228" width="12.875" style="79" customWidth="1"/>
    <col min="10229" max="10232" width="10.375" style="79" customWidth="1"/>
    <col min="10233" max="10233" width="65.25" style="79" customWidth="1"/>
    <col min="10234" max="10481" width="9" style="79"/>
    <col min="10482" max="10482" width="7.125" style="79" customWidth="1"/>
    <col min="10483" max="10483" width="12.75" style="79" customWidth="1"/>
    <col min="10484" max="10484" width="12.875" style="79" customWidth="1"/>
    <col min="10485" max="10488" width="10.375" style="79" customWidth="1"/>
    <col min="10489" max="10489" width="65.25" style="79" customWidth="1"/>
    <col min="10490" max="10737" width="9" style="79"/>
    <col min="10738" max="10738" width="7.125" style="79" customWidth="1"/>
    <col min="10739" max="10739" width="12.75" style="79" customWidth="1"/>
    <col min="10740" max="10740" width="12.875" style="79" customWidth="1"/>
    <col min="10741" max="10744" width="10.375" style="79" customWidth="1"/>
    <col min="10745" max="10745" width="65.25" style="79" customWidth="1"/>
    <col min="10746" max="10993" width="9" style="79"/>
    <col min="10994" max="10994" width="7.125" style="79" customWidth="1"/>
    <col min="10995" max="10995" width="12.75" style="79" customWidth="1"/>
    <col min="10996" max="10996" width="12.875" style="79" customWidth="1"/>
    <col min="10997" max="11000" width="10.375" style="79" customWidth="1"/>
    <col min="11001" max="11001" width="65.25" style="79" customWidth="1"/>
    <col min="11002" max="11249" width="9" style="79"/>
    <col min="11250" max="11250" width="7.125" style="79" customWidth="1"/>
    <col min="11251" max="11251" width="12.75" style="79" customWidth="1"/>
    <col min="11252" max="11252" width="12.875" style="79" customWidth="1"/>
    <col min="11253" max="11256" width="10.375" style="79" customWidth="1"/>
    <col min="11257" max="11257" width="65.25" style="79" customWidth="1"/>
    <col min="11258" max="11505" width="9" style="79"/>
    <col min="11506" max="11506" width="7.125" style="79" customWidth="1"/>
    <col min="11507" max="11507" width="12.75" style="79" customWidth="1"/>
    <col min="11508" max="11508" width="12.875" style="79" customWidth="1"/>
    <col min="11509" max="11512" width="10.375" style="79" customWidth="1"/>
    <col min="11513" max="11513" width="65.25" style="79" customWidth="1"/>
    <col min="11514" max="11761" width="9" style="79"/>
    <col min="11762" max="11762" width="7.125" style="79" customWidth="1"/>
    <col min="11763" max="11763" width="12.75" style="79" customWidth="1"/>
    <col min="11764" max="11764" width="12.875" style="79" customWidth="1"/>
    <col min="11765" max="11768" width="10.375" style="79" customWidth="1"/>
    <col min="11769" max="11769" width="65.25" style="79" customWidth="1"/>
    <col min="11770" max="12017" width="9" style="79"/>
    <col min="12018" max="12018" width="7.125" style="79" customWidth="1"/>
    <col min="12019" max="12019" width="12.75" style="79" customWidth="1"/>
    <col min="12020" max="12020" width="12.875" style="79" customWidth="1"/>
    <col min="12021" max="12024" width="10.375" style="79" customWidth="1"/>
    <col min="12025" max="12025" width="65.25" style="79" customWidth="1"/>
    <col min="12026" max="12273" width="9" style="79"/>
    <col min="12274" max="12274" width="7.125" style="79" customWidth="1"/>
    <col min="12275" max="12275" width="12.75" style="79" customWidth="1"/>
    <col min="12276" max="12276" width="12.875" style="79" customWidth="1"/>
    <col min="12277" max="12280" width="10.375" style="79" customWidth="1"/>
    <col min="12281" max="12281" width="65.25" style="79" customWidth="1"/>
    <col min="12282" max="12529" width="9" style="79"/>
    <col min="12530" max="12530" width="7.125" style="79" customWidth="1"/>
    <col min="12531" max="12531" width="12.75" style="79" customWidth="1"/>
    <col min="12532" max="12532" width="12.875" style="79" customWidth="1"/>
    <col min="12533" max="12536" width="10.375" style="79" customWidth="1"/>
    <col min="12537" max="12537" width="65.25" style="79" customWidth="1"/>
    <col min="12538" max="12785" width="9" style="79"/>
    <col min="12786" max="12786" width="7.125" style="79" customWidth="1"/>
    <col min="12787" max="12787" width="12.75" style="79" customWidth="1"/>
    <col min="12788" max="12788" width="12.875" style="79" customWidth="1"/>
    <col min="12789" max="12792" width="10.375" style="79" customWidth="1"/>
    <col min="12793" max="12793" width="65.25" style="79" customWidth="1"/>
    <col min="12794" max="13041" width="9" style="79"/>
    <col min="13042" max="13042" width="7.125" style="79" customWidth="1"/>
    <col min="13043" max="13043" width="12.75" style="79" customWidth="1"/>
    <col min="13044" max="13044" width="12.875" style="79" customWidth="1"/>
    <col min="13045" max="13048" width="10.375" style="79" customWidth="1"/>
    <col min="13049" max="13049" width="65.25" style="79" customWidth="1"/>
    <col min="13050" max="13297" width="9" style="79"/>
    <col min="13298" max="13298" width="7.125" style="79" customWidth="1"/>
    <col min="13299" max="13299" width="12.75" style="79" customWidth="1"/>
    <col min="13300" max="13300" width="12.875" style="79" customWidth="1"/>
    <col min="13301" max="13304" width="10.375" style="79" customWidth="1"/>
    <col min="13305" max="13305" width="65.25" style="79" customWidth="1"/>
    <col min="13306" max="13553" width="9" style="79"/>
    <col min="13554" max="13554" width="7.125" style="79" customWidth="1"/>
    <col min="13555" max="13555" width="12.75" style="79" customWidth="1"/>
    <col min="13556" max="13556" width="12.875" style="79" customWidth="1"/>
    <col min="13557" max="13560" width="10.375" style="79" customWidth="1"/>
    <col min="13561" max="13561" width="65.25" style="79" customWidth="1"/>
    <col min="13562" max="13809" width="9" style="79"/>
    <col min="13810" max="13810" width="7.125" style="79" customWidth="1"/>
    <col min="13811" max="13811" width="12.75" style="79" customWidth="1"/>
    <col min="13812" max="13812" width="12.875" style="79" customWidth="1"/>
    <col min="13813" max="13816" width="10.375" style="79" customWidth="1"/>
    <col min="13817" max="13817" width="65.25" style="79" customWidth="1"/>
    <col min="13818" max="14065" width="9" style="79"/>
    <col min="14066" max="14066" width="7.125" style="79" customWidth="1"/>
    <col min="14067" max="14067" width="12.75" style="79" customWidth="1"/>
    <col min="14068" max="14068" width="12.875" style="79" customWidth="1"/>
    <col min="14069" max="14072" width="10.375" style="79" customWidth="1"/>
    <col min="14073" max="14073" width="65.25" style="79" customWidth="1"/>
    <col min="14074" max="14321" width="9" style="79"/>
    <col min="14322" max="14322" width="7.125" style="79" customWidth="1"/>
    <col min="14323" max="14323" width="12.75" style="79" customWidth="1"/>
    <col min="14324" max="14324" width="12.875" style="79" customWidth="1"/>
    <col min="14325" max="14328" width="10.375" style="79" customWidth="1"/>
    <col min="14329" max="14329" width="65.25" style="79" customWidth="1"/>
    <col min="14330" max="14577" width="9" style="79"/>
    <col min="14578" max="14578" width="7.125" style="79" customWidth="1"/>
    <col min="14579" max="14579" width="12.75" style="79" customWidth="1"/>
    <col min="14580" max="14580" width="12.875" style="79" customWidth="1"/>
    <col min="14581" max="14584" width="10.375" style="79" customWidth="1"/>
    <col min="14585" max="14585" width="65.25" style="79" customWidth="1"/>
    <col min="14586" max="14833" width="9" style="79"/>
    <col min="14834" max="14834" width="7.125" style="79" customWidth="1"/>
    <col min="14835" max="14835" width="12.75" style="79" customWidth="1"/>
    <col min="14836" max="14836" width="12.875" style="79" customWidth="1"/>
    <col min="14837" max="14840" width="10.375" style="79" customWidth="1"/>
    <col min="14841" max="14841" width="65.25" style="79" customWidth="1"/>
    <col min="14842" max="15089" width="9" style="79"/>
    <col min="15090" max="15090" width="7.125" style="79" customWidth="1"/>
    <col min="15091" max="15091" width="12.75" style="79" customWidth="1"/>
    <col min="15092" max="15092" width="12.875" style="79" customWidth="1"/>
    <col min="15093" max="15096" width="10.375" style="79" customWidth="1"/>
    <col min="15097" max="15097" width="65.25" style="79" customWidth="1"/>
    <col min="15098" max="15345" width="9" style="79"/>
    <col min="15346" max="15346" width="7.125" style="79" customWidth="1"/>
    <col min="15347" max="15347" width="12.75" style="79" customWidth="1"/>
    <col min="15348" max="15348" width="12.875" style="79" customWidth="1"/>
    <col min="15349" max="15352" width="10.375" style="79" customWidth="1"/>
    <col min="15353" max="15353" width="65.25" style="79" customWidth="1"/>
    <col min="15354" max="15601" width="9" style="79"/>
    <col min="15602" max="15602" width="7.125" style="79" customWidth="1"/>
    <col min="15603" max="15603" width="12.75" style="79" customWidth="1"/>
    <col min="15604" max="15604" width="12.875" style="79" customWidth="1"/>
    <col min="15605" max="15608" width="10.375" style="79" customWidth="1"/>
    <col min="15609" max="15609" width="65.25" style="79" customWidth="1"/>
    <col min="15610" max="15857" width="9" style="79"/>
    <col min="15858" max="15858" width="7.125" style="79" customWidth="1"/>
    <col min="15859" max="15859" width="12.75" style="79" customWidth="1"/>
    <col min="15860" max="15860" width="12.875" style="79" customWidth="1"/>
    <col min="15861" max="15864" width="10.375" style="79" customWidth="1"/>
    <col min="15865" max="15865" width="65.25" style="79" customWidth="1"/>
    <col min="15866" max="16113" width="9" style="79"/>
    <col min="16114" max="16114" width="7.125" style="79" customWidth="1"/>
    <col min="16115" max="16115" width="12.75" style="79" customWidth="1"/>
    <col min="16116" max="16116" width="12.875" style="79" customWidth="1"/>
    <col min="16117" max="16120" width="10.375" style="79" customWidth="1"/>
    <col min="16121" max="16121" width="65.25" style="79" customWidth="1"/>
    <col min="16122" max="16384" width="9" style="79"/>
  </cols>
  <sheetData>
    <row r="1" spans="1:8" ht="24" x14ac:dyDescent="0.55000000000000004">
      <c r="H1" s="414" t="s">
        <v>3364</v>
      </c>
    </row>
    <row r="2" spans="1:8" ht="24" x14ac:dyDescent="0.55000000000000004">
      <c r="A2" s="336" t="s">
        <v>1422</v>
      </c>
      <c r="B2" s="336"/>
      <c r="C2" s="336"/>
      <c r="D2" s="336"/>
      <c r="E2" s="336"/>
      <c r="F2" s="336"/>
      <c r="G2" s="336"/>
      <c r="H2" s="336"/>
    </row>
    <row r="3" spans="1:8" ht="24" x14ac:dyDescent="0.55000000000000004">
      <c r="A3" s="337" t="s">
        <v>3362</v>
      </c>
      <c r="B3" s="337"/>
      <c r="C3" s="337"/>
      <c r="D3" s="337"/>
      <c r="E3" s="337"/>
      <c r="F3" s="337"/>
      <c r="G3" s="337"/>
      <c r="H3" s="337"/>
    </row>
    <row r="4" spans="1:8" s="80" customFormat="1" ht="48" x14ac:dyDescent="0.35">
      <c r="A4" s="338" t="s">
        <v>63</v>
      </c>
      <c r="B4" s="338" t="s">
        <v>1423</v>
      </c>
      <c r="C4" s="211" t="s">
        <v>1424</v>
      </c>
      <c r="D4" s="212" t="s">
        <v>1425</v>
      </c>
      <c r="E4" s="340" t="s">
        <v>64</v>
      </c>
      <c r="F4" s="213" t="s">
        <v>65</v>
      </c>
      <c r="G4" s="342" t="s">
        <v>64</v>
      </c>
      <c r="H4" s="338" t="s">
        <v>1426</v>
      </c>
    </row>
    <row r="5" spans="1:8" s="80" customFormat="1" ht="24" x14ac:dyDescent="0.35">
      <c r="A5" s="339"/>
      <c r="B5" s="339"/>
      <c r="C5" s="211" t="s">
        <v>1427</v>
      </c>
      <c r="D5" s="214" t="s">
        <v>1427</v>
      </c>
      <c r="E5" s="341"/>
      <c r="F5" s="213" t="s">
        <v>1427</v>
      </c>
      <c r="G5" s="343"/>
      <c r="H5" s="339"/>
    </row>
    <row r="6" spans="1:8" s="243" customFormat="1" ht="24" x14ac:dyDescent="0.2">
      <c r="A6" s="237">
        <v>1</v>
      </c>
      <c r="B6" s="238" t="s">
        <v>57</v>
      </c>
      <c r="C6" s="239">
        <v>61</v>
      </c>
      <c r="D6" s="212">
        <f>C6-F6</f>
        <v>61</v>
      </c>
      <c r="E6" s="240">
        <f t="shared" ref="E6:E13" si="0">D6/C6*100</f>
        <v>100</v>
      </c>
      <c r="F6" s="213">
        <v>0</v>
      </c>
      <c r="G6" s="241">
        <f t="shared" ref="G6:G12" si="1">F6/C6*100</f>
        <v>0</v>
      </c>
      <c r="H6" s="242"/>
    </row>
    <row r="7" spans="1:8" s="243" customFormat="1" ht="24" x14ac:dyDescent="0.2">
      <c r="A7" s="237">
        <v>2</v>
      </c>
      <c r="B7" s="238" t="s">
        <v>61</v>
      </c>
      <c r="C7" s="239">
        <v>83</v>
      </c>
      <c r="D7" s="212">
        <f t="shared" ref="D7:D12" si="2">C7-F7</f>
        <v>83</v>
      </c>
      <c r="E7" s="240">
        <f t="shared" si="0"/>
        <v>100</v>
      </c>
      <c r="F7" s="213">
        <v>0</v>
      </c>
      <c r="G7" s="241">
        <f t="shared" si="1"/>
        <v>0</v>
      </c>
      <c r="H7" s="242"/>
    </row>
    <row r="8" spans="1:8" ht="24" x14ac:dyDescent="0.55000000000000004">
      <c r="A8" s="172">
        <v>3</v>
      </c>
      <c r="B8" s="143" t="s">
        <v>62</v>
      </c>
      <c r="C8" s="215">
        <v>210</v>
      </c>
      <c r="D8" s="212">
        <f t="shared" si="2"/>
        <v>210</v>
      </c>
      <c r="E8" s="216">
        <f t="shared" si="0"/>
        <v>100</v>
      </c>
      <c r="F8" s="217">
        <v>0</v>
      </c>
      <c r="G8" s="218">
        <f t="shared" si="1"/>
        <v>0</v>
      </c>
      <c r="H8" s="219" t="s">
        <v>1431</v>
      </c>
    </row>
    <row r="9" spans="1:8" ht="24" x14ac:dyDescent="0.55000000000000004">
      <c r="A9" s="172">
        <v>4</v>
      </c>
      <c r="B9" s="143" t="s">
        <v>58</v>
      </c>
      <c r="C9" s="215">
        <v>127</v>
      </c>
      <c r="D9" s="212">
        <f t="shared" si="2"/>
        <v>127</v>
      </c>
      <c r="E9" s="216">
        <f t="shared" si="0"/>
        <v>100</v>
      </c>
      <c r="F9" s="217">
        <v>0</v>
      </c>
      <c r="G9" s="218">
        <f t="shared" si="1"/>
        <v>0</v>
      </c>
      <c r="H9" s="143"/>
    </row>
    <row r="10" spans="1:8" ht="24" x14ac:dyDescent="0.55000000000000004">
      <c r="A10" s="172">
        <v>5</v>
      </c>
      <c r="B10" s="143" t="s">
        <v>60</v>
      </c>
      <c r="C10" s="215">
        <v>74</v>
      </c>
      <c r="D10" s="212">
        <f t="shared" si="2"/>
        <v>74</v>
      </c>
      <c r="E10" s="216">
        <f t="shared" si="0"/>
        <v>100</v>
      </c>
      <c r="F10" s="217">
        <v>0</v>
      </c>
      <c r="G10" s="218">
        <f t="shared" si="1"/>
        <v>0</v>
      </c>
      <c r="H10" s="143"/>
    </row>
    <row r="11" spans="1:8" ht="24" x14ac:dyDescent="0.55000000000000004">
      <c r="A11" s="172">
        <v>6</v>
      </c>
      <c r="B11" s="143" t="s">
        <v>59</v>
      </c>
      <c r="C11" s="215">
        <v>168</v>
      </c>
      <c r="D11" s="212">
        <f t="shared" si="2"/>
        <v>168</v>
      </c>
      <c r="E11" s="216">
        <f t="shared" si="0"/>
        <v>100</v>
      </c>
      <c r="F11" s="217">
        <v>0</v>
      </c>
      <c r="G11" s="218">
        <f t="shared" si="1"/>
        <v>0</v>
      </c>
      <c r="H11" s="143"/>
    </row>
    <row r="12" spans="1:8" ht="24" x14ac:dyDescent="0.55000000000000004">
      <c r="A12" s="172">
        <v>7</v>
      </c>
      <c r="B12" s="143" t="s">
        <v>56</v>
      </c>
      <c r="C12" s="215">
        <v>151</v>
      </c>
      <c r="D12" s="212">
        <f t="shared" si="2"/>
        <v>151</v>
      </c>
      <c r="E12" s="216">
        <f t="shared" si="0"/>
        <v>100</v>
      </c>
      <c r="F12" s="217">
        <v>0</v>
      </c>
      <c r="G12" s="220">
        <f t="shared" si="1"/>
        <v>0</v>
      </c>
      <c r="H12" s="219"/>
    </row>
    <row r="13" spans="1:8" ht="24.75" thickBot="1" x14ac:dyDescent="0.6">
      <c r="A13" s="331" t="s">
        <v>1428</v>
      </c>
      <c r="B13" s="332"/>
      <c r="C13" s="221">
        <f>SUM(C6:C12)</f>
        <v>874</v>
      </c>
      <c r="D13" s="222">
        <f>SUM(D6:D12)</f>
        <v>874</v>
      </c>
      <c r="E13" s="223">
        <f t="shared" si="0"/>
        <v>100</v>
      </c>
      <c r="F13" s="224">
        <f>SUM(F6:F12)</f>
        <v>0</v>
      </c>
      <c r="G13" s="225">
        <f>F13/C13*100</f>
        <v>0</v>
      </c>
      <c r="H13" s="226"/>
    </row>
    <row r="14" spans="1:8" ht="24.75" thickTop="1" x14ac:dyDescent="0.55000000000000004">
      <c r="A14" s="95"/>
      <c r="B14" s="227" t="s">
        <v>1423</v>
      </c>
      <c r="C14" s="101" t="s">
        <v>1429</v>
      </c>
      <c r="D14" s="101" t="s">
        <v>1430</v>
      </c>
      <c r="E14" s="95"/>
      <c r="F14" s="95"/>
      <c r="G14" s="95"/>
      <c r="H14" s="95"/>
    </row>
    <row r="15" spans="1:8" x14ac:dyDescent="0.35">
      <c r="B15" s="81" t="s">
        <v>57</v>
      </c>
      <c r="C15" s="84">
        <f t="shared" ref="C15:C22" si="3">E6</f>
        <v>100</v>
      </c>
      <c r="D15" s="85">
        <f t="shared" ref="D15:D22" si="4">G6</f>
        <v>0</v>
      </c>
    </row>
    <row r="16" spans="1:8" x14ac:dyDescent="0.35">
      <c r="B16" s="81" t="s">
        <v>61</v>
      </c>
      <c r="C16" s="84">
        <f t="shared" si="3"/>
        <v>100</v>
      </c>
      <c r="D16" s="85">
        <f t="shared" si="4"/>
        <v>0</v>
      </c>
    </row>
    <row r="17" spans="2:4" x14ac:dyDescent="0.35">
      <c r="B17" s="81" t="s">
        <v>62</v>
      </c>
      <c r="C17" s="84">
        <f t="shared" si="3"/>
        <v>100</v>
      </c>
      <c r="D17" s="85">
        <f t="shared" si="4"/>
        <v>0</v>
      </c>
    </row>
    <row r="18" spans="2:4" x14ac:dyDescent="0.35">
      <c r="B18" s="81" t="s">
        <v>58</v>
      </c>
      <c r="C18" s="84">
        <f t="shared" si="3"/>
        <v>100</v>
      </c>
      <c r="D18" s="85">
        <f t="shared" si="4"/>
        <v>0</v>
      </c>
    </row>
    <row r="19" spans="2:4" x14ac:dyDescent="0.35">
      <c r="B19" s="81" t="s">
        <v>60</v>
      </c>
      <c r="C19" s="84">
        <f t="shared" si="3"/>
        <v>100</v>
      </c>
      <c r="D19" s="85">
        <f t="shared" si="4"/>
        <v>0</v>
      </c>
    </row>
    <row r="20" spans="2:4" x14ac:dyDescent="0.35">
      <c r="B20" s="81" t="s">
        <v>59</v>
      </c>
      <c r="C20" s="84">
        <f t="shared" si="3"/>
        <v>100</v>
      </c>
      <c r="D20" s="85">
        <f t="shared" si="4"/>
        <v>0</v>
      </c>
    </row>
    <row r="21" spans="2:4" x14ac:dyDescent="0.35">
      <c r="B21" s="81" t="s">
        <v>56</v>
      </c>
      <c r="C21" s="84">
        <f t="shared" si="3"/>
        <v>100</v>
      </c>
      <c r="D21" s="85">
        <f t="shared" si="4"/>
        <v>0</v>
      </c>
    </row>
    <row r="22" spans="2:4" x14ac:dyDescent="0.35">
      <c r="B22" s="82" t="s">
        <v>1428</v>
      </c>
      <c r="C22" s="84">
        <f t="shared" si="3"/>
        <v>100</v>
      </c>
      <c r="D22" s="85">
        <f t="shared" si="4"/>
        <v>0</v>
      </c>
    </row>
    <row r="23" spans="2:4" x14ac:dyDescent="0.35">
      <c r="C23" s="83"/>
    </row>
    <row r="34" spans="1:4" x14ac:dyDescent="0.35">
      <c r="A34" s="86"/>
    </row>
    <row r="35" spans="1:4" x14ac:dyDescent="0.35">
      <c r="A35" s="86"/>
    </row>
    <row r="36" spans="1:4" x14ac:dyDescent="0.35">
      <c r="B36" s="87"/>
      <c r="C36" s="333"/>
      <c r="D36" s="333"/>
    </row>
    <row r="37" spans="1:4" x14ac:dyDescent="0.35">
      <c r="B37" s="86"/>
      <c r="C37" s="334"/>
      <c r="D37" s="334"/>
    </row>
    <row r="38" spans="1:4" x14ac:dyDescent="0.35">
      <c r="B38" s="86"/>
      <c r="C38" s="335"/>
      <c r="D38" s="335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39370078740157483" right="0.23622047244094491" top="0.35433070866141736" bottom="0.35433070866141736" header="0.31496062992125984" footer="0.31496062992125984"/>
  <pageSetup paperSize="9" scale="75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4.25" x14ac:dyDescent="0.2"/>
  <cols>
    <col min="1" max="1" width="39" customWidth="1"/>
  </cols>
  <sheetData>
    <row r="1" spans="1:5" x14ac:dyDescent="0.2">
      <c r="A1" s="310" t="s">
        <v>1433</v>
      </c>
      <c r="B1" s="311"/>
      <c r="C1" s="311"/>
      <c r="D1" s="311"/>
      <c r="E1" s="312"/>
    </row>
    <row r="2" spans="1:5" x14ac:dyDescent="0.2">
      <c r="A2" s="313" t="s">
        <v>1434</v>
      </c>
      <c r="B2" s="305" t="s">
        <v>1435</v>
      </c>
      <c r="C2" s="306"/>
      <c r="D2" s="304"/>
      <c r="E2" s="314"/>
    </row>
    <row r="3" spans="1:5" x14ac:dyDescent="0.2">
      <c r="A3" s="313" t="s">
        <v>1436</v>
      </c>
      <c r="B3" s="305" t="s">
        <v>1435</v>
      </c>
      <c r="C3" s="306"/>
      <c r="D3" s="304"/>
      <c r="E3" s="314"/>
    </row>
    <row r="4" spans="1:5" ht="14.25" customHeight="1" x14ac:dyDescent="0.2">
      <c r="A4" s="313" t="s">
        <v>1437</v>
      </c>
      <c r="B4" s="368" t="s">
        <v>1438</v>
      </c>
      <c r="C4" s="369"/>
      <c r="D4" s="304"/>
      <c r="E4" s="314"/>
    </row>
    <row r="5" spans="1:5" x14ac:dyDescent="0.2">
      <c r="A5" s="313"/>
      <c r="B5" s="368"/>
      <c r="C5" s="369"/>
      <c r="D5" s="304"/>
      <c r="E5" s="314"/>
    </row>
    <row r="6" spans="1:5" x14ac:dyDescent="0.2">
      <c r="A6" s="372"/>
      <c r="B6" s="373"/>
      <c r="C6" s="373"/>
      <c r="D6" s="373"/>
      <c r="E6" s="374"/>
    </row>
    <row r="7" spans="1:5" x14ac:dyDescent="0.2">
      <c r="A7" s="315" t="s">
        <v>1439</v>
      </c>
      <c r="B7" s="370" t="s">
        <v>55</v>
      </c>
      <c r="C7" s="371"/>
      <c r="D7" s="307" t="s">
        <v>1423</v>
      </c>
      <c r="E7" s="316">
        <v>242248</v>
      </c>
    </row>
    <row r="8" spans="1:5" x14ac:dyDescent="0.2">
      <c r="A8" s="317" t="s">
        <v>1440</v>
      </c>
      <c r="B8" s="364"/>
      <c r="C8" s="365"/>
      <c r="D8" s="308" t="s">
        <v>56</v>
      </c>
      <c r="E8" s="318"/>
    </row>
    <row r="9" spans="1:5" x14ac:dyDescent="0.2">
      <c r="A9" s="319" t="s">
        <v>1441</v>
      </c>
      <c r="B9" s="366"/>
      <c r="C9" s="367"/>
      <c r="D9" s="309" t="s">
        <v>56</v>
      </c>
      <c r="E9" s="320"/>
    </row>
    <row r="10" spans="1:5" x14ac:dyDescent="0.2">
      <c r="A10" s="317" t="s">
        <v>1442</v>
      </c>
      <c r="B10" s="364"/>
      <c r="C10" s="365"/>
      <c r="D10" s="308" t="s">
        <v>56</v>
      </c>
      <c r="E10" s="318"/>
    </row>
    <row r="11" spans="1:5" x14ac:dyDescent="0.2">
      <c r="A11" s="319" t="s">
        <v>1443</v>
      </c>
      <c r="B11" s="366"/>
      <c r="C11" s="367"/>
      <c r="D11" s="309" t="s">
        <v>56</v>
      </c>
      <c r="E11" s="320"/>
    </row>
    <row r="12" spans="1:5" x14ac:dyDescent="0.2">
      <c r="A12" s="317" t="s">
        <v>1444</v>
      </c>
      <c r="B12" s="364"/>
      <c r="C12" s="365"/>
      <c r="D12" s="308" t="s">
        <v>56</v>
      </c>
      <c r="E12" s="318"/>
    </row>
    <row r="13" spans="1:5" x14ac:dyDescent="0.2">
      <c r="A13" s="319" t="s">
        <v>1445</v>
      </c>
      <c r="B13" s="366"/>
      <c r="C13" s="367"/>
      <c r="D13" s="309" t="s">
        <v>56</v>
      </c>
      <c r="E13" s="320"/>
    </row>
    <row r="14" spans="1:5" x14ac:dyDescent="0.2">
      <c r="A14" s="317" t="s">
        <v>1446</v>
      </c>
      <c r="B14" s="364"/>
      <c r="C14" s="365"/>
      <c r="D14" s="308" t="s">
        <v>56</v>
      </c>
      <c r="E14" s="318"/>
    </row>
    <row r="15" spans="1:5" x14ac:dyDescent="0.2">
      <c r="A15" s="319" t="s">
        <v>1447</v>
      </c>
      <c r="B15" s="366"/>
      <c r="C15" s="367"/>
      <c r="D15" s="309" t="s">
        <v>56</v>
      </c>
      <c r="E15" s="320"/>
    </row>
    <row r="16" spans="1:5" x14ac:dyDescent="0.2">
      <c r="A16" s="317" t="s">
        <v>1448</v>
      </c>
      <c r="B16" s="364"/>
      <c r="C16" s="365"/>
      <c r="D16" s="308" t="s">
        <v>56</v>
      </c>
      <c r="E16" s="318"/>
    </row>
    <row r="17" spans="1:5" x14ac:dyDescent="0.2">
      <c r="A17" s="319" t="s">
        <v>1449</v>
      </c>
      <c r="B17" s="366"/>
      <c r="C17" s="367"/>
      <c r="D17" s="309" t="s">
        <v>56</v>
      </c>
      <c r="E17" s="320"/>
    </row>
    <row r="18" spans="1:5" x14ac:dyDescent="0.2">
      <c r="A18" s="317" t="s">
        <v>1450</v>
      </c>
      <c r="B18" s="364"/>
      <c r="C18" s="365"/>
      <c r="D18" s="308" t="s">
        <v>56</v>
      </c>
      <c r="E18" s="318"/>
    </row>
    <row r="19" spans="1:5" x14ac:dyDescent="0.2">
      <c r="A19" s="319" t="s">
        <v>1451</v>
      </c>
      <c r="B19" s="366"/>
      <c r="C19" s="367"/>
      <c r="D19" s="309" t="s">
        <v>56</v>
      </c>
      <c r="E19" s="320"/>
    </row>
    <row r="20" spans="1:5" x14ac:dyDescent="0.2">
      <c r="A20" s="352" t="s">
        <v>1452</v>
      </c>
      <c r="B20" s="354" t="s">
        <v>1453</v>
      </c>
      <c r="C20" s="355"/>
      <c r="D20" s="358" t="s">
        <v>56</v>
      </c>
      <c r="E20" s="321" t="s">
        <v>1454</v>
      </c>
    </row>
    <row r="21" spans="1:5" x14ac:dyDescent="0.2">
      <c r="A21" s="360"/>
      <c r="B21" s="361"/>
      <c r="C21" s="362"/>
      <c r="D21" s="363"/>
      <c r="E21" s="322" t="s">
        <v>1455</v>
      </c>
    </row>
    <row r="22" spans="1:5" x14ac:dyDescent="0.2">
      <c r="A22" s="344" t="s">
        <v>1456</v>
      </c>
      <c r="B22" s="346" t="s">
        <v>1453</v>
      </c>
      <c r="C22" s="347"/>
      <c r="D22" s="350" t="s">
        <v>56</v>
      </c>
      <c r="E22" s="323" t="s">
        <v>1454</v>
      </c>
    </row>
    <row r="23" spans="1:5" x14ac:dyDescent="0.2">
      <c r="A23" s="345"/>
      <c r="B23" s="348"/>
      <c r="C23" s="349"/>
      <c r="D23" s="351"/>
      <c r="E23" s="324" t="s">
        <v>1455</v>
      </c>
    </row>
    <row r="24" spans="1:5" x14ac:dyDescent="0.2">
      <c r="A24" s="352" t="s">
        <v>1457</v>
      </c>
      <c r="B24" s="354" t="s">
        <v>1453</v>
      </c>
      <c r="C24" s="355"/>
      <c r="D24" s="358" t="s">
        <v>56</v>
      </c>
      <c r="E24" s="321" t="s">
        <v>1454</v>
      </c>
    </row>
    <row r="25" spans="1:5" x14ac:dyDescent="0.2">
      <c r="A25" s="360"/>
      <c r="B25" s="361"/>
      <c r="C25" s="362"/>
      <c r="D25" s="363"/>
      <c r="E25" s="322" t="s">
        <v>1455</v>
      </c>
    </row>
    <row r="26" spans="1:5" x14ac:dyDescent="0.2">
      <c r="A26" s="344" t="s">
        <v>1458</v>
      </c>
      <c r="B26" s="346" t="s">
        <v>1453</v>
      </c>
      <c r="C26" s="347"/>
      <c r="D26" s="350" t="s">
        <v>56</v>
      </c>
      <c r="E26" s="323" t="s">
        <v>1454</v>
      </c>
    </row>
    <row r="27" spans="1:5" x14ac:dyDescent="0.2">
      <c r="A27" s="345"/>
      <c r="B27" s="348"/>
      <c r="C27" s="349"/>
      <c r="D27" s="351"/>
      <c r="E27" s="324" t="s">
        <v>1455</v>
      </c>
    </row>
    <row r="28" spans="1:5" x14ac:dyDescent="0.2">
      <c r="A28" s="352" t="s">
        <v>1459</v>
      </c>
      <c r="B28" s="354" t="s">
        <v>1453</v>
      </c>
      <c r="C28" s="355"/>
      <c r="D28" s="358" t="s">
        <v>56</v>
      </c>
      <c r="E28" s="321" t="s">
        <v>1454</v>
      </c>
    </row>
    <row r="29" spans="1:5" x14ac:dyDescent="0.2">
      <c r="A29" s="360"/>
      <c r="B29" s="361"/>
      <c r="C29" s="362"/>
      <c r="D29" s="363"/>
      <c r="E29" s="322" t="s">
        <v>1455</v>
      </c>
    </row>
    <row r="30" spans="1:5" x14ac:dyDescent="0.2">
      <c r="A30" s="344" t="s">
        <v>1460</v>
      </c>
      <c r="B30" s="346" t="s">
        <v>1453</v>
      </c>
      <c r="C30" s="347"/>
      <c r="D30" s="350" t="s">
        <v>56</v>
      </c>
      <c r="E30" s="323" t="s">
        <v>1454</v>
      </c>
    </row>
    <row r="31" spans="1:5" x14ac:dyDescent="0.2">
      <c r="A31" s="345"/>
      <c r="B31" s="348"/>
      <c r="C31" s="349"/>
      <c r="D31" s="351"/>
      <c r="E31" s="324" t="s">
        <v>1455</v>
      </c>
    </row>
    <row r="32" spans="1:5" x14ac:dyDescent="0.2">
      <c r="A32" s="352" t="s">
        <v>1461</v>
      </c>
      <c r="B32" s="354" t="s">
        <v>1453</v>
      </c>
      <c r="C32" s="355"/>
      <c r="D32" s="358" t="s">
        <v>56</v>
      </c>
      <c r="E32" s="321" t="s">
        <v>1454</v>
      </c>
    </row>
    <row r="33" spans="1:5" x14ac:dyDescent="0.2">
      <c r="A33" s="360"/>
      <c r="B33" s="361"/>
      <c r="C33" s="362"/>
      <c r="D33" s="363"/>
      <c r="E33" s="322" t="s">
        <v>1455</v>
      </c>
    </row>
    <row r="34" spans="1:5" x14ac:dyDescent="0.2">
      <c r="A34" s="344" t="s">
        <v>1462</v>
      </c>
      <c r="B34" s="346" t="s">
        <v>1453</v>
      </c>
      <c r="C34" s="347"/>
      <c r="D34" s="350" t="s">
        <v>56</v>
      </c>
      <c r="E34" s="323" t="s">
        <v>1454</v>
      </c>
    </row>
    <row r="35" spans="1:5" x14ac:dyDescent="0.2">
      <c r="A35" s="345"/>
      <c r="B35" s="348"/>
      <c r="C35" s="349"/>
      <c r="D35" s="351"/>
      <c r="E35" s="324" t="s">
        <v>1455</v>
      </c>
    </row>
    <row r="36" spans="1:5" x14ac:dyDescent="0.2">
      <c r="A36" s="352" t="s">
        <v>1463</v>
      </c>
      <c r="B36" s="354" t="s">
        <v>1453</v>
      </c>
      <c r="C36" s="355"/>
      <c r="D36" s="358" t="s">
        <v>56</v>
      </c>
      <c r="E36" s="321" t="s">
        <v>1454</v>
      </c>
    </row>
    <row r="37" spans="1:5" x14ac:dyDescent="0.2">
      <c r="A37" s="360"/>
      <c r="B37" s="361"/>
      <c r="C37" s="362"/>
      <c r="D37" s="363"/>
      <c r="E37" s="322" t="s">
        <v>1455</v>
      </c>
    </row>
    <row r="38" spans="1:5" x14ac:dyDescent="0.2">
      <c r="A38" s="344" t="s">
        <v>1464</v>
      </c>
      <c r="B38" s="346" t="s">
        <v>1453</v>
      </c>
      <c r="C38" s="347"/>
      <c r="D38" s="350" t="s">
        <v>56</v>
      </c>
      <c r="E38" s="323" t="s">
        <v>1454</v>
      </c>
    </row>
    <row r="39" spans="1:5" x14ac:dyDescent="0.2">
      <c r="A39" s="345"/>
      <c r="B39" s="348"/>
      <c r="C39" s="349"/>
      <c r="D39" s="351"/>
      <c r="E39" s="324" t="s">
        <v>1455</v>
      </c>
    </row>
    <row r="40" spans="1:5" x14ac:dyDescent="0.2">
      <c r="A40" s="352" t="s">
        <v>1465</v>
      </c>
      <c r="B40" s="354" t="s">
        <v>1453</v>
      </c>
      <c r="C40" s="355"/>
      <c r="D40" s="358" t="s">
        <v>56</v>
      </c>
      <c r="E40" s="321" t="s">
        <v>1454</v>
      </c>
    </row>
    <row r="41" spans="1:5" x14ac:dyDescent="0.2">
      <c r="A41" s="360"/>
      <c r="B41" s="361"/>
      <c r="C41" s="362"/>
      <c r="D41" s="363"/>
      <c r="E41" s="322" t="s">
        <v>1455</v>
      </c>
    </row>
    <row r="42" spans="1:5" x14ac:dyDescent="0.2">
      <c r="A42" s="344" t="s">
        <v>1466</v>
      </c>
      <c r="B42" s="346" t="s">
        <v>1453</v>
      </c>
      <c r="C42" s="347"/>
      <c r="D42" s="350" t="s">
        <v>56</v>
      </c>
      <c r="E42" s="323" t="s">
        <v>1454</v>
      </c>
    </row>
    <row r="43" spans="1:5" x14ac:dyDescent="0.2">
      <c r="A43" s="345"/>
      <c r="B43" s="348"/>
      <c r="C43" s="349"/>
      <c r="D43" s="351"/>
      <c r="E43" s="324" t="s">
        <v>1455</v>
      </c>
    </row>
    <row r="44" spans="1:5" x14ac:dyDescent="0.2">
      <c r="A44" s="352" t="s">
        <v>1467</v>
      </c>
      <c r="B44" s="354" t="s">
        <v>1453</v>
      </c>
      <c r="C44" s="355"/>
      <c r="D44" s="358" t="s">
        <v>56</v>
      </c>
      <c r="E44" s="321" t="s">
        <v>1454</v>
      </c>
    </row>
    <row r="45" spans="1:5" x14ac:dyDescent="0.2">
      <c r="A45" s="360"/>
      <c r="B45" s="361"/>
      <c r="C45" s="362"/>
      <c r="D45" s="363"/>
      <c r="E45" s="322" t="s">
        <v>1455</v>
      </c>
    </row>
    <row r="46" spans="1:5" x14ac:dyDescent="0.2">
      <c r="A46" s="344" t="s">
        <v>1468</v>
      </c>
      <c r="B46" s="346" t="s">
        <v>1453</v>
      </c>
      <c r="C46" s="347"/>
      <c r="D46" s="350" t="s">
        <v>56</v>
      </c>
      <c r="E46" s="323" t="s">
        <v>1454</v>
      </c>
    </row>
    <row r="47" spans="1:5" x14ac:dyDescent="0.2">
      <c r="A47" s="345"/>
      <c r="B47" s="348"/>
      <c r="C47" s="349"/>
      <c r="D47" s="351"/>
      <c r="E47" s="324" t="s">
        <v>1455</v>
      </c>
    </row>
    <row r="48" spans="1:5" x14ac:dyDescent="0.2">
      <c r="A48" s="352" t="s">
        <v>1469</v>
      </c>
      <c r="B48" s="354" t="s">
        <v>1453</v>
      </c>
      <c r="C48" s="355"/>
      <c r="D48" s="358" t="s">
        <v>56</v>
      </c>
      <c r="E48" s="321" t="s">
        <v>1454</v>
      </c>
    </row>
    <row r="49" spans="1:5" x14ac:dyDescent="0.2">
      <c r="A49" s="360"/>
      <c r="B49" s="361"/>
      <c r="C49" s="362"/>
      <c r="D49" s="363"/>
      <c r="E49" s="322" t="s">
        <v>1455</v>
      </c>
    </row>
    <row r="50" spans="1:5" x14ac:dyDescent="0.2">
      <c r="A50" s="344" t="s">
        <v>1470</v>
      </c>
      <c r="B50" s="346" t="s">
        <v>1453</v>
      </c>
      <c r="C50" s="347"/>
      <c r="D50" s="350" t="s">
        <v>56</v>
      </c>
      <c r="E50" s="323" t="s">
        <v>1454</v>
      </c>
    </row>
    <row r="51" spans="1:5" x14ac:dyDescent="0.2">
      <c r="A51" s="345"/>
      <c r="B51" s="348"/>
      <c r="C51" s="349"/>
      <c r="D51" s="351"/>
      <c r="E51" s="324" t="s">
        <v>1455</v>
      </c>
    </row>
    <row r="52" spans="1:5" x14ac:dyDescent="0.2">
      <c r="A52" s="352" t="s">
        <v>1471</v>
      </c>
      <c r="B52" s="354" t="s">
        <v>1453</v>
      </c>
      <c r="C52" s="355"/>
      <c r="D52" s="358" t="s">
        <v>56</v>
      </c>
      <c r="E52" s="321" t="s">
        <v>1454</v>
      </c>
    </row>
    <row r="53" spans="1:5" x14ac:dyDescent="0.2">
      <c r="A53" s="360"/>
      <c r="B53" s="361"/>
      <c r="C53" s="362"/>
      <c r="D53" s="363"/>
      <c r="E53" s="322" t="s">
        <v>1455</v>
      </c>
    </row>
    <row r="54" spans="1:5" x14ac:dyDescent="0.2">
      <c r="A54" s="344" t="s">
        <v>1472</v>
      </c>
      <c r="B54" s="346" t="s">
        <v>1453</v>
      </c>
      <c r="C54" s="347"/>
      <c r="D54" s="350" t="s">
        <v>56</v>
      </c>
      <c r="E54" s="323" t="s">
        <v>1454</v>
      </c>
    </row>
    <row r="55" spans="1:5" x14ac:dyDescent="0.2">
      <c r="A55" s="345"/>
      <c r="B55" s="348"/>
      <c r="C55" s="349"/>
      <c r="D55" s="351"/>
      <c r="E55" s="324" t="s">
        <v>1455</v>
      </c>
    </row>
    <row r="56" spans="1:5" x14ac:dyDescent="0.2">
      <c r="A56" s="352" t="s">
        <v>1473</v>
      </c>
      <c r="B56" s="354" t="s">
        <v>1453</v>
      </c>
      <c r="C56" s="355"/>
      <c r="D56" s="358" t="s">
        <v>56</v>
      </c>
      <c r="E56" s="321" t="s">
        <v>1454</v>
      </c>
    </row>
    <row r="57" spans="1:5" x14ac:dyDescent="0.2">
      <c r="A57" s="360"/>
      <c r="B57" s="361"/>
      <c r="C57" s="362"/>
      <c r="D57" s="363"/>
      <c r="E57" s="322" t="s">
        <v>1455</v>
      </c>
    </row>
    <row r="58" spans="1:5" x14ac:dyDescent="0.2">
      <c r="A58" s="344" t="s">
        <v>1474</v>
      </c>
      <c r="B58" s="346" t="s">
        <v>1453</v>
      </c>
      <c r="C58" s="347"/>
      <c r="D58" s="350" t="s">
        <v>56</v>
      </c>
      <c r="E58" s="323" t="s">
        <v>1454</v>
      </c>
    </row>
    <row r="59" spans="1:5" x14ac:dyDescent="0.2">
      <c r="A59" s="345"/>
      <c r="B59" s="348"/>
      <c r="C59" s="349"/>
      <c r="D59" s="351"/>
      <c r="E59" s="324" t="s">
        <v>1455</v>
      </c>
    </row>
    <row r="60" spans="1:5" x14ac:dyDescent="0.2">
      <c r="A60" s="352" t="s">
        <v>1475</v>
      </c>
      <c r="B60" s="354" t="s">
        <v>1453</v>
      </c>
      <c r="C60" s="355"/>
      <c r="D60" s="358" t="s">
        <v>56</v>
      </c>
      <c r="E60" s="321" t="s">
        <v>1454</v>
      </c>
    </row>
    <row r="61" spans="1:5" x14ac:dyDescent="0.2">
      <c r="A61" s="360"/>
      <c r="B61" s="361"/>
      <c r="C61" s="362"/>
      <c r="D61" s="363"/>
      <c r="E61" s="322" t="s">
        <v>1455</v>
      </c>
    </row>
    <row r="62" spans="1:5" x14ac:dyDescent="0.2">
      <c r="A62" s="344" t="s">
        <v>1476</v>
      </c>
      <c r="B62" s="346" t="s">
        <v>1453</v>
      </c>
      <c r="C62" s="347"/>
      <c r="D62" s="350" t="s">
        <v>56</v>
      </c>
      <c r="E62" s="323" t="s">
        <v>1454</v>
      </c>
    </row>
    <row r="63" spans="1:5" x14ac:dyDescent="0.2">
      <c r="A63" s="345"/>
      <c r="B63" s="348"/>
      <c r="C63" s="349"/>
      <c r="D63" s="351"/>
      <c r="E63" s="324" t="s">
        <v>1455</v>
      </c>
    </row>
    <row r="64" spans="1:5" x14ac:dyDescent="0.2">
      <c r="A64" s="352" t="s">
        <v>1477</v>
      </c>
      <c r="B64" s="354" t="s">
        <v>1453</v>
      </c>
      <c r="C64" s="355"/>
      <c r="D64" s="358" t="s">
        <v>56</v>
      </c>
      <c r="E64" s="321" t="s">
        <v>1454</v>
      </c>
    </row>
    <row r="65" spans="1:5" x14ac:dyDescent="0.2">
      <c r="A65" s="360"/>
      <c r="B65" s="361"/>
      <c r="C65" s="362"/>
      <c r="D65" s="363"/>
      <c r="E65" s="322" t="s">
        <v>1455</v>
      </c>
    </row>
    <row r="66" spans="1:5" x14ac:dyDescent="0.2">
      <c r="A66" s="344" t="s">
        <v>1478</v>
      </c>
      <c r="B66" s="346" t="s">
        <v>1479</v>
      </c>
      <c r="C66" s="347"/>
      <c r="D66" s="350" t="s">
        <v>56</v>
      </c>
      <c r="E66" s="323" t="s">
        <v>1454</v>
      </c>
    </row>
    <row r="67" spans="1:5" x14ac:dyDescent="0.2">
      <c r="A67" s="345"/>
      <c r="B67" s="348"/>
      <c r="C67" s="349"/>
      <c r="D67" s="351"/>
      <c r="E67" s="324" t="s">
        <v>1455</v>
      </c>
    </row>
    <row r="68" spans="1:5" x14ac:dyDescent="0.2">
      <c r="A68" s="352" t="s">
        <v>1480</v>
      </c>
      <c r="B68" s="354" t="s">
        <v>1479</v>
      </c>
      <c r="C68" s="355"/>
      <c r="D68" s="358" t="s">
        <v>56</v>
      </c>
      <c r="E68" s="321" t="s">
        <v>1454</v>
      </c>
    </row>
    <row r="69" spans="1:5" x14ac:dyDescent="0.2">
      <c r="A69" s="360"/>
      <c r="B69" s="361"/>
      <c r="C69" s="362"/>
      <c r="D69" s="363"/>
      <c r="E69" s="322" t="s">
        <v>1455</v>
      </c>
    </row>
    <row r="70" spans="1:5" x14ac:dyDescent="0.2">
      <c r="A70" s="344" t="s">
        <v>1481</v>
      </c>
      <c r="B70" s="346" t="s">
        <v>1479</v>
      </c>
      <c r="C70" s="347"/>
      <c r="D70" s="350" t="s">
        <v>56</v>
      </c>
      <c r="E70" s="323" t="s">
        <v>1454</v>
      </c>
    </row>
    <row r="71" spans="1:5" x14ac:dyDescent="0.2">
      <c r="A71" s="345"/>
      <c r="B71" s="348"/>
      <c r="C71" s="349"/>
      <c r="D71" s="351"/>
      <c r="E71" s="324" t="s">
        <v>1455</v>
      </c>
    </row>
    <row r="72" spans="1:5" x14ac:dyDescent="0.2">
      <c r="A72" s="352" t="s">
        <v>1482</v>
      </c>
      <c r="B72" s="354" t="s">
        <v>1479</v>
      </c>
      <c r="C72" s="355"/>
      <c r="D72" s="358" t="s">
        <v>56</v>
      </c>
      <c r="E72" s="321" t="s">
        <v>1454</v>
      </c>
    </row>
    <row r="73" spans="1:5" x14ac:dyDescent="0.2">
      <c r="A73" s="360"/>
      <c r="B73" s="361"/>
      <c r="C73" s="362"/>
      <c r="D73" s="363"/>
      <c r="E73" s="322" t="s">
        <v>1455</v>
      </c>
    </row>
    <row r="74" spans="1:5" x14ac:dyDescent="0.2">
      <c r="A74" s="344" t="s">
        <v>1483</v>
      </c>
      <c r="B74" s="346" t="s">
        <v>1479</v>
      </c>
      <c r="C74" s="347"/>
      <c r="D74" s="350" t="s">
        <v>56</v>
      </c>
      <c r="E74" s="323" t="s">
        <v>1454</v>
      </c>
    </row>
    <row r="75" spans="1:5" x14ac:dyDescent="0.2">
      <c r="A75" s="345"/>
      <c r="B75" s="348"/>
      <c r="C75" s="349"/>
      <c r="D75" s="351"/>
      <c r="E75" s="324" t="s">
        <v>1455</v>
      </c>
    </row>
    <row r="76" spans="1:5" x14ac:dyDescent="0.2">
      <c r="A76" s="352" t="s">
        <v>1484</v>
      </c>
      <c r="B76" s="354" t="s">
        <v>1479</v>
      </c>
      <c r="C76" s="355"/>
      <c r="D76" s="358" t="s">
        <v>56</v>
      </c>
      <c r="E76" s="321" t="s">
        <v>1454</v>
      </c>
    </row>
    <row r="77" spans="1:5" x14ac:dyDescent="0.2">
      <c r="A77" s="360"/>
      <c r="B77" s="361"/>
      <c r="C77" s="362"/>
      <c r="D77" s="363"/>
      <c r="E77" s="322" t="s">
        <v>1455</v>
      </c>
    </row>
    <row r="78" spans="1:5" x14ac:dyDescent="0.2">
      <c r="A78" s="344" t="s">
        <v>1485</v>
      </c>
      <c r="B78" s="346" t="s">
        <v>1479</v>
      </c>
      <c r="C78" s="347"/>
      <c r="D78" s="350" t="s">
        <v>56</v>
      </c>
      <c r="E78" s="323" t="s">
        <v>1454</v>
      </c>
    </row>
    <row r="79" spans="1:5" x14ac:dyDescent="0.2">
      <c r="A79" s="345"/>
      <c r="B79" s="348"/>
      <c r="C79" s="349"/>
      <c r="D79" s="351"/>
      <c r="E79" s="324" t="s">
        <v>1455</v>
      </c>
    </row>
    <row r="80" spans="1:5" x14ac:dyDescent="0.2">
      <c r="A80" s="352" t="s">
        <v>1486</v>
      </c>
      <c r="B80" s="354" t="s">
        <v>1479</v>
      </c>
      <c r="C80" s="355"/>
      <c r="D80" s="358" t="s">
        <v>56</v>
      </c>
      <c r="E80" s="321" t="s">
        <v>1454</v>
      </c>
    </row>
    <row r="81" spans="1:5" x14ac:dyDescent="0.2">
      <c r="A81" s="360"/>
      <c r="B81" s="361"/>
      <c r="C81" s="362"/>
      <c r="D81" s="363"/>
      <c r="E81" s="322" t="s">
        <v>1455</v>
      </c>
    </row>
    <row r="82" spans="1:5" x14ac:dyDescent="0.2">
      <c r="A82" s="344" t="s">
        <v>1487</v>
      </c>
      <c r="B82" s="346" t="s">
        <v>1479</v>
      </c>
      <c r="C82" s="347"/>
      <c r="D82" s="350" t="s">
        <v>56</v>
      </c>
      <c r="E82" s="323" t="s">
        <v>1454</v>
      </c>
    </row>
    <row r="83" spans="1:5" x14ac:dyDescent="0.2">
      <c r="A83" s="345"/>
      <c r="B83" s="348"/>
      <c r="C83" s="349"/>
      <c r="D83" s="351"/>
      <c r="E83" s="324" t="s">
        <v>1455</v>
      </c>
    </row>
    <row r="84" spans="1:5" x14ac:dyDescent="0.2">
      <c r="A84" s="352" t="s">
        <v>1488</v>
      </c>
      <c r="B84" s="354" t="s">
        <v>1489</v>
      </c>
      <c r="C84" s="355"/>
      <c r="D84" s="358" t="s">
        <v>56</v>
      </c>
      <c r="E84" s="321" t="s">
        <v>1454</v>
      </c>
    </row>
    <row r="85" spans="1:5" x14ac:dyDescent="0.2">
      <c r="A85" s="360"/>
      <c r="B85" s="361"/>
      <c r="C85" s="362"/>
      <c r="D85" s="363"/>
      <c r="E85" s="322" t="s">
        <v>1455</v>
      </c>
    </row>
    <row r="86" spans="1:5" x14ac:dyDescent="0.2">
      <c r="A86" s="344" t="s">
        <v>1490</v>
      </c>
      <c r="B86" s="346" t="s">
        <v>1489</v>
      </c>
      <c r="C86" s="347"/>
      <c r="D86" s="350" t="s">
        <v>56</v>
      </c>
      <c r="E86" s="323" t="s">
        <v>1454</v>
      </c>
    </row>
    <row r="87" spans="1:5" x14ac:dyDescent="0.2">
      <c r="A87" s="345"/>
      <c r="B87" s="348"/>
      <c r="C87" s="349"/>
      <c r="D87" s="351"/>
      <c r="E87" s="324" t="s">
        <v>1455</v>
      </c>
    </row>
    <row r="88" spans="1:5" x14ac:dyDescent="0.2">
      <c r="A88" s="352" t="s">
        <v>1491</v>
      </c>
      <c r="B88" s="354" t="s">
        <v>1489</v>
      </c>
      <c r="C88" s="355"/>
      <c r="D88" s="358" t="s">
        <v>56</v>
      </c>
      <c r="E88" s="321" t="s">
        <v>1454</v>
      </c>
    </row>
    <row r="89" spans="1:5" x14ac:dyDescent="0.2">
      <c r="A89" s="360"/>
      <c r="B89" s="361"/>
      <c r="C89" s="362"/>
      <c r="D89" s="363"/>
      <c r="E89" s="322" t="s">
        <v>1455</v>
      </c>
    </row>
    <row r="90" spans="1:5" x14ac:dyDescent="0.2">
      <c r="A90" s="344" t="s">
        <v>1492</v>
      </c>
      <c r="B90" s="346" t="s">
        <v>1489</v>
      </c>
      <c r="C90" s="347"/>
      <c r="D90" s="350" t="s">
        <v>56</v>
      </c>
      <c r="E90" s="323" t="s">
        <v>1454</v>
      </c>
    </row>
    <row r="91" spans="1:5" x14ac:dyDescent="0.2">
      <c r="A91" s="345"/>
      <c r="B91" s="348"/>
      <c r="C91" s="349"/>
      <c r="D91" s="351"/>
      <c r="E91" s="324" t="s">
        <v>1455</v>
      </c>
    </row>
    <row r="92" spans="1:5" x14ac:dyDescent="0.2">
      <c r="A92" s="352" t="s">
        <v>1493</v>
      </c>
      <c r="B92" s="354" t="s">
        <v>1489</v>
      </c>
      <c r="C92" s="355"/>
      <c r="D92" s="358" t="s">
        <v>56</v>
      </c>
      <c r="E92" s="321" t="s">
        <v>1454</v>
      </c>
    </row>
    <row r="93" spans="1:5" x14ac:dyDescent="0.2">
      <c r="A93" s="360"/>
      <c r="B93" s="361"/>
      <c r="C93" s="362"/>
      <c r="D93" s="363"/>
      <c r="E93" s="322" t="s">
        <v>1455</v>
      </c>
    </row>
    <row r="94" spans="1:5" x14ac:dyDescent="0.2">
      <c r="A94" s="344" t="s">
        <v>1494</v>
      </c>
      <c r="B94" s="346" t="s">
        <v>1489</v>
      </c>
      <c r="C94" s="347"/>
      <c r="D94" s="350" t="s">
        <v>56</v>
      </c>
      <c r="E94" s="323" t="s">
        <v>1454</v>
      </c>
    </row>
    <row r="95" spans="1:5" x14ac:dyDescent="0.2">
      <c r="A95" s="345"/>
      <c r="B95" s="348"/>
      <c r="C95" s="349"/>
      <c r="D95" s="351"/>
      <c r="E95" s="324" t="s">
        <v>1455</v>
      </c>
    </row>
    <row r="96" spans="1:5" x14ac:dyDescent="0.2">
      <c r="A96" s="352" t="s">
        <v>1495</v>
      </c>
      <c r="B96" s="354" t="s">
        <v>1489</v>
      </c>
      <c r="C96" s="355"/>
      <c r="D96" s="358" t="s">
        <v>56</v>
      </c>
      <c r="E96" s="321" t="s">
        <v>1454</v>
      </c>
    </row>
    <row r="97" spans="1:5" x14ac:dyDescent="0.2">
      <c r="A97" s="360"/>
      <c r="B97" s="361"/>
      <c r="C97" s="362"/>
      <c r="D97" s="363"/>
      <c r="E97" s="322" t="s">
        <v>1455</v>
      </c>
    </row>
    <row r="98" spans="1:5" x14ac:dyDescent="0.2">
      <c r="A98" s="344" t="s">
        <v>1496</v>
      </c>
      <c r="B98" s="346" t="s">
        <v>1489</v>
      </c>
      <c r="C98" s="347"/>
      <c r="D98" s="350" t="s">
        <v>56</v>
      </c>
      <c r="E98" s="323" t="s">
        <v>1454</v>
      </c>
    </row>
    <row r="99" spans="1:5" x14ac:dyDescent="0.2">
      <c r="A99" s="345"/>
      <c r="B99" s="348"/>
      <c r="C99" s="349"/>
      <c r="D99" s="351"/>
      <c r="E99" s="324" t="s">
        <v>1455</v>
      </c>
    </row>
    <row r="100" spans="1:5" x14ac:dyDescent="0.2">
      <c r="A100" s="352" t="s">
        <v>1497</v>
      </c>
      <c r="B100" s="354" t="s">
        <v>1489</v>
      </c>
      <c r="C100" s="355"/>
      <c r="D100" s="358" t="s">
        <v>56</v>
      </c>
      <c r="E100" s="321" t="s">
        <v>1454</v>
      </c>
    </row>
    <row r="101" spans="1:5" x14ac:dyDescent="0.2">
      <c r="A101" s="360"/>
      <c r="B101" s="361"/>
      <c r="C101" s="362"/>
      <c r="D101" s="363"/>
      <c r="E101" s="322" t="s">
        <v>1455</v>
      </c>
    </row>
    <row r="102" spans="1:5" x14ac:dyDescent="0.2">
      <c r="A102" s="344" t="s">
        <v>1498</v>
      </c>
      <c r="B102" s="346" t="s">
        <v>1489</v>
      </c>
      <c r="C102" s="347"/>
      <c r="D102" s="350" t="s">
        <v>56</v>
      </c>
      <c r="E102" s="323" t="s">
        <v>1454</v>
      </c>
    </row>
    <row r="103" spans="1:5" x14ac:dyDescent="0.2">
      <c r="A103" s="345"/>
      <c r="B103" s="348"/>
      <c r="C103" s="349"/>
      <c r="D103" s="351"/>
      <c r="E103" s="324" t="s">
        <v>1455</v>
      </c>
    </row>
    <row r="104" spans="1:5" x14ac:dyDescent="0.2">
      <c r="A104" s="352" t="s">
        <v>1499</v>
      </c>
      <c r="B104" s="354" t="s">
        <v>1489</v>
      </c>
      <c r="C104" s="355"/>
      <c r="D104" s="358" t="s">
        <v>56</v>
      </c>
      <c r="E104" s="321" t="s">
        <v>1454</v>
      </c>
    </row>
    <row r="105" spans="1:5" x14ac:dyDescent="0.2">
      <c r="A105" s="360"/>
      <c r="B105" s="361"/>
      <c r="C105" s="362"/>
      <c r="D105" s="363"/>
      <c r="E105" s="322" t="s">
        <v>1455</v>
      </c>
    </row>
    <row r="106" spans="1:5" x14ac:dyDescent="0.2">
      <c r="A106" s="344" t="s">
        <v>1500</v>
      </c>
      <c r="B106" s="346" t="s">
        <v>1489</v>
      </c>
      <c r="C106" s="347"/>
      <c r="D106" s="350" t="s">
        <v>56</v>
      </c>
      <c r="E106" s="323" t="s">
        <v>1454</v>
      </c>
    </row>
    <row r="107" spans="1:5" x14ac:dyDescent="0.2">
      <c r="A107" s="345"/>
      <c r="B107" s="348"/>
      <c r="C107" s="349"/>
      <c r="D107" s="351"/>
      <c r="E107" s="324" t="s">
        <v>1455</v>
      </c>
    </row>
    <row r="108" spans="1:5" x14ac:dyDescent="0.2">
      <c r="A108" s="352" t="s">
        <v>1501</v>
      </c>
      <c r="B108" s="354" t="s">
        <v>1489</v>
      </c>
      <c r="C108" s="355"/>
      <c r="D108" s="358" t="s">
        <v>56</v>
      </c>
      <c r="E108" s="321" t="s">
        <v>1454</v>
      </c>
    </row>
    <row r="109" spans="1:5" x14ac:dyDescent="0.2">
      <c r="A109" s="360"/>
      <c r="B109" s="361"/>
      <c r="C109" s="362"/>
      <c r="D109" s="363"/>
      <c r="E109" s="322" t="s">
        <v>1455</v>
      </c>
    </row>
    <row r="110" spans="1:5" x14ac:dyDescent="0.2">
      <c r="A110" s="344" t="s">
        <v>1502</v>
      </c>
      <c r="B110" s="346" t="s">
        <v>1489</v>
      </c>
      <c r="C110" s="347"/>
      <c r="D110" s="350" t="s">
        <v>56</v>
      </c>
      <c r="E110" s="323" t="s">
        <v>1454</v>
      </c>
    </row>
    <row r="111" spans="1:5" x14ac:dyDescent="0.2">
      <c r="A111" s="345"/>
      <c r="B111" s="348"/>
      <c r="C111" s="349"/>
      <c r="D111" s="351"/>
      <c r="E111" s="324" t="s">
        <v>1455</v>
      </c>
    </row>
    <row r="112" spans="1:5" x14ac:dyDescent="0.2">
      <c r="A112" s="352" t="s">
        <v>1503</v>
      </c>
      <c r="B112" s="354" t="s">
        <v>1489</v>
      </c>
      <c r="C112" s="355"/>
      <c r="D112" s="358" t="s">
        <v>56</v>
      </c>
      <c r="E112" s="321" t="s">
        <v>1454</v>
      </c>
    </row>
    <row r="113" spans="1:5" x14ac:dyDescent="0.2">
      <c r="A113" s="360"/>
      <c r="B113" s="361"/>
      <c r="C113" s="362"/>
      <c r="D113" s="363"/>
      <c r="E113" s="322" t="s">
        <v>1455</v>
      </c>
    </row>
    <row r="114" spans="1:5" x14ac:dyDescent="0.2">
      <c r="A114" s="344" t="s">
        <v>1504</v>
      </c>
      <c r="B114" s="346" t="s">
        <v>1489</v>
      </c>
      <c r="C114" s="347"/>
      <c r="D114" s="350" t="s">
        <v>56</v>
      </c>
      <c r="E114" s="323" t="s">
        <v>1454</v>
      </c>
    </row>
    <row r="115" spans="1:5" x14ac:dyDescent="0.2">
      <c r="A115" s="345"/>
      <c r="B115" s="348"/>
      <c r="C115" s="349"/>
      <c r="D115" s="351"/>
      <c r="E115" s="324" t="s">
        <v>1455</v>
      </c>
    </row>
    <row r="116" spans="1:5" x14ac:dyDescent="0.2">
      <c r="A116" s="352" t="s">
        <v>1505</v>
      </c>
      <c r="B116" s="354" t="s">
        <v>1489</v>
      </c>
      <c r="C116" s="355"/>
      <c r="D116" s="358" t="s">
        <v>56</v>
      </c>
      <c r="E116" s="321" t="s">
        <v>1454</v>
      </c>
    </row>
    <row r="117" spans="1:5" x14ac:dyDescent="0.2">
      <c r="A117" s="360"/>
      <c r="B117" s="361"/>
      <c r="C117" s="362"/>
      <c r="D117" s="363"/>
      <c r="E117" s="322" t="s">
        <v>1455</v>
      </c>
    </row>
    <row r="118" spans="1:5" x14ac:dyDescent="0.2">
      <c r="A118" s="344" t="s">
        <v>1506</v>
      </c>
      <c r="B118" s="346" t="s">
        <v>1507</v>
      </c>
      <c r="C118" s="347"/>
      <c r="D118" s="350" t="s">
        <v>56</v>
      </c>
      <c r="E118" s="323" t="s">
        <v>1454</v>
      </c>
    </row>
    <row r="119" spans="1:5" x14ac:dyDescent="0.2">
      <c r="A119" s="345"/>
      <c r="B119" s="348"/>
      <c r="C119" s="349"/>
      <c r="D119" s="351"/>
      <c r="E119" s="324" t="s">
        <v>1455</v>
      </c>
    </row>
    <row r="120" spans="1:5" x14ac:dyDescent="0.2">
      <c r="A120" s="352" t="s">
        <v>1508</v>
      </c>
      <c r="B120" s="354" t="s">
        <v>1507</v>
      </c>
      <c r="C120" s="355"/>
      <c r="D120" s="358" t="s">
        <v>56</v>
      </c>
      <c r="E120" s="321" t="s">
        <v>1454</v>
      </c>
    </row>
    <row r="121" spans="1:5" x14ac:dyDescent="0.2">
      <c r="A121" s="360"/>
      <c r="B121" s="361"/>
      <c r="C121" s="362"/>
      <c r="D121" s="363"/>
      <c r="E121" s="322" t="s">
        <v>1455</v>
      </c>
    </row>
    <row r="122" spans="1:5" x14ac:dyDescent="0.2">
      <c r="A122" s="344" t="s">
        <v>1509</v>
      </c>
      <c r="B122" s="346" t="s">
        <v>1507</v>
      </c>
      <c r="C122" s="347"/>
      <c r="D122" s="350" t="s">
        <v>56</v>
      </c>
      <c r="E122" s="323" t="s">
        <v>1454</v>
      </c>
    </row>
    <row r="123" spans="1:5" x14ac:dyDescent="0.2">
      <c r="A123" s="345"/>
      <c r="B123" s="348"/>
      <c r="C123" s="349"/>
      <c r="D123" s="351"/>
      <c r="E123" s="324" t="s">
        <v>1455</v>
      </c>
    </row>
    <row r="124" spans="1:5" x14ac:dyDescent="0.2">
      <c r="A124" s="352" t="s">
        <v>1510</v>
      </c>
      <c r="B124" s="354" t="s">
        <v>1507</v>
      </c>
      <c r="C124" s="355"/>
      <c r="D124" s="358" t="s">
        <v>56</v>
      </c>
      <c r="E124" s="321" t="s">
        <v>1454</v>
      </c>
    </row>
    <row r="125" spans="1:5" x14ac:dyDescent="0.2">
      <c r="A125" s="360"/>
      <c r="B125" s="361"/>
      <c r="C125" s="362"/>
      <c r="D125" s="363"/>
      <c r="E125" s="322" t="s">
        <v>1455</v>
      </c>
    </row>
    <row r="126" spans="1:5" x14ac:dyDescent="0.2">
      <c r="A126" s="344" t="s">
        <v>1511</v>
      </c>
      <c r="B126" s="346" t="s">
        <v>1507</v>
      </c>
      <c r="C126" s="347"/>
      <c r="D126" s="350" t="s">
        <v>56</v>
      </c>
      <c r="E126" s="323" t="s">
        <v>1454</v>
      </c>
    </row>
    <row r="127" spans="1:5" x14ac:dyDescent="0.2">
      <c r="A127" s="345"/>
      <c r="B127" s="348"/>
      <c r="C127" s="349"/>
      <c r="D127" s="351"/>
      <c r="E127" s="324" t="s">
        <v>1455</v>
      </c>
    </row>
    <row r="128" spans="1:5" x14ac:dyDescent="0.2">
      <c r="A128" s="352" t="s">
        <v>1512</v>
      </c>
      <c r="B128" s="354" t="s">
        <v>1507</v>
      </c>
      <c r="C128" s="355"/>
      <c r="D128" s="358" t="s">
        <v>56</v>
      </c>
      <c r="E128" s="321" t="s">
        <v>1454</v>
      </c>
    </row>
    <row r="129" spans="1:5" x14ac:dyDescent="0.2">
      <c r="A129" s="360"/>
      <c r="B129" s="361"/>
      <c r="C129" s="362"/>
      <c r="D129" s="363"/>
      <c r="E129" s="322" t="s">
        <v>1455</v>
      </c>
    </row>
    <row r="130" spans="1:5" x14ac:dyDescent="0.2">
      <c r="A130" s="344" t="s">
        <v>1513</v>
      </c>
      <c r="B130" s="346" t="s">
        <v>1507</v>
      </c>
      <c r="C130" s="347"/>
      <c r="D130" s="350" t="s">
        <v>56</v>
      </c>
      <c r="E130" s="323" t="s">
        <v>1454</v>
      </c>
    </row>
    <row r="131" spans="1:5" x14ac:dyDescent="0.2">
      <c r="A131" s="345"/>
      <c r="B131" s="348"/>
      <c r="C131" s="349"/>
      <c r="D131" s="351"/>
      <c r="E131" s="324" t="s">
        <v>1455</v>
      </c>
    </row>
    <row r="132" spans="1:5" x14ac:dyDescent="0.2">
      <c r="A132" s="352" t="s">
        <v>1514</v>
      </c>
      <c r="B132" s="354" t="s">
        <v>1515</v>
      </c>
      <c r="C132" s="355"/>
      <c r="D132" s="358" t="s">
        <v>56</v>
      </c>
      <c r="E132" s="321" t="s">
        <v>1454</v>
      </c>
    </row>
    <row r="133" spans="1:5" x14ac:dyDescent="0.2">
      <c r="A133" s="360"/>
      <c r="B133" s="361"/>
      <c r="C133" s="362"/>
      <c r="D133" s="363"/>
      <c r="E133" s="322" t="s">
        <v>1455</v>
      </c>
    </row>
    <row r="134" spans="1:5" x14ac:dyDescent="0.2">
      <c r="A134" s="344" t="s">
        <v>1516</v>
      </c>
      <c r="B134" s="346" t="s">
        <v>1515</v>
      </c>
      <c r="C134" s="347"/>
      <c r="D134" s="350" t="s">
        <v>56</v>
      </c>
      <c r="E134" s="323" t="s">
        <v>1454</v>
      </c>
    </row>
    <row r="135" spans="1:5" x14ac:dyDescent="0.2">
      <c r="A135" s="345"/>
      <c r="B135" s="348"/>
      <c r="C135" s="349"/>
      <c r="D135" s="351"/>
      <c r="E135" s="324" t="s">
        <v>1455</v>
      </c>
    </row>
    <row r="136" spans="1:5" x14ac:dyDescent="0.2">
      <c r="A136" s="352" t="s">
        <v>1517</v>
      </c>
      <c r="B136" s="354" t="s">
        <v>1515</v>
      </c>
      <c r="C136" s="355"/>
      <c r="D136" s="358" t="s">
        <v>56</v>
      </c>
      <c r="E136" s="321" t="s">
        <v>1454</v>
      </c>
    </row>
    <row r="137" spans="1:5" x14ac:dyDescent="0.2">
      <c r="A137" s="360"/>
      <c r="B137" s="361"/>
      <c r="C137" s="362"/>
      <c r="D137" s="363"/>
      <c r="E137" s="322" t="s">
        <v>1455</v>
      </c>
    </row>
    <row r="138" spans="1:5" x14ac:dyDescent="0.2">
      <c r="A138" s="344" t="s">
        <v>1518</v>
      </c>
      <c r="B138" s="346" t="s">
        <v>1515</v>
      </c>
      <c r="C138" s="347"/>
      <c r="D138" s="350" t="s">
        <v>56</v>
      </c>
      <c r="E138" s="323" t="s">
        <v>1454</v>
      </c>
    </row>
    <row r="139" spans="1:5" x14ac:dyDescent="0.2">
      <c r="A139" s="345"/>
      <c r="B139" s="348"/>
      <c r="C139" s="349"/>
      <c r="D139" s="351"/>
      <c r="E139" s="324" t="s">
        <v>1455</v>
      </c>
    </row>
    <row r="140" spans="1:5" x14ac:dyDescent="0.2">
      <c r="A140" s="352" t="s">
        <v>1519</v>
      </c>
      <c r="B140" s="354" t="s">
        <v>1515</v>
      </c>
      <c r="C140" s="355"/>
      <c r="D140" s="358" t="s">
        <v>56</v>
      </c>
      <c r="E140" s="321" t="s">
        <v>1454</v>
      </c>
    </row>
    <row r="141" spans="1:5" x14ac:dyDescent="0.2">
      <c r="A141" s="360"/>
      <c r="B141" s="361"/>
      <c r="C141" s="362"/>
      <c r="D141" s="363"/>
      <c r="E141" s="322" t="s">
        <v>1455</v>
      </c>
    </row>
    <row r="142" spans="1:5" x14ac:dyDescent="0.2">
      <c r="A142" s="344" t="s">
        <v>1520</v>
      </c>
      <c r="B142" s="346" t="s">
        <v>1515</v>
      </c>
      <c r="C142" s="347"/>
      <c r="D142" s="350" t="s">
        <v>56</v>
      </c>
      <c r="E142" s="323" t="s">
        <v>1454</v>
      </c>
    </row>
    <row r="143" spans="1:5" x14ac:dyDescent="0.2">
      <c r="A143" s="345"/>
      <c r="B143" s="348"/>
      <c r="C143" s="349"/>
      <c r="D143" s="351"/>
      <c r="E143" s="324" t="s">
        <v>1455</v>
      </c>
    </row>
    <row r="144" spans="1:5" x14ac:dyDescent="0.2">
      <c r="A144" s="352" t="s">
        <v>1521</v>
      </c>
      <c r="B144" s="354" t="s">
        <v>1515</v>
      </c>
      <c r="C144" s="355"/>
      <c r="D144" s="358" t="s">
        <v>56</v>
      </c>
      <c r="E144" s="321" t="s">
        <v>1454</v>
      </c>
    </row>
    <row r="145" spans="1:5" x14ac:dyDescent="0.2">
      <c r="A145" s="360"/>
      <c r="B145" s="361"/>
      <c r="C145" s="362"/>
      <c r="D145" s="363"/>
      <c r="E145" s="322" t="s">
        <v>1455</v>
      </c>
    </row>
    <row r="146" spans="1:5" x14ac:dyDescent="0.2">
      <c r="A146" s="344" t="s">
        <v>1522</v>
      </c>
      <c r="B146" s="346" t="s">
        <v>1515</v>
      </c>
      <c r="C146" s="347"/>
      <c r="D146" s="350" t="s">
        <v>56</v>
      </c>
      <c r="E146" s="323" t="s">
        <v>1454</v>
      </c>
    </row>
    <row r="147" spans="1:5" x14ac:dyDescent="0.2">
      <c r="A147" s="345"/>
      <c r="B147" s="348"/>
      <c r="C147" s="349"/>
      <c r="D147" s="351"/>
      <c r="E147" s="324" t="s">
        <v>1455</v>
      </c>
    </row>
    <row r="148" spans="1:5" x14ac:dyDescent="0.2">
      <c r="A148" s="352" t="s">
        <v>1523</v>
      </c>
      <c r="B148" s="354" t="s">
        <v>1515</v>
      </c>
      <c r="C148" s="355"/>
      <c r="D148" s="358" t="s">
        <v>56</v>
      </c>
      <c r="E148" s="321" t="s">
        <v>1454</v>
      </c>
    </row>
    <row r="149" spans="1:5" x14ac:dyDescent="0.2">
      <c r="A149" s="360"/>
      <c r="B149" s="361"/>
      <c r="C149" s="362"/>
      <c r="D149" s="363"/>
      <c r="E149" s="322" t="s">
        <v>1455</v>
      </c>
    </row>
    <row r="150" spans="1:5" x14ac:dyDescent="0.2">
      <c r="A150" s="344" t="s">
        <v>1524</v>
      </c>
      <c r="B150" s="346" t="s">
        <v>1515</v>
      </c>
      <c r="C150" s="347"/>
      <c r="D150" s="350" t="s">
        <v>56</v>
      </c>
      <c r="E150" s="323" t="s">
        <v>1454</v>
      </c>
    </row>
    <row r="151" spans="1:5" x14ac:dyDescent="0.2">
      <c r="A151" s="345"/>
      <c r="B151" s="348"/>
      <c r="C151" s="349"/>
      <c r="D151" s="351"/>
      <c r="E151" s="324" t="s">
        <v>1455</v>
      </c>
    </row>
    <row r="152" spans="1:5" x14ac:dyDescent="0.2">
      <c r="A152" s="352" t="s">
        <v>1525</v>
      </c>
      <c r="B152" s="354" t="s">
        <v>1515</v>
      </c>
      <c r="C152" s="355"/>
      <c r="D152" s="358" t="s">
        <v>56</v>
      </c>
      <c r="E152" s="321" t="s">
        <v>1454</v>
      </c>
    </row>
    <row r="153" spans="1:5" x14ac:dyDescent="0.2">
      <c r="A153" s="360"/>
      <c r="B153" s="361"/>
      <c r="C153" s="362"/>
      <c r="D153" s="363"/>
      <c r="E153" s="322" t="s">
        <v>1455</v>
      </c>
    </row>
    <row r="154" spans="1:5" x14ac:dyDescent="0.2">
      <c r="A154" s="344" t="s">
        <v>1526</v>
      </c>
      <c r="B154" s="346" t="s">
        <v>1515</v>
      </c>
      <c r="C154" s="347"/>
      <c r="D154" s="350" t="s">
        <v>56</v>
      </c>
      <c r="E154" s="323" t="s">
        <v>1454</v>
      </c>
    </row>
    <row r="155" spans="1:5" x14ac:dyDescent="0.2">
      <c r="A155" s="345"/>
      <c r="B155" s="348"/>
      <c r="C155" s="349"/>
      <c r="D155" s="351"/>
      <c r="E155" s="324" t="s">
        <v>1455</v>
      </c>
    </row>
    <row r="156" spans="1:5" x14ac:dyDescent="0.2">
      <c r="A156" s="352" t="s">
        <v>1527</v>
      </c>
      <c r="B156" s="354" t="s">
        <v>1515</v>
      </c>
      <c r="C156" s="355"/>
      <c r="D156" s="358" t="s">
        <v>56</v>
      </c>
      <c r="E156" s="321" t="s">
        <v>1454</v>
      </c>
    </row>
    <row r="157" spans="1:5" x14ac:dyDescent="0.2">
      <c r="A157" s="360"/>
      <c r="B157" s="361"/>
      <c r="C157" s="362"/>
      <c r="D157" s="363"/>
      <c r="E157" s="322" t="s">
        <v>1455</v>
      </c>
    </row>
    <row r="158" spans="1:5" x14ac:dyDescent="0.2">
      <c r="A158" s="344" t="s">
        <v>1528</v>
      </c>
      <c r="B158" s="346" t="s">
        <v>1515</v>
      </c>
      <c r="C158" s="347"/>
      <c r="D158" s="350" t="s">
        <v>56</v>
      </c>
      <c r="E158" s="323" t="s">
        <v>1454</v>
      </c>
    </row>
    <row r="159" spans="1:5" x14ac:dyDescent="0.2">
      <c r="A159" s="345"/>
      <c r="B159" s="348"/>
      <c r="C159" s="349"/>
      <c r="D159" s="351"/>
      <c r="E159" s="324" t="s">
        <v>1455</v>
      </c>
    </row>
    <row r="160" spans="1:5" x14ac:dyDescent="0.2">
      <c r="A160" s="352" t="s">
        <v>1529</v>
      </c>
      <c r="B160" s="354" t="s">
        <v>1530</v>
      </c>
      <c r="C160" s="355"/>
      <c r="D160" s="358" t="s">
        <v>56</v>
      </c>
      <c r="E160" s="321" t="s">
        <v>1454</v>
      </c>
    </row>
    <row r="161" spans="1:5" x14ac:dyDescent="0.2">
      <c r="A161" s="360"/>
      <c r="B161" s="361"/>
      <c r="C161" s="362"/>
      <c r="D161" s="363"/>
      <c r="E161" s="322" t="s">
        <v>1455</v>
      </c>
    </row>
    <row r="162" spans="1:5" x14ac:dyDescent="0.2">
      <c r="A162" s="344" t="s">
        <v>1531</v>
      </c>
      <c r="B162" s="346" t="s">
        <v>1530</v>
      </c>
      <c r="C162" s="347"/>
      <c r="D162" s="350" t="s">
        <v>56</v>
      </c>
      <c r="E162" s="323" t="s">
        <v>1454</v>
      </c>
    </row>
    <row r="163" spans="1:5" x14ac:dyDescent="0.2">
      <c r="A163" s="345"/>
      <c r="B163" s="348"/>
      <c r="C163" s="349"/>
      <c r="D163" s="351"/>
      <c r="E163" s="324" t="s">
        <v>1455</v>
      </c>
    </row>
    <row r="164" spans="1:5" x14ac:dyDescent="0.2">
      <c r="A164" s="352" t="s">
        <v>1532</v>
      </c>
      <c r="B164" s="354" t="s">
        <v>1530</v>
      </c>
      <c r="C164" s="355"/>
      <c r="D164" s="358" t="s">
        <v>56</v>
      </c>
      <c r="E164" s="321" t="s">
        <v>1454</v>
      </c>
    </row>
    <row r="165" spans="1:5" x14ac:dyDescent="0.2">
      <c r="A165" s="360"/>
      <c r="B165" s="361"/>
      <c r="C165" s="362"/>
      <c r="D165" s="363"/>
      <c r="E165" s="322" t="s">
        <v>1455</v>
      </c>
    </row>
    <row r="166" spans="1:5" x14ac:dyDescent="0.2">
      <c r="A166" s="344" t="s">
        <v>1533</v>
      </c>
      <c r="B166" s="346" t="s">
        <v>1530</v>
      </c>
      <c r="C166" s="347"/>
      <c r="D166" s="350" t="s">
        <v>56</v>
      </c>
      <c r="E166" s="323" t="s">
        <v>1454</v>
      </c>
    </row>
    <row r="167" spans="1:5" x14ac:dyDescent="0.2">
      <c r="A167" s="345"/>
      <c r="B167" s="348"/>
      <c r="C167" s="349"/>
      <c r="D167" s="351"/>
      <c r="E167" s="324" t="s">
        <v>1455</v>
      </c>
    </row>
    <row r="168" spans="1:5" x14ac:dyDescent="0.2">
      <c r="A168" s="352" t="s">
        <v>1534</v>
      </c>
      <c r="B168" s="354" t="s">
        <v>1530</v>
      </c>
      <c r="C168" s="355"/>
      <c r="D168" s="358" t="s">
        <v>56</v>
      </c>
      <c r="E168" s="321" t="s">
        <v>1454</v>
      </c>
    </row>
    <row r="169" spans="1:5" x14ac:dyDescent="0.2">
      <c r="A169" s="360"/>
      <c r="B169" s="361"/>
      <c r="C169" s="362"/>
      <c r="D169" s="363"/>
      <c r="E169" s="322" t="s">
        <v>1455</v>
      </c>
    </row>
    <row r="170" spans="1:5" x14ac:dyDescent="0.2">
      <c r="A170" s="344" t="s">
        <v>1535</v>
      </c>
      <c r="B170" s="346" t="s">
        <v>1530</v>
      </c>
      <c r="C170" s="347"/>
      <c r="D170" s="350" t="s">
        <v>56</v>
      </c>
      <c r="E170" s="323" t="s">
        <v>1454</v>
      </c>
    </row>
    <row r="171" spans="1:5" x14ac:dyDescent="0.2">
      <c r="A171" s="345"/>
      <c r="B171" s="348"/>
      <c r="C171" s="349"/>
      <c r="D171" s="351"/>
      <c r="E171" s="324" t="s">
        <v>1455</v>
      </c>
    </row>
    <row r="172" spans="1:5" x14ac:dyDescent="0.2">
      <c r="A172" s="352" t="s">
        <v>1536</v>
      </c>
      <c r="B172" s="354" t="s">
        <v>1530</v>
      </c>
      <c r="C172" s="355"/>
      <c r="D172" s="358" t="s">
        <v>56</v>
      </c>
      <c r="E172" s="321" t="s">
        <v>1454</v>
      </c>
    </row>
    <row r="173" spans="1:5" x14ac:dyDescent="0.2">
      <c r="A173" s="360"/>
      <c r="B173" s="361"/>
      <c r="C173" s="362"/>
      <c r="D173" s="363"/>
      <c r="E173" s="322" t="s">
        <v>1455</v>
      </c>
    </row>
    <row r="174" spans="1:5" x14ac:dyDescent="0.2">
      <c r="A174" s="344" t="s">
        <v>1537</v>
      </c>
      <c r="B174" s="346" t="s">
        <v>1530</v>
      </c>
      <c r="C174" s="347"/>
      <c r="D174" s="350" t="s">
        <v>56</v>
      </c>
      <c r="E174" s="323" t="s">
        <v>1454</v>
      </c>
    </row>
    <row r="175" spans="1:5" x14ac:dyDescent="0.2">
      <c r="A175" s="345"/>
      <c r="B175" s="348"/>
      <c r="C175" s="349"/>
      <c r="D175" s="351"/>
      <c r="E175" s="324" t="s">
        <v>1455</v>
      </c>
    </row>
    <row r="176" spans="1:5" x14ac:dyDescent="0.2">
      <c r="A176" s="352" t="s">
        <v>1538</v>
      </c>
      <c r="B176" s="354" t="s">
        <v>1530</v>
      </c>
      <c r="C176" s="355"/>
      <c r="D176" s="358" t="s">
        <v>56</v>
      </c>
      <c r="E176" s="321" t="s">
        <v>1454</v>
      </c>
    </row>
    <row r="177" spans="1:5" x14ac:dyDescent="0.2">
      <c r="A177" s="360"/>
      <c r="B177" s="361"/>
      <c r="C177" s="362"/>
      <c r="D177" s="363"/>
      <c r="E177" s="322" t="s">
        <v>1455</v>
      </c>
    </row>
    <row r="178" spans="1:5" x14ac:dyDescent="0.2">
      <c r="A178" s="344" t="s">
        <v>1539</v>
      </c>
      <c r="B178" s="346" t="s">
        <v>1540</v>
      </c>
      <c r="C178" s="347"/>
      <c r="D178" s="350" t="s">
        <v>56</v>
      </c>
      <c r="E178" s="323" t="s">
        <v>1454</v>
      </c>
    </row>
    <row r="179" spans="1:5" x14ac:dyDescent="0.2">
      <c r="A179" s="345"/>
      <c r="B179" s="348"/>
      <c r="C179" s="349"/>
      <c r="D179" s="351"/>
      <c r="E179" s="324" t="s">
        <v>1455</v>
      </c>
    </row>
    <row r="180" spans="1:5" x14ac:dyDescent="0.2">
      <c r="A180" s="352" t="s">
        <v>1541</v>
      </c>
      <c r="B180" s="354" t="s">
        <v>1540</v>
      </c>
      <c r="C180" s="355"/>
      <c r="D180" s="358" t="s">
        <v>56</v>
      </c>
      <c r="E180" s="321" t="s">
        <v>1454</v>
      </c>
    </row>
    <row r="181" spans="1:5" x14ac:dyDescent="0.2">
      <c r="A181" s="360"/>
      <c r="B181" s="361"/>
      <c r="C181" s="362"/>
      <c r="D181" s="363"/>
      <c r="E181" s="322" t="s">
        <v>1455</v>
      </c>
    </row>
    <row r="182" spans="1:5" x14ac:dyDescent="0.2">
      <c r="A182" s="344" t="s">
        <v>1542</v>
      </c>
      <c r="B182" s="346" t="s">
        <v>1540</v>
      </c>
      <c r="C182" s="347"/>
      <c r="D182" s="350" t="s">
        <v>56</v>
      </c>
      <c r="E182" s="323" t="s">
        <v>1454</v>
      </c>
    </row>
    <row r="183" spans="1:5" x14ac:dyDescent="0.2">
      <c r="A183" s="345"/>
      <c r="B183" s="348"/>
      <c r="C183" s="349"/>
      <c r="D183" s="351"/>
      <c r="E183" s="324" t="s">
        <v>1455</v>
      </c>
    </row>
    <row r="184" spans="1:5" x14ac:dyDescent="0.2">
      <c r="A184" s="352" t="s">
        <v>1543</v>
      </c>
      <c r="B184" s="354" t="s">
        <v>1540</v>
      </c>
      <c r="C184" s="355"/>
      <c r="D184" s="358" t="s">
        <v>56</v>
      </c>
      <c r="E184" s="321" t="s">
        <v>1454</v>
      </c>
    </row>
    <row r="185" spans="1:5" x14ac:dyDescent="0.2">
      <c r="A185" s="360"/>
      <c r="B185" s="361"/>
      <c r="C185" s="362"/>
      <c r="D185" s="363"/>
      <c r="E185" s="322" t="s">
        <v>1455</v>
      </c>
    </row>
    <row r="186" spans="1:5" x14ac:dyDescent="0.2">
      <c r="A186" s="344" t="s">
        <v>1544</v>
      </c>
      <c r="B186" s="346" t="s">
        <v>1540</v>
      </c>
      <c r="C186" s="347"/>
      <c r="D186" s="350" t="s">
        <v>56</v>
      </c>
      <c r="E186" s="323" t="s">
        <v>1454</v>
      </c>
    </row>
    <row r="187" spans="1:5" x14ac:dyDescent="0.2">
      <c r="A187" s="345"/>
      <c r="B187" s="348"/>
      <c r="C187" s="349"/>
      <c r="D187" s="351"/>
      <c r="E187" s="324" t="s">
        <v>1455</v>
      </c>
    </row>
    <row r="188" spans="1:5" x14ac:dyDescent="0.2">
      <c r="A188" s="352" t="s">
        <v>1545</v>
      </c>
      <c r="B188" s="354" t="s">
        <v>1540</v>
      </c>
      <c r="C188" s="355"/>
      <c r="D188" s="358" t="s">
        <v>56</v>
      </c>
      <c r="E188" s="321" t="s">
        <v>1454</v>
      </c>
    </row>
    <row r="189" spans="1:5" x14ac:dyDescent="0.2">
      <c r="A189" s="360"/>
      <c r="B189" s="361"/>
      <c r="C189" s="362"/>
      <c r="D189" s="363"/>
      <c r="E189" s="322" t="s">
        <v>1455</v>
      </c>
    </row>
    <row r="190" spans="1:5" x14ac:dyDescent="0.2">
      <c r="A190" s="344" t="s">
        <v>1546</v>
      </c>
      <c r="B190" s="346" t="s">
        <v>1540</v>
      </c>
      <c r="C190" s="347"/>
      <c r="D190" s="350" t="s">
        <v>56</v>
      </c>
      <c r="E190" s="323" t="s">
        <v>1454</v>
      </c>
    </row>
    <row r="191" spans="1:5" x14ac:dyDescent="0.2">
      <c r="A191" s="345"/>
      <c r="B191" s="348"/>
      <c r="C191" s="349"/>
      <c r="D191" s="351"/>
      <c r="E191" s="324" t="s">
        <v>1455</v>
      </c>
    </row>
    <row r="192" spans="1:5" x14ac:dyDescent="0.2">
      <c r="A192" s="352" t="s">
        <v>1547</v>
      </c>
      <c r="B192" s="354" t="s">
        <v>1540</v>
      </c>
      <c r="C192" s="355"/>
      <c r="D192" s="358" t="s">
        <v>56</v>
      </c>
      <c r="E192" s="321" t="s">
        <v>1454</v>
      </c>
    </row>
    <row r="193" spans="1:5" x14ac:dyDescent="0.2">
      <c r="A193" s="360"/>
      <c r="B193" s="361"/>
      <c r="C193" s="362"/>
      <c r="D193" s="363"/>
      <c r="E193" s="322" t="s">
        <v>1455</v>
      </c>
    </row>
    <row r="194" spans="1:5" x14ac:dyDescent="0.2">
      <c r="A194" s="344" t="s">
        <v>1548</v>
      </c>
      <c r="B194" s="346" t="s">
        <v>1540</v>
      </c>
      <c r="C194" s="347"/>
      <c r="D194" s="350" t="s">
        <v>56</v>
      </c>
      <c r="E194" s="323" t="s">
        <v>1454</v>
      </c>
    </row>
    <row r="195" spans="1:5" x14ac:dyDescent="0.2">
      <c r="A195" s="345"/>
      <c r="B195" s="348"/>
      <c r="C195" s="349"/>
      <c r="D195" s="351"/>
      <c r="E195" s="324" t="s">
        <v>1455</v>
      </c>
    </row>
    <row r="196" spans="1:5" x14ac:dyDescent="0.2">
      <c r="A196" s="352" t="s">
        <v>1549</v>
      </c>
      <c r="B196" s="354" t="s">
        <v>1540</v>
      </c>
      <c r="C196" s="355"/>
      <c r="D196" s="358" t="s">
        <v>56</v>
      </c>
      <c r="E196" s="321" t="s">
        <v>1454</v>
      </c>
    </row>
    <row r="197" spans="1:5" x14ac:dyDescent="0.2">
      <c r="A197" s="360"/>
      <c r="B197" s="361"/>
      <c r="C197" s="362"/>
      <c r="D197" s="363"/>
      <c r="E197" s="322" t="s">
        <v>1455</v>
      </c>
    </row>
    <row r="198" spans="1:5" x14ac:dyDescent="0.2">
      <c r="A198" s="344" t="s">
        <v>1550</v>
      </c>
      <c r="B198" s="346" t="s">
        <v>1540</v>
      </c>
      <c r="C198" s="347"/>
      <c r="D198" s="350" t="s">
        <v>56</v>
      </c>
      <c r="E198" s="323" t="s">
        <v>1454</v>
      </c>
    </row>
    <row r="199" spans="1:5" x14ac:dyDescent="0.2">
      <c r="A199" s="345"/>
      <c r="B199" s="348"/>
      <c r="C199" s="349"/>
      <c r="D199" s="351"/>
      <c r="E199" s="324" t="s">
        <v>1455</v>
      </c>
    </row>
    <row r="200" spans="1:5" x14ac:dyDescent="0.2">
      <c r="A200" s="352" t="s">
        <v>1551</v>
      </c>
      <c r="B200" s="354" t="s">
        <v>1540</v>
      </c>
      <c r="C200" s="355"/>
      <c r="D200" s="358" t="s">
        <v>56</v>
      </c>
      <c r="E200" s="321" t="s">
        <v>1454</v>
      </c>
    </row>
    <row r="201" spans="1:5" x14ac:dyDescent="0.2">
      <c r="A201" s="360"/>
      <c r="B201" s="361"/>
      <c r="C201" s="362"/>
      <c r="D201" s="363"/>
      <c r="E201" s="322" t="s">
        <v>1455</v>
      </c>
    </row>
    <row r="202" spans="1:5" x14ac:dyDescent="0.2">
      <c r="A202" s="344" t="s">
        <v>1552</v>
      </c>
      <c r="B202" s="346" t="s">
        <v>1540</v>
      </c>
      <c r="C202" s="347"/>
      <c r="D202" s="350" t="s">
        <v>56</v>
      </c>
      <c r="E202" s="323" t="s">
        <v>1454</v>
      </c>
    </row>
    <row r="203" spans="1:5" x14ac:dyDescent="0.2">
      <c r="A203" s="345"/>
      <c r="B203" s="348"/>
      <c r="C203" s="349"/>
      <c r="D203" s="351"/>
      <c r="E203" s="324" t="s">
        <v>1455</v>
      </c>
    </row>
    <row r="204" spans="1:5" x14ac:dyDescent="0.2">
      <c r="A204" s="352" t="s">
        <v>1553</v>
      </c>
      <c r="B204" s="354" t="s">
        <v>1540</v>
      </c>
      <c r="C204" s="355"/>
      <c r="D204" s="358" t="s">
        <v>56</v>
      </c>
      <c r="E204" s="321" t="s">
        <v>1454</v>
      </c>
    </row>
    <row r="205" spans="1:5" x14ac:dyDescent="0.2">
      <c r="A205" s="360"/>
      <c r="B205" s="361"/>
      <c r="C205" s="362"/>
      <c r="D205" s="363"/>
      <c r="E205" s="322" t="s">
        <v>1455</v>
      </c>
    </row>
    <row r="206" spans="1:5" x14ac:dyDescent="0.2">
      <c r="A206" s="344" t="s">
        <v>1554</v>
      </c>
      <c r="B206" s="346" t="s">
        <v>1555</v>
      </c>
      <c r="C206" s="347"/>
      <c r="D206" s="350" t="s">
        <v>56</v>
      </c>
      <c r="E206" s="323" t="s">
        <v>1454</v>
      </c>
    </row>
    <row r="207" spans="1:5" x14ac:dyDescent="0.2">
      <c r="A207" s="345"/>
      <c r="B207" s="348"/>
      <c r="C207" s="349"/>
      <c r="D207" s="351"/>
      <c r="E207" s="324" t="s">
        <v>1455</v>
      </c>
    </row>
    <row r="208" spans="1:5" x14ac:dyDescent="0.2">
      <c r="A208" s="352" t="s">
        <v>1556</v>
      </c>
      <c r="B208" s="354" t="s">
        <v>1555</v>
      </c>
      <c r="C208" s="355"/>
      <c r="D208" s="358" t="s">
        <v>56</v>
      </c>
      <c r="E208" s="321" t="s">
        <v>1454</v>
      </c>
    </row>
    <row r="209" spans="1:5" x14ac:dyDescent="0.2">
      <c r="A209" s="360"/>
      <c r="B209" s="361"/>
      <c r="C209" s="362"/>
      <c r="D209" s="363"/>
      <c r="E209" s="322" t="s">
        <v>1455</v>
      </c>
    </row>
    <row r="210" spans="1:5" x14ac:dyDescent="0.2">
      <c r="A210" s="344" t="s">
        <v>1557</v>
      </c>
      <c r="B210" s="346" t="s">
        <v>1540</v>
      </c>
      <c r="C210" s="347"/>
      <c r="D210" s="350" t="s">
        <v>56</v>
      </c>
      <c r="E210" s="323" t="s">
        <v>1454</v>
      </c>
    </row>
    <row r="211" spans="1:5" x14ac:dyDescent="0.2">
      <c r="A211" s="345"/>
      <c r="B211" s="348"/>
      <c r="C211" s="349"/>
      <c r="D211" s="351"/>
      <c r="E211" s="324" t="s">
        <v>1455</v>
      </c>
    </row>
    <row r="212" spans="1:5" x14ac:dyDescent="0.2">
      <c r="A212" s="352" t="s">
        <v>1558</v>
      </c>
      <c r="B212" s="354" t="s">
        <v>1540</v>
      </c>
      <c r="C212" s="355"/>
      <c r="D212" s="358" t="s">
        <v>56</v>
      </c>
      <c r="E212" s="321" t="s">
        <v>1454</v>
      </c>
    </row>
    <row r="213" spans="1:5" x14ac:dyDescent="0.2">
      <c r="A213" s="360"/>
      <c r="B213" s="361"/>
      <c r="C213" s="362"/>
      <c r="D213" s="363"/>
      <c r="E213" s="322" t="s">
        <v>1455</v>
      </c>
    </row>
    <row r="214" spans="1:5" x14ac:dyDescent="0.2">
      <c r="A214" s="344" t="s">
        <v>1559</v>
      </c>
      <c r="B214" s="346" t="s">
        <v>1555</v>
      </c>
      <c r="C214" s="347"/>
      <c r="D214" s="350" t="s">
        <v>56</v>
      </c>
      <c r="E214" s="323" t="s">
        <v>1454</v>
      </c>
    </row>
    <row r="215" spans="1:5" x14ac:dyDescent="0.2">
      <c r="A215" s="345"/>
      <c r="B215" s="348"/>
      <c r="C215" s="349"/>
      <c r="D215" s="351"/>
      <c r="E215" s="324" t="s">
        <v>1455</v>
      </c>
    </row>
    <row r="216" spans="1:5" x14ac:dyDescent="0.2">
      <c r="A216" s="352" t="s">
        <v>1560</v>
      </c>
      <c r="B216" s="354" t="s">
        <v>1561</v>
      </c>
      <c r="C216" s="355"/>
      <c r="D216" s="358" t="s">
        <v>56</v>
      </c>
      <c r="E216" s="321" t="s">
        <v>1454</v>
      </c>
    </row>
    <row r="217" spans="1:5" x14ac:dyDescent="0.2">
      <c r="A217" s="360"/>
      <c r="B217" s="361"/>
      <c r="C217" s="362"/>
      <c r="D217" s="363"/>
      <c r="E217" s="322" t="s">
        <v>1455</v>
      </c>
    </row>
    <row r="218" spans="1:5" x14ac:dyDescent="0.2">
      <c r="A218" s="344" t="s">
        <v>1562</v>
      </c>
      <c r="B218" s="346" t="s">
        <v>1561</v>
      </c>
      <c r="C218" s="347"/>
      <c r="D218" s="350" t="s">
        <v>56</v>
      </c>
      <c r="E218" s="323" t="s">
        <v>1454</v>
      </c>
    </row>
    <row r="219" spans="1:5" x14ac:dyDescent="0.2">
      <c r="A219" s="345"/>
      <c r="B219" s="348"/>
      <c r="C219" s="349"/>
      <c r="D219" s="351"/>
      <c r="E219" s="324" t="s">
        <v>1455</v>
      </c>
    </row>
    <row r="220" spans="1:5" x14ac:dyDescent="0.2">
      <c r="A220" s="352" t="s">
        <v>1563</v>
      </c>
      <c r="B220" s="354" t="s">
        <v>1561</v>
      </c>
      <c r="C220" s="355"/>
      <c r="D220" s="358" t="s">
        <v>56</v>
      </c>
      <c r="E220" s="321" t="s">
        <v>1454</v>
      </c>
    </row>
    <row r="221" spans="1:5" x14ac:dyDescent="0.2">
      <c r="A221" s="360"/>
      <c r="B221" s="361"/>
      <c r="C221" s="362"/>
      <c r="D221" s="363"/>
      <c r="E221" s="322" t="s">
        <v>1455</v>
      </c>
    </row>
    <row r="222" spans="1:5" x14ac:dyDescent="0.2">
      <c r="A222" s="344" t="s">
        <v>1564</v>
      </c>
      <c r="B222" s="346" t="s">
        <v>1561</v>
      </c>
      <c r="C222" s="347"/>
      <c r="D222" s="350" t="s">
        <v>56</v>
      </c>
      <c r="E222" s="323" t="s">
        <v>1454</v>
      </c>
    </row>
    <row r="223" spans="1:5" x14ac:dyDescent="0.2">
      <c r="A223" s="345"/>
      <c r="B223" s="348"/>
      <c r="C223" s="349"/>
      <c r="D223" s="351"/>
      <c r="E223" s="324" t="s">
        <v>1455</v>
      </c>
    </row>
    <row r="224" spans="1:5" x14ac:dyDescent="0.2">
      <c r="A224" s="352" t="s">
        <v>1565</v>
      </c>
      <c r="B224" s="354" t="s">
        <v>1561</v>
      </c>
      <c r="C224" s="355"/>
      <c r="D224" s="358" t="s">
        <v>56</v>
      </c>
      <c r="E224" s="321" t="s">
        <v>1454</v>
      </c>
    </row>
    <row r="225" spans="1:5" x14ac:dyDescent="0.2">
      <c r="A225" s="360"/>
      <c r="B225" s="361"/>
      <c r="C225" s="362"/>
      <c r="D225" s="363"/>
      <c r="E225" s="322" t="s">
        <v>1455</v>
      </c>
    </row>
    <row r="226" spans="1:5" x14ac:dyDescent="0.2">
      <c r="A226" s="344" t="s">
        <v>1566</v>
      </c>
      <c r="B226" s="346" t="s">
        <v>1561</v>
      </c>
      <c r="C226" s="347"/>
      <c r="D226" s="350" t="s">
        <v>56</v>
      </c>
      <c r="E226" s="323" t="s">
        <v>1454</v>
      </c>
    </row>
    <row r="227" spans="1:5" x14ac:dyDescent="0.2">
      <c r="A227" s="345"/>
      <c r="B227" s="348"/>
      <c r="C227" s="349"/>
      <c r="D227" s="351"/>
      <c r="E227" s="324" t="s">
        <v>1455</v>
      </c>
    </row>
    <row r="228" spans="1:5" x14ac:dyDescent="0.2">
      <c r="A228" s="352" t="s">
        <v>1567</v>
      </c>
      <c r="B228" s="354" t="s">
        <v>1561</v>
      </c>
      <c r="C228" s="355"/>
      <c r="D228" s="358" t="s">
        <v>56</v>
      </c>
      <c r="E228" s="321" t="s">
        <v>1454</v>
      </c>
    </row>
    <row r="229" spans="1:5" x14ac:dyDescent="0.2">
      <c r="A229" s="360"/>
      <c r="B229" s="361"/>
      <c r="C229" s="362"/>
      <c r="D229" s="363"/>
      <c r="E229" s="322" t="s">
        <v>1455</v>
      </c>
    </row>
    <row r="230" spans="1:5" x14ac:dyDescent="0.2">
      <c r="A230" s="344" t="s">
        <v>1568</v>
      </c>
      <c r="B230" s="346" t="s">
        <v>1561</v>
      </c>
      <c r="C230" s="347"/>
      <c r="D230" s="350" t="s">
        <v>56</v>
      </c>
      <c r="E230" s="323" t="s">
        <v>1454</v>
      </c>
    </row>
    <row r="231" spans="1:5" x14ac:dyDescent="0.2">
      <c r="A231" s="345"/>
      <c r="B231" s="348"/>
      <c r="C231" s="349"/>
      <c r="D231" s="351"/>
      <c r="E231" s="324" t="s">
        <v>1455</v>
      </c>
    </row>
    <row r="232" spans="1:5" x14ac:dyDescent="0.2">
      <c r="A232" s="352" t="s">
        <v>1569</v>
      </c>
      <c r="B232" s="354" t="s">
        <v>1561</v>
      </c>
      <c r="C232" s="355"/>
      <c r="D232" s="358" t="s">
        <v>56</v>
      </c>
      <c r="E232" s="321" t="s">
        <v>1454</v>
      </c>
    </row>
    <row r="233" spans="1:5" x14ac:dyDescent="0.2">
      <c r="A233" s="360"/>
      <c r="B233" s="361"/>
      <c r="C233" s="362"/>
      <c r="D233" s="363"/>
      <c r="E233" s="322" t="s">
        <v>1455</v>
      </c>
    </row>
    <row r="234" spans="1:5" x14ac:dyDescent="0.2">
      <c r="A234" s="344" t="s">
        <v>1570</v>
      </c>
      <c r="B234" s="346" t="s">
        <v>1561</v>
      </c>
      <c r="C234" s="347"/>
      <c r="D234" s="350" t="s">
        <v>56</v>
      </c>
      <c r="E234" s="323" t="s">
        <v>1454</v>
      </c>
    </row>
    <row r="235" spans="1:5" x14ac:dyDescent="0.2">
      <c r="A235" s="345"/>
      <c r="B235" s="348"/>
      <c r="C235" s="349"/>
      <c r="D235" s="351"/>
      <c r="E235" s="324" t="s">
        <v>1455</v>
      </c>
    </row>
    <row r="236" spans="1:5" x14ac:dyDescent="0.2">
      <c r="A236" s="352" t="s">
        <v>1571</v>
      </c>
      <c r="B236" s="354" t="s">
        <v>1561</v>
      </c>
      <c r="C236" s="355"/>
      <c r="D236" s="358" t="s">
        <v>56</v>
      </c>
      <c r="E236" s="321" t="s">
        <v>1454</v>
      </c>
    </row>
    <row r="237" spans="1:5" x14ac:dyDescent="0.2">
      <c r="A237" s="360"/>
      <c r="B237" s="361"/>
      <c r="C237" s="362"/>
      <c r="D237" s="363"/>
      <c r="E237" s="322" t="s">
        <v>1455</v>
      </c>
    </row>
    <row r="238" spans="1:5" x14ac:dyDescent="0.2">
      <c r="A238" s="344" t="s">
        <v>1572</v>
      </c>
      <c r="B238" s="346" t="s">
        <v>1561</v>
      </c>
      <c r="C238" s="347"/>
      <c r="D238" s="350" t="s">
        <v>56</v>
      </c>
      <c r="E238" s="323" t="s">
        <v>1454</v>
      </c>
    </row>
    <row r="239" spans="1:5" x14ac:dyDescent="0.2">
      <c r="A239" s="345"/>
      <c r="B239" s="348"/>
      <c r="C239" s="349"/>
      <c r="D239" s="351"/>
      <c r="E239" s="324" t="s">
        <v>1455</v>
      </c>
    </row>
    <row r="240" spans="1:5" x14ac:dyDescent="0.2">
      <c r="A240" s="352" t="s">
        <v>1573</v>
      </c>
      <c r="B240" s="354" t="s">
        <v>1561</v>
      </c>
      <c r="C240" s="355"/>
      <c r="D240" s="358" t="s">
        <v>56</v>
      </c>
      <c r="E240" s="321" t="s">
        <v>1454</v>
      </c>
    </row>
    <row r="241" spans="1:5" x14ac:dyDescent="0.2">
      <c r="A241" s="360"/>
      <c r="B241" s="361"/>
      <c r="C241" s="362"/>
      <c r="D241" s="363"/>
      <c r="E241" s="322" t="s">
        <v>1455</v>
      </c>
    </row>
    <row r="242" spans="1:5" x14ac:dyDescent="0.2">
      <c r="A242" s="344" t="s">
        <v>1574</v>
      </c>
      <c r="B242" s="346" t="s">
        <v>1561</v>
      </c>
      <c r="C242" s="347"/>
      <c r="D242" s="350" t="s">
        <v>56</v>
      </c>
      <c r="E242" s="323" t="s">
        <v>1454</v>
      </c>
    </row>
    <row r="243" spans="1:5" x14ac:dyDescent="0.2">
      <c r="A243" s="345"/>
      <c r="B243" s="348"/>
      <c r="C243" s="349"/>
      <c r="D243" s="351"/>
      <c r="E243" s="324" t="s">
        <v>1455</v>
      </c>
    </row>
    <row r="244" spans="1:5" x14ac:dyDescent="0.2">
      <c r="A244" s="352" t="s">
        <v>1575</v>
      </c>
      <c r="B244" s="354" t="s">
        <v>1561</v>
      </c>
      <c r="C244" s="355"/>
      <c r="D244" s="358" t="s">
        <v>56</v>
      </c>
      <c r="E244" s="321" t="s">
        <v>1454</v>
      </c>
    </row>
    <row r="245" spans="1:5" x14ac:dyDescent="0.2">
      <c r="A245" s="360"/>
      <c r="B245" s="361"/>
      <c r="C245" s="362"/>
      <c r="D245" s="363"/>
      <c r="E245" s="322" t="s">
        <v>1455</v>
      </c>
    </row>
    <row r="246" spans="1:5" x14ac:dyDescent="0.2">
      <c r="A246" s="344" t="s">
        <v>1576</v>
      </c>
      <c r="B246" s="346" t="s">
        <v>1561</v>
      </c>
      <c r="C246" s="347"/>
      <c r="D246" s="350" t="s">
        <v>56</v>
      </c>
      <c r="E246" s="323" t="s">
        <v>1454</v>
      </c>
    </row>
    <row r="247" spans="1:5" x14ac:dyDescent="0.2">
      <c r="A247" s="345"/>
      <c r="B247" s="348"/>
      <c r="C247" s="349"/>
      <c r="D247" s="351"/>
      <c r="E247" s="324" t="s">
        <v>1455</v>
      </c>
    </row>
    <row r="248" spans="1:5" x14ac:dyDescent="0.2">
      <c r="A248" s="352" t="s">
        <v>1577</v>
      </c>
      <c r="B248" s="354" t="s">
        <v>1561</v>
      </c>
      <c r="C248" s="355"/>
      <c r="D248" s="358" t="s">
        <v>56</v>
      </c>
      <c r="E248" s="321" t="s">
        <v>1454</v>
      </c>
    </row>
    <row r="249" spans="1:5" x14ac:dyDescent="0.2">
      <c r="A249" s="360"/>
      <c r="B249" s="361"/>
      <c r="C249" s="362"/>
      <c r="D249" s="363"/>
      <c r="E249" s="322" t="s">
        <v>1455</v>
      </c>
    </row>
    <row r="250" spans="1:5" x14ac:dyDescent="0.2">
      <c r="A250" s="344" t="s">
        <v>1578</v>
      </c>
      <c r="B250" s="346" t="s">
        <v>1561</v>
      </c>
      <c r="C250" s="347"/>
      <c r="D250" s="350" t="s">
        <v>56</v>
      </c>
      <c r="E250" s="323" t="s">
        <v>1454</v>
      </c>
    </row>
    <row r="251" spans="1:5" x14ac:dyDescent="0.2">
      <c r="A251" s="345"/>
      <c r="B251" s="348"/>
      <c r="C251" s="349"/>
      <c r="D251" s="351"/>
      <c r="E251" s="324" t="s">
        <v>1455</v>
      </c>
    </row>
    <row r="252" spans="1:5" x14ac:dyDescent="0.2">
      <c r="A252" s="352" t="s">
        <v>1579</v>
      </c>
      <c r="B252" s="354" t="s">
        <v>1580</v>
      </c>
      <c r="C252" s="355"/>
      <c r="D252" s="358" t="s">
        <v>56</v>
      </c>
      <c r="E252" s="321" t="s">
        <v>1454</v>
      </c>
    </row>
    <row r="253" spans="1:5" x14ac:dyDescent="0.2">
      <c r="A253" s="360"/>
      <c r="B253" s="361"/>
      <c r="C253" s="362"/>
      <c r="D253" s="363"/>
      <c r="E253" s="322" t="s">
        <v>1455</v>
      </c>
    </row>
    <row r="254" spans="1:5" x14ac:dyDescent="0.2">
      <c r="A254" s="344" t="s">
        <v>1581</v>
      </c>
      <c r="B254" s="346" t="s">
        <v>1580</v>
      </c>
      <c r="C254" s="347"/>
      <c r="D254" s="350" t="s">
        <v>56</v>
      </c>
      <c r="E254" s="323" t="s">
        <v>1454</v>
      </c>
    </row>
    <row r="255" spans="1:5" x14ac:dyDescent="0.2">
      <c r="A255" s="345"/>
      <c r="B255" s="348"/>
      <c r="C255" s="349"/>
      <c r="D255" s="351"/>
      <c r="E255" s="324" t="s">
        <v>1455</v>
      </c>
    </row>
    <row r="256" spans="1:5" x14ac:dyDescent="0.2">
      <c r="A256" s="352" t="s">
        <v>1582</v>
      </c>
      <c r="B256" s="354" t="s">
        <v>1580</v>
      </c>
      <c r="C256" s="355"/>
      <c r="D256" s="358" t="s">
        <v>56</v>
      </c>
      <c r="E256" s="321" t="s">
        <v>1454</v>
      </c>
    </row>
    <row r="257" spans="1:5" x14ac:dyDescent="0.2">
      <c r="A257" s="360"/>
      <c r="B257" s="361"/>
      <c r="C257" s="362"/>
      <c r="D257" s="363"/>
      <c r="E257" s="322" t="s">
        <v>1455</v>
      </c>
    </row>
    <row r="258" spans="1:5" x14ac:dyDescent="0.2">
      <c r="A258" s="344" t="s">
        <v>1583</v>
      </c>
      <c r="B258" s="346" t="s">
        <v>1580</v>
      </c>
      <c r="C258" s="347"/>
      <c r="D258" s="350" t="s">
        <v>56</v>
      </c>
      <c r="E258" s="323" t="s">
        <v>1454</v>
      </c>
    </row>
    <row r="259" spans="1:5" x14ac:dyDescent="0.2">
      <c r="A259" s="345"/>
      <c r="B259" s="348"/>
      <c r="C259" s="349"/>
      <c r="D259" s="351"/>
      <c r="E259" s="324" t="s">
        <v>1455</v>
      </c>
    </row>
    <row r="260" spans="1:5" x14ac:dyDescent="0.2">
      <c r="A260" s="352" t="s">
        <v>1584</v>
      </c>
      <c r="B260" s="354" t="s">
        <v>1580</v>
      </c>
      <c r="C260" s="355"/>
      <c r="D260" s="358" t="s">
        <v>56</v>
      </c>
      <c r="E260" s="321" t="s">
        <v>1454</v>
      </c>
    </row>
    <row r="261" spans="1:5" x14ac:dyDescent="0.2">
      <c r="A261" s="360"/>
      <c r="B261" s="361"/>
      <c r="C261" s="362"/>
      <c r="D261" s="363"/>
      <c r="E261" s="322" t="s">
        <v>1455</v>
      </c>
    </row>
    <row r="262" spans="1:5" x14ac:dyDescent="0.2">
      <c r="A262" s="344" t="s">
        <v>1585</v>
      </c>
      <c r="B262" s="346" t="s">
        <v>1580</v>
      </c>
      <c r="C262" s="347"/>
      <c r="D262" s="350" t="s">
        <v>56</v>
      </c>
      <c r="E262" s="323" t="s">
        <v>1454</v>
      </c>
    </row>
    <row r="263" spans="1:5" x14ac:dyDescent="0.2">
      <c r="A263" s="345"/>
      <c r="B263" s="348"/>
      <c r="C263" s="349"/>
      <c r="D263" s="351"/>
      <c r="E263" s="324" t="s">
        <v>1455</v>
      </c>
    </row>
    <row r="264" spans="1:5" x14ac:dyDescent="0.2">
      <c r="A264" s="352" t="s">
        <v>1586</v>
      </c>
      <c r="B264" s="354" t="s">
        <v>1580</v>
      </c>
      <c r="C264" s="355"/>
      <c r="D264" s="358" t="s">
        <v>56</v>
      </c>
      <c r="E264" s="321" t="s">
        <v>1454</v>
      </c>
    </row>
    <row r="265" spans="1:5" x14ac:dyDescent="0.2">
      <c r="A265" s="360"/>
      <c r="B265" s="361"/>
      <c r="C265" s="362"/>
      <c r="D265" s="363"/>
      <c r="E265" s="322" t="s">
        <v>1455</v>
      </c>
    </row>
    <row r="266" spans="1:5" x14ac:dyDescent="0.2">
      <c r="A266" s="344" t="s">
        <v>1587</v>
      </c>
      <c r="B266" s="346" t="s">
        <v>1580</v>
      </c>
      <c r="C266" s="347"/>
      <c r="D266" s="350" t="s">
        <v>56</v>
      </c>
      <c r="E266" s="323" t="s">
        <v>1454</v>
      </c>
    </row>
    <row r="267" spans="1:5" x14ac:dyDescent="0.2">
      <c r="A267" s="345"/>
      <c r="B267" s="348"/>
      <c r="C267" s="349"/>
      <c r="D267" s="351"/>
      <c r="E267" s="324" t="s">
        <v>1455</v>
      </c>
    </row>
    <row r="268" spans="1:5" x14ac:dyDescent="0.2">
      <c r="A268" s="352" t="s">
        <v>1588</v>
      </c>
      <c r="B268" s="354" t="s">
        <v>1580</v>
      </c>
      <c r="C268" s="355"/>
      <c r="D268" s="358" t="s">
        <v>56</v>
      </c>
      <c r="E268" s="321" t="s">
        <v>1454</v>
      </c>
    </row>
    <row r="269" spans="1:5" x14ac:dyDescent="0.2">
      <c r="A269" s="360"/>
      <c r="B269" s="361"/>
      <c r="C269" s="362"/>
      <c r="D269" s="363"/>
      <c r="E269" s="322" t="s">
        <v>1455</v>
      </c>
    </row>
    <row r="270" spans="1:5" x14ac:dyDescent="0.2">
      <c r="A270" s="344" t="s">
        <v>1589</v>
      </c>
      <c r="B270" s="346" t="s">
        <v>1590</v>
      </c>
      <c r="C270" s="347"/>
      <c r="D270" s="350" t="s">
        <v>56</v>
      </c>
      <c r="E270" s="323" t="s">
        <v>1454</v>
      </c>
    </row>
    <row r="271" spans="1:5" x14ac:dyDescent="0.2">
      <c r="A271" s="345"/>
      <c r="B271" s="348"/>
      <c r="C271" s="349"/>
      <c r="D271" s="351"/>
      <c r="E271" s="324" t="s">
        <v>1455</v>
      </c>
    </row>
    <row r="272" spans="1:5" x14ac:dyDescent="0.2">
      <c r="A272" s="352" t="s">
        <v>1591</v>
      </c>
      <c r="B272" s="354" t="s">
        <v>1590</v>
      </c>
      <c r="C272" s="355"/>
      <c r="D272" s="358" t="s">
        <v>56</v>
      </c>
      <c r="E272" s="321" t="s">
        <v>1454</v>
      </c>
    </row>
    <row r="273" spans="1:5" x14ac:dyDescent="0.2">
      <c r="A273" s="360"/>
      <c r="B273" s="361"/>
      <c r="C273" s="362"/>
      <c r="D273" s="363"/>
      <c r="E273" s="322" t="s">
        <v>1455</v>
      </c>
    </row>
    <row r="274" spans="1:5" x14ac:dyDescent="0.2">
      <c r="A274" s="344" t="s">
        <v>1549</v>
      </c>
      <c r="B274" s="346" t="s">
        <v>1590</v>
      </c>
      <c r="C274" s="347"/>
      <c r="D274" s="350" t="s">
        <v>56</v>
      </c>
      <c r="E274" s="323" t="s">
        <v>1454</v>
      </c>
    </row>
    <row r="275" spans="1:5" x14ac:dyDescent="0.2">
      <c r="A275" s="345"/>
      <c r="B275" s="348"/>
      <c r="C275" s="349"/>
      <c r="D275" s="351"/>
      <c r="E275" s="324" t="s">
        <v>1455</v>
      </c>
    </row>
    <row r="276" spans="1:5" x14ac:dyDescent="0.2">
      <c r="A276" s="352" t="s">
        <v>1592</v>
      </c>
      <c r="B276" s="354" t="s">
        <v>1590</v>
      </c>
      <c r="C276" s="355"/>
      <c r="D276" s="358" t="s">
        <v>56</v>
      </c>
      <c r="E276" s="321" t="s">
        <v>1454</v>
      </c>
    </row>
    <row r="277" spans="1:5" x14ac:dyDescent="0.2">
      <c r="A277" s="360"/>
      <c r="B277" s="361"/>
      <c r="C277" s="362"/>
      <c r="D277" s="363"/>
      <c r="E277" s="322" t="s">
        <v>1455</v>
      </c>
    </row>
    <row r="278" spans="1:5" x14ac:dyDescent="0.2">
      <c r="A278" s="344" t="s">
        <v>1593</v>
      </c>
      <c r="B278" s="346" t="s">
        <v>1590</v>
      </c>
      <c r="C278" s="347"/>
      <c r="D278" s="350" t="s">
        <v>56</v>
      </c>
      <c r="E278" s="323" t="s">
        <v>1454</v>
      </c>
    </row>
    <row r="279" spans="1:5" x14ac:dyDescent="0.2">
      <c r="A279" s="345"/>
      <c r="B279" s="348"/>
      <c r="C279" s="349"/>
      <c r="D279" s="351"/>
      <c r="E279" s="324" t="s">
        <v>1455</v>
      </c>
    </row>
    <row r="280" spans="1:5" x14ac:dyDescent="0.2">
      <c r="A280" s="352" t="s">
        <v>1594</v>
      </c>
      <c r="B280" s="354" t="s">
        <v>1590</v>
      </c>
      <c r="C280" s="355"/>
      <c r="D280" s="358" t="s">
        <v>56</v>
      </c>
      <c r="E280" s="321" t="s">
        <v>1454</v>
      </c>
    </row>
    <row r="281" spans="1:5" x14ac:dyDescent="0.2">
      <c r="A281" s="360"/>
      <c r="B281" s="361"/>
      <c r="C281" s="362"/>
      <c r="D281" s="363"/>
      <c r="E281" s="322" t="s">
        <v>1455</v>
      </c>
    </row>
    <row r="282" spans="1:5" x14ac:dyDescent="0.2">
      <c r="A282" s="344" t="s">
        <v>1595</v>
      </c>
      <c r="B282" s="346" t="s">
        <v>1590</v>
      </c>
      <c r="C282" s="347"/>
      <c r="D282" s="350" t="s">
        <v>56</v>
      </c>
      <c r="E282" s="323" t="s">
        <v>1454</v>
      </c>
    </row>
    <row r="283" spans="1:5" x14ac:dyDescent="0.2">
      <c r="A283" s="345"/>
      <c r="B283" s="348"/>
      <c r="C283" s="349"/>
      <c r="D283" s="351"/>
      <c r="E283" s="324" t="s">
        <v>1455</v>
      </c>
    </row>
    <row r="284" spans="1:5" x14ac:dyDescent="0.2">
      <c r="A284" s="352" t="s">
        <v>1596</v>
      </c>
      <c r="B284" s="354" t="s">
        <v>1590</v>
      </c>
      <c r="C284" s="355"/>
      <c r="D284" s="358" t="s">
        <v>56</v>
      </c>
      <c r="E284" s="321" t="s">
        <v>1454</v>
      </c>
    </row>
    <row r="285" spans="1:5" x14ac:dyDescent="0.2">
      <c r="A285" s="360"/>
      <c r="B285" s="361"/>
      <c r="C285" s="362"/>
      <c r="D285" s="363"/>
      <c r="E285" s="322" t="s">
        <v>1455</v>
      </c>
    </row>
    <row r="286" spans="1:5" x14ac:dyDescent="0.2">
      <c r="A286" s="344" t="s">
        <v>1597</v>
      </c>
      <c r="B286" s="346" t="s">
        <v>1590</v>
      </c>
      <c r="C286" s="347"/>
      <c r="D286" s="350" t="s">
        <v>56</v>
      </c>
      <c r="E286" s="323" t="s">
        <v>1454</v>
      </c>
    </row>
    <row r="287" spans="1:5" x14ac:dyDescent="0.2">
      <c r="A287" s="345"/>
      <c r="B287" s="348"/>
      <c r="C287" s="349"/>
      <c r="D287" s="351"/>
      <c r="E287" s="324" t="s">
        <v>1455</v>
      </c>
    </row>
    <row r="288" spans="1:5" x14ac:dyDescent="0.2">
      <c r="A288" s="352" t="s">
        <v>1598</v>
      </c>
      <c r="B288" s="354" t="s">
        <v>1590</v>
      </c>
      <c r="C288" s="355"/>
      <c r="D288" s="358" t="s">
        <v>56</v>
      </c>
      <c r="E288" s="321" t="s">
        <v>1454</v>
      </c>
    </row>
    <row r="289" spans="1:5" x14ac:dyDescent="0.2">
      <c r="A289" s="360"/>
      <c r="B289" s="361"/>
      <c r="C289" s="362"/>
      <c r="D289" s="363"/>
      <c r="E289" s="322" t="s">
        <v>1455</v>
      </c>
    </row>
    <row r="290" spans="1:5" x14ac:dyDescent="0.2">
      <c r="A290" s="344" t="s">
        <v>1599</v>
      </c>
      <c r="B290" s="346" t="s">
        <v>1600</v>
      </c>
      <c r="C290" s="347"/>
      <c r="D290" s="350" t="s">
        <v>56</v>
      </c>
      <c r="E290" s="323" t="s">
        <v>1454</v>
      </c>
    </row>
    <row r="291" spans="1:5" x14ac:dyDescent="0.2">
      <c r="A291" s="345"/>
      <c r="B291" s="348"/>
      <c r="C291" s="349"/>
      <c r="D291" s="351"/>
      <c r="E291" s="324" t="s">
        <v>1455</v>
      </c>
    </row>
    <row r="292" spans="1:5" x14ac:dyDescent="0.2">
      <c r="A292" s="352" t="s">
        <v>1601</v>
      </c>
      <c r="B292" s="354" t="s">
        <v>1600</v>
      </c>
      <c r="C292" s="355"/>
      <c r="D292" s="358" t="s">
        <v>56</v>
      </c>
      <c r="E292" s="321" t="s">
        <v>1454</v>
      </c>
    </row>
    <row r="293" spans="1:5" x14ac:dyDescent="0.2">
      <c r="A293" s="360"/>
      <c r="B293" s="361"/>
      <c r="C293" s="362"/>
      <c r="D293" s="363"/>
      <c r="E293" s="322" t="s">
        <v>1455</v>
      </c>
    </row>
    <row r="294" spans="1:5" x14ac:dyDescent="0.2">
      <c r="A294" s="344" t="s">
        <v>1602</v>
      </c>
      <c r="B294" s="346" t="s">
        <v>1600</v>
      </c>
      <c r="C294" s="347"/>
      <c r="D294" s="350" t="s">
        <v>56</v>
      </c>
      <c r="E294" s="323" t="s">
        <v>1454</v>
      </c>
    </row>
    <row r="295" spans="1:5" x14ac:dyDescent="0.2">
      <c r="A295" s="345"/>
      <c r="B295" s="348"/>
      <c r="C295" s="349"/>
      <c r="D295" s="351"/>
      <c r="E295" s="324" t="s">
        <v>1455</v>
      </c>
    </row>
    <row r="296" spans="1:5" x14ac:dyDescent="0.2">
      <c r="A296" s="352" t="s">
        <v>1603</v>
      </c>
      <c r="B296" s="354" t="s">
        <v>1600</v>
      </c>
      <c r="C296" s="355"/>
      <c r="D296" s="358" t="s">
        <v>56</v>
      </c>
      <c r="E296" s="321" t="s">
        <v>1454</v>
      </c>
    </row>
    <row r="297" spans="1:5" x14ac:dyDescent="0.2">
      <c r="A297" s="360"/>
      <c r="B297" s="361"/>
      <c r="C297" s="362"/>
      <c r="D297" s="363"/>
      <c r="E297" s="322" t="s">
        <v>1455</v>
      </c>
    </row>
    <row r="298" spans="1:5" x14ac:dyDescent="0.2">
      <c r="A298" s="344" t="s">
        <v>1604</v>
      </c>
      <c r="B298" s="346" t="s">
        <v>1600</v>
      </c>
      <c r="C298" s="347"/>
      <c r="D298" s="350" t="s">
        <v>56</v>
      </c>
      <c r="E298" s="323" t="s">
        <v>1454</v>
      </c>
    </row>
    <row r="299" spans="1:5" x14ac:dyDescent="0.2">
      <c r="A299" s="345"/>
      <c r="B299" s="348"/>
      <c r="C299" s="349"/>
      <c r="D299" s="351"/>
      <c r="E299" s="324" t="s">
        <v>1455</v>
      </c>
    </row>
    <row r="300" spans="1:5" x14ac:dyDescent="0.2">
      <c r="A300" s="352" t="s">
        <v>1605</v>
      </c>
      <c r="B300" s="354" t="s">
        <v>1507</v>
      </c>
      <c r="C300" s="355"/>
      <c r="D300" s="358" t="s">
        <v>56</v>
      </c>
      <c r="E300" s="321" t="s">
        <v>1454</v>
      </c>
    </row>
    <row r="301" spans="1:5" x14ac:dyDescent="0.2">
      <c r="A301" s="360"/>
      <c r="B301" s="361"/>
      <c r="C301" s="362"/>
      <c r="D301" s="363"/>
      <c r="E301" s="322" t="s">
        <v>1455</v>
      </c>
    </row>
    <row r="302" spans="1:5" x14ac:dyDescent="0.2">
      <c r="A302" s="344" t="s">
        <v>1453</v>
      </c>
      <c r="B302" s="346"/>
      <c r="C302" s="347"/>
      <c r="D302" s="350" t="s">
        <v>56</v>
      </c>
      <c r="E302" s="323" t="s">
        <v>1454</v>
      </c>
    </row>
    <row r="303" spans="1:5" x14ac:dyDescent="0.2">
      <c r="A303" s="345"/>
      <c r="B303" s="348"/>
      <c r="C303" s="349"/>
      <c r="D303" s="351"/>
      <c r="E303" s="324" t="s">
        <v>1455</v>
      </c>
    </row>
    <row r="304" spans="1:5" x14ac:dyDescent="0.2">
      <c r="A304" s="352" t="s">
        <v>1479</v>
      </c>
      <c r="B304" s="354"/>
      <c r="C304" s="355"/>
      <c r="D304" s="358" t="s">
        <v>56</v>
      </c>
      <c r="E304" s="321" t="s">
        <v>1454</v>
      </c>
    </row>
    <row r="305" spans="1:5" x14ac:dyDescent="0.2">
      <c r="A305" s="360"/>
      <c r="B305" s="361"/>
      <c r="C305" s="362"/>
      <c r="D305" s="363"/>
      <c r="E305" s="322" t="s">
        <v>1455</v>
      </c>
    </row>
    <row r="306" spans="1:5" x14ac:dyDescent="0.2">
      <c r="A306" s="344" t="s">
        <v>1489</v>
      </c>
      <c r="B306" s="346"/>
      <c r="C306" s="347"/>
      <c r="D306" s="350" t="s">
        <v>56</v>
      </c>
      <c r="E306" s="323" t="s">
        <v>1454</v>
      </c>
    </row>
    <row r="307" spans="1:5" x14ac:dyDescent="0.2">
      <c r="A307" s="345"/>
      <c r="B307" s="348"/>
      <c r="C307" s="349"/>
      <c r="D307" s="351"/>
      <c r="E307" s="324" t="s">
        <v>1455</v>
      </c>
    </row>
    <row r="308" spans="1:5" x14ac:dyDescent="0.2">
      <c r="A308" s="352" t="s">
        <v>1507</v>
      </c>
      <c r="B308" s="354"/>
      <c r="C308" s="355"/>
      <c r="D308" s="358" t="s">
        <v>56</v>
      </c>
      <c r="E308" s="321" t="s">
        <v>1454</v>
      </c>
    </row>
    <row r="309" spans="1:5" x14ac:dyDescent="0.2">
      <c r="A309" s="360"/>
      <c r="B309" s="361"/>
      <c r="C309" s="362"/>
      <c r="D309" s="363"/>
      <c r="E309" s="322" t="s">
        <v>1455</v>
      </c>
    </row>
    <row r="310" spans="1:5" x14ac:dyDescent="0.2">
      <c r="A310" s="344" t="s">
        <v>1600</v>
      </c>
      <c r="B310" s="346"/>
      <c r="C310" s="347"/>
      <c r="D310" s="350" t="s">
        <v>56</v>
      </c>
      <c r="E310" s="323" t="s">
        <v>1454</v>
      </c>
    </row>
    <row r="311" spans="1:5" x14ac:dyDescent="0.2">
      <c r="A311" s="345"/>
      <c r="B311" s="348"/>
      <c r="C311" s="349"/>
      <c r="D311" s="351"/>
      <c r="E311" s="324" t="s">
        <v>1455</v>
      </c>
    </row>
    <row r="312" spans="1:5" x14ac:dyDescent="0.2">
      <c r="A312" s="352" t="s">
        <v>1530</v>
      </c>
      <c r="B312" s="354"/>
      <c r="C312" s="355"/>
      <c r="D312" s="358" t="s">
        <v>56</v>
      </c>
      <c r="E312" s="321" t="s">
        <v>1454</v>
      </c>
    </row>
    <row r="313" spans="1:5" x14ac:dyDescent="0.2">
      <c r="A313" s="360"/>
      <c r="B313" s="361"/>
      <c r="C313" s="362"/>
      <c r="D313" s="363"/>
      <c r="E313" s="322" t="s">
        <v>1455</v>
      </c>
    </row>
    <row r="314" spans="1:5" x14ac:dyDescent="0.2">
      <c r="A314" s="344" t="s">
        <v>1540</v>
      </c>
      <c r="B314" s="346"/>
      <c r="C314" s="347"/>
      <c r="D314" s="350" t="s">
        <v>56</v>
      </c>
      <c r="E314" s="323" t="s">
        <v>1454</v>
      </c>
    </row>
    <row r="315" spans="1:5" x14ac:dyDescent="0.2">
      <c r="A315" s="345"/>
      <c r="B315" s="348"/>
      <c r="C315" s="349"/>
      <c r="D315" s="351"/>
      <c r="E315" s="324" t="s">
        <v>1455</v>
      </c>
    </row>
    <row r="316" spans="1:5" x14ac:dyDescent="0.2">
      <c r="A316" s="352" t="s">
        <v>1561</v>
      </c>
      <c r="B316" s="354"/>
      <c r="C316" s="355"/>
      <c r="D316" s="358" t="s">
        <v>56</v>
      </c>
      <c r="E316" s="321" t="s">
        <v>1454</v>
      </c>
    </row>
    <row r="317" spans="1:5" x14ac:dyDescent="0.2">
      <c r="A317" s="360"/>
      <c r="B317" s="361"/>
      <c r="C317" s="362"/>
      <c r="D317" s="363"/>
      <c r="E317" s="322" t="s">
        <v>1455</v>
      </c>
    </row>
    <row r="318" spans="1:5" x14ac:dyDescent="0.2">
      <c r="A318" s="344" t="s">
        <v>1580</v>
      </c>
      <c r="B318" s="346"/>
      <c r="C318" s="347"/>
      <c r="D318" s="350" t="s">
        <v>56</v>
      </c>
      <c r="E318" s="323" t="s">
        <v>1454</v>
      </c>
    </row>
    <row r="319" spans="1:5" x14ac:dyDescent="0.2">
      <c r="A319" s="345"/>
      <c r="B319" s="348"/>
      <c r="C319" s="349"/>
      <c r="D319" s="351"/>
      <c r="E319" s="324" t="s">
        <v>1455</v>
      </c>
    </row>
    <row r="320" spans="1:5" x14ac:dyDescent="0.2">
      <c r="A320" s="352" t="s">
        <v>1590</v>
      </c>
      <c r="B320" s="354"/>
      <c r="C320" s="355"/>
      <c r="D320" s="358" t="s">
        <v>56</v>
      </c>
      <c r="E320" s="321" t="s">
        <v>1454</v>
      </c>
    </row>
    <row r="321" spans="1:5" x14ac:dyDescent="0.2">
      <c r="A321" s="360"/>
      <c r="B321" s="361"/>
      <c r="C321" s="362"/>
      <c r="D321" s="363"/>
      <c r="E321" s="322" t="s">
        <v>1455</v>
      </c>
    </row>
    <row r="322" spans="1:5" x14ac:dyDescent="0.2">
      <c r="A322" s="344" t="s">
        <v>1515</v>
      </c>
      <c r="B322" s="346"/>
      <c r="C322" s="347"/>
      <c r="D322" s="350" t="s">
        <v>56</v>
      </c>
      <c r="E322" s="323" t="s">
        <v>1454</v>
      </c>
    </row>
    <row r="323" spans="1:5" x14ac:dyDescent="0.2">
      <c r="A323" s="345"/>
      <c r="B323" s="348"/>
      <c r="C323" s="349"/>
      <c r="D323" s="351"/>
      <c r="E323" s="324" t="s">
        <v>1455</v>
      </c>
    </row>
    <row r="324" spans="1:5" x14ac:dyDescent="0.2">
      <c r="A324" s="352" t="s">
        <v>1606</v>
      </c>
      <c r="B324" s="354" t="s">
        <v>1515</v>
      </c>
      <c r="C324" s="355"/>
      <c r="D324" s="358" t="s">
        <v>56</v>
      </c>
      <c r="E324" s="321" t="s">
        <v>1454</v>
      </c>
    </row>
    <row r="325" spans="1:5" x14ac:dyDescent="0.2">
      <c r="A325" s="360"/>
      <c r="B325" s="361"/>
      <c r="C325" s="362"/>
      <c r="D325" s="363"/>
      <c r="E325" s="322" t="s">
        <v>1455</v>
      </c>
    </row>
    <row r="326" spans="1:5" x14ac:dyDescent="0.2">
      <c r="A326" s="344" t="s">
        <v>1607</v>
      </c>
      <c r="B326" s="346" t="s">
        <v>1453</v>
      </c>
      <c r="C326" s="347"/>
      <c r="D326" s="350" t="s">
        <v>56</v>
      </c>
      <c r="E326" s="323" t="s">
        <v>1454</v>
      </c>
    </row>
    <row r="327" spans="1:5" x14ac:dyDescent="0.2">
      <c r="A327" s="345"/>
      <c r="B327" s="348"/>
      <c r="C327" s="349"/>
      <c r="D327" s="351"/>
      <c r="E327" s="324" t="s">
        <v>1455</v>
      </c>
    </row>
    <row r="328" spans="1:5" x14ac:dyDescent="0.2">
      <c r="A328" s="352" t="s">
        <v>1608</v>
      </c>
      <c r="B328" s="354" t="s">
        <v>1507</v>
      </c>
      <c r="C328" s="355"/>
      <c r="D328" s="358" t="s">
        <v>56</v>
      </c>
      <c r="E328" s="321" t="s">
        <v>1454</v>
      </c>
    </row>
    <row r="329" spans="1:5" x14ac:dyDescent="0.2">
      <c r="A329" s="360"/>
      <c r="B329" s="361"/>
      <c r="C329" s="362"/>
      <c r="D329" s="363"/>
      <c r="E329" s="322" t="s">
        <v>1455</v>
      </c>
    </row>
    <row r="330" spans="1:5" x14ac:dyDescent="0.2">
      <c r="A330" s="344" t="s">
        <v>1609</v>
      </c>
      <c r="B330" s="346" t="s">
        <v>1540</v>
      </c>
      <c r="C330" s="347"/>
      <c r="D330" s="350" t="s">
        <v>56</v>
      </c>
      <c r="E330" s="323" t="s">
        <v>1454</v>
      </c>
    </row>
    <row r="331" spans="1:5" x14ac:dyDescent="0.2">
      <c r="A331" s="345"/>
      <c r="B331" s="348"/>
      <c r="C331" s="349"/>
      <c r="D331" s="351"/>
      <c r="E331" s="324" t="s">
        <v>1455</v>
      </c>
    </row>
    <row r="332" spans="1:5" x14ac:dyDescent="0.2">
      <c r="A332" s="352" t="s">
        <v>1610</v>
      </c>
      <c r="B332" s="354" t="s">
        <v>1540</v>
      </c>
      <c r="C332" s="355"/>
      <c r="D332" s="358" t="s">
        <v>56</v>
      </c>
      <c r="E332" s="321" t="s">
        <v>1454</v>
      </c>
    </row>
    <row r="333" spans="1:5" x14ac:dyDescent="0.2">
      <c r="A333" s="360"/>
      <c r="B333" s="361"/>
      <c r="C333" s="362"/>
      <c r="D333" s="363"/>
      <c r="E333" s="322" t="s">
        <v>1455</v>
      </c>
    </row>
    <row r="334" spans="1:5" x14ac:dyDescent="0.2">
      <c r="A334" s="344" t="s">
        <v>1611</v>
      </c>
      <c r="B334" s="346" t="s">
        <v>1555</v>
      </c>
      <c r="C334" s="347"/>
      <c r="D334" s="350" t="s">
        <v>56</v>
      </c>
      <c r="E334" s="323" t="s">
        <v>1454</v>
      </c>
    </row>
    <row r="335" spans="1:5" x14ac:dyDescent="0.2">
      <c r="A335" s="345"/>
      <c r="B335" s="348"/>
      <c r="C335" s="349"/>
      <c r="D335" s="351"/>
      <c r="E335" s="324" t="s">
        <v>1455</v>
      </c>
    </row>
    <row r="336" spans="1:5" x14ac:dyDescent="0.2">
      <c r="A336" s="352" t="s">
        <v>1612</v>
      </c>
      <c r="B336" s="354" t="s">
        <v>1453</v>
      </c>
      <c r="C336" s="355"/>
      <c r="D336" s="358" t="s">
        <v>56</v>
      </c>
      <c r="E336" s="321" t="s">
        <v>1454</v>
      </c>
    </row>
    <row r="337" spans="1:5" x14ac:dyDescent="0.2">
      <c r="A337" s="360"/>
      <c r="B337" s="361"/>
      <c r="C337" s="362"/>
      <c r="D337" s="363"/>
      <c r="E337" s="322" t="s">
        <v>1455</v>
      </c>
    </row>
    <row r="338" spans="1:5" x14ac:dyDescent="0.2">
      <c r="A338" s="344" t="s">
        <v>1613</v>
      </c>
      <c r="B338" s="346" t="s">
        <v>1530</v>
      </c>
      <c r="C338" s="347"/>
      <c r="D338" s="350" t="s">
        <v>56</v>
      </c>
      <c r="E338" s="323" t="s">
        <v>1454</v>
      </c>
    </row>
    <row r="339" spans="1:5" x14ac:dyDescent="0.2">
      <c r="A339" s="345"/>
      <c r="B339" s="348"/>
      <c r="C339" s="349"/>
      <c r="D339" s="351"/>
      <c r="E339" s="324" t="s">
        <v>1455</v>
      </c>
    </row>
    <row r="340" spans="1:5" x14ac:dyDescent="0.2">
      <c r="A340" s="352" t="s">
        <v>1614</v>
      </c>
      <c r="B340" s="354" t="s">
        <v>1590</v>
      </c>
      <c r="C340" s="355"/>
      <c r="D340" s="358" t="s">
        <v>56</v>
      </c>
      <c r="E340" s="321" t="s">
        <v>1454</v>
      </c>
    </row>
    <row r="341" spans="1:5" x14ac:dyDescent="0.2">
      <c r="A341" s="360"/>
      <c r="B341" s="361"/>
      <c r="C341" s="362"/>
      <c r="D341" s="363"/>
      <c r="E341" s="322" t="s">
        <v>1455</v>
      </c>
    </row>
    <row r="342" spans="1:5" x14ac:dyDescent="0.2">
      <c r="A342" s="344" t="s">
        <v>1615</v>
      </c>
      <c r="B342" s="346" t="s">
        <v>1540</v>
      </c>
      <c r="C342" s="347"/>
      <c r="D342" s="350" t="s">
        <v>56</v>
      </c>
      <c r="E342" s="323" t="s">
        <v>1454</v>
      </c>
    </row>
    <row r="343" spans="1:5" x14ac:dyDescent="0.2">
      <c r="A343" s="345"/>
      <c r="B343" s="348"/>
      <c r="C343" s="349"/>
      <c r="D343" s="351"/>
      <c r="E343" s="324" t="s">
        <v>1455</v>
      </c>
    </row>
    <row r="344" spans="1:5" x14ac:dyDescent="0.2">
      <c r="A344" s="352" t="s">
        <v>1555</v>
      </c>
      <c r="B344" s="354"/>
      <c r="C344" s="355"/>
      <c r="D344" s="358" t="s">
        <v>56</v>
      </c>
      <c r="E344" s="321" t="s">
        <v>1454</v>
      </c>
    </row>
    <row r="345" spans="1:5" x14ac:dyDescent="0.2">
      <c r="A345" s="360"/>
      <c r="B345" s="361"/>
      <c r="C345" s="362"/>
      <c r="D345" s="363"/>
      <c r="E345" s="322" t="s">
        <v>1455</v>
      </c>
    </row>
    <row r="346" spans="1:5" x14ac:dyDescent="0.2">
      <c r="A346" s="319" t="s">
        <v>1616</v>
      </c>
      <c r="B346" s="366"/>
      <c r="C346" s="367"/>
      <c r="D346" s="309" t="s">
        <v>57</v>
      </c>
      <c r="E346" s="320"/>
    </row>
    <row r="347" spans="1:5" x14ac:dyDescent="0.2">
      <c r="A347" s="317" t="s">
        <v>1617</v>
      </c>
      <c r="B347" s="364"/>
      <c r="C347" s="365"/>
      <c r="D347" s="308" t="s">
        <v>57</v>
      </c>
      <c r="E347" s="318"/>
    </row>
    <row r="348" spans="1:5" x14ac:dyDescent="0.2">
      <c r="A348" s="319" t="s">
        <v>1618</v>
      </c>
      <c r="B348" s="366"/>
      <c r="C348" s="367"/>
      <c r="D348" s="309" t="s">
        <v>57</v>
      </c>
      <c r="E348" s="320"/>
    </row>
    <row r="349" spans="1:5" x14ac:dyDescent="0.2">
      <c r="A349" s="317" t="s">
        <v>1619</v>
      </c>
      <c r="B349" s="364"/>
      <c r="C349" s="365"/>
      <c r="D349" s="308" t="s">
        <v>57</v>
      </c>
      <c r="E349" s="318"/>
    </row>
    <row r="350" spans="1:5" x14ac:dyDescent="0.2">
      <c r="A350" s="344" t="s">
        <v>1620</v>
      </c>
      <c r="B350" s="346"/>
      <c r="C350" s="347"/>
      <c r="D350" s="350" t="s">
        <v>57</v>
      </c>
      <c r="E350" s="323" t="s">
        <v>1454</v>
      </c>
    </row>
    <row r="351" spans="1:5" x14ac:dyDescent="0.2">
      <c r="A351" s="345"/>
      <c r="B351" s="348"/>
      <c r="C351" s="349"/>
      <c r="D351" s="351"/>
      <c r="E351" s="324" t="s">
        <v>1455</v>
      </c>
    </row>
    <row r="352" spans="1:5" x14ac:dyDescent="0.2">
      <c r="A352" s="317" t="s">
        <v>1621</v>
      </c>
      <c r="B352" s="364"/>
      <c r="C352" s="365"/>
      <c r="D352" s="308" t="s">
        <v>57</v>
      </c>
      <c r="E352" s="318"/>
    </row>
    <row r="353" spans="1:5" x14ac:dyDescent="0.2">
      <c r="A353" s="344" t="s">
        <v>1622</v>
      </c>
      <c r="B353" s="346"/>
      <c r="C353" s="347"/>
      <c r="D353" s="350" t="s">
        <v>57</v>
      </c>
      <c r="E353" s="323" t="s">
        <v>1454</v>
      </c>
    </row>
    <row r="354" spans="1:5" x14ac:dyDescent="0.2">
      <c r="A354" s="345"/>
      <c r="B354" s="348"/>
      <c r="C354" s="349"/>
      <c r="D354" s="351"/>
      <c r="E354" s="324" t="s">
        <v>1455</v>
      </c>
    </row>
    <row r="355" spans="1:5" x14ac:dyDescent="0.2">
      <c r="A355" s="352" t="s">
        <v>1623</v>
      </c>
      <c r="B355" s="354"/>
      <c r="C355" s="355"/>
      <c r="D355" s="358" t="s">
        <v>57</v>
      </c>
      <c r="E355" s="321" t="s">
        <v>1454</v>
      </c>
    </row>
    <row r="356" spans="1:5" x14ac:dyDescent="0.2">
      <c r="A356" s="360"/>
      <c r="B356" s="361"/>
      <c r="C356" s="362"/>
      <c r="D356" s="363"/>
      <c r="E356" s="322" t="s">
        <v>1455</v>
      </c>
    </row>
    <row r="357" spans="1:5" x14ac:dyDescent="0.2">
      <c r="A357" s="344" t="s">
        <v>1624</v>
      </c>
      <c r="B357" s="346" t="s">
        <v>1625</v>
      </c>
      <c r="C357" s="347"/>
      <c r="D357" s="350" t="s">
        <v>57</v>
      </c>
      <c r="E357" s="323" t="s">
        <v>1454</v>
      </c>
    </row>
    <row r="358" spans="1:5" x14ac:dyDescent="0.2">
      <c r="A358" s="345"/>
      <c r="B358" s="348"/>
      <c r="C358" s="349"/>
      <c r="D358" s="351"/>
      <c r="E358" s="324" t="s">
        <v>1455</v>
      </c>
    </row>
    <row r="359" spans="1:5" x14ac:dyDescent="0.2">
      <c r="A359" s="352" t="s">
        <v>1626</v>
      </c>
      <c r="B359" s="354" t="s">
        <v>1625</v>
      </c>
      <c r="C359" s="355"/>
      <c r="D359" s="358" t="s">
        <v>57</v>
      </c>
      <c r="E359" s="321" t="s">
        <v>1454</v>
      </c>
    </row>
    <row r="360" spans="1:5" x14ac:dyDescent="0.2">
      <c r="A360" s="360"/>
      <c r="B360" s="361"/>
      <c r="C360" s="362"/>
      <c r="D360" s="363"/>
      <c r="E360" s="322" t="s">
        <v>1455</v>
      </c>
    </row>
    <row r="361" spans="1:5" x14ac:dyDescent="0.2">
      <c r="A361" s="344" t="s">
        <v>1627</v>
      </c>
      <c r="B361" s="346" t="s">
        <v>1625</v>
      </c>
      <c r="C361" s="347"/>
      <c r="D361" s="350" t="s">
        <v>57</v>
      </c>
      <c r="E361" s="323" t="s">
        <v>1454</v>
      </c>
    </row>
    <row r="362" spans="1:5" x14ac:dyDescent="0.2">
      <c r="A362" s="345"/>
      <c r="B362" s="348"/>
      <c r="C362" s="349"/>
      <c r="D362" s="351"/>
      <c r="E362" s="324" t="s">
        <v>1455</v>
      </c>
    </row>
    <row r="363" spans="1:5" x14ac:dyDescent="0.2">
      <c r="A363" s="352" t="s">
        <v>1628</v>
      </c>
      <c r="B363" s="354" t="s">
        <v>1625</v>
      </c>
      <c r="C363" s="355"/>
      <c r="D363" s="358" t="s">
        <v>57</v>
      </c>
      <c r="E363" s="321" t="s">
        <v>1454</v>
      </c>
    </row>
    <row r="364" spans="1:5" x14ac:dyDescent="0.2">
      <c r="A364" s="360"/>
      <c r="B364" s="361"/>
      <c r="C364" s="362"/>
      <c r="D364" s="363"/>
      <c r="E364" s="322" t="s">
        <v>1455</v>
      </c>
    </row>
    <row r="365" spans="1:5" x14ac:dyDescent="0.2">
      <c r="A365" s="344" t="s">
        <v>1629</v>
      </c>
      <c r="B365" s="346" t="s">
        <v>1625</v>
      </c>
      <c r="C365" s="347"/>
      <c r="D365" s="350" t="s">
        <v>57</v>
      </c>
      <c r="E365" s="323" t="s">
        <v>1454</v>
      </c>
    </row>
    <row r="366" spans="1:5" x14ac:dyDescent="0.2">
      <c r="A366" s="345"/>
      <c r="B366" s="348"/>
      <c r="C366" s="349"/>
      <c r="D366" s="351"/>
      <c r="E366" s="324" t="s">
        <v>1455</v>
      </c>
    </row>
    <row r="367" spans="1:5" x14ac:dyDescent="0.2">
      <c r="A367" s="352" t="s">
        <v>1630</v>
      </c>
      <c r="B367" s="354" t="s">
        <v>1625</v>
      </c>
      <c r="C367" s="355"/>
      <c r="D367" s="358" t="s">
        <v>57</v>
      </c>
      <c r="E367" s="321" t="s">
        <v>1454</v>
      </c>
    </row>
    <row r="368" spans="1:5" x14ac:dyDescent="0.2">
      <c r="A368" s="360"/>
      <c r="B368" s="361"/>
      <c r="C368" s="362"/>
      <c r="D368" s="363"/>
      <c r="E368" s="322" t="s">
        <v>1455</v>
      </c>
    </row>
    <row r="369" spans="1:5" x14ac:dyDescent="0.2">
      <c r="A369" s="344" t="s">
        <v>1631</v>
      </c>
      <c r="B369" s="346" t="s">
        <v>1625</v>
      </c>
      <c r="C369" s="347"/>
      <c r="D369" s="350" t="s">
        <v>57</v>
      </c>
      <c r="E369" s="323" t="s">
        <v>1454</v>
      </c>
    </row>
    <row r="370" spans="1:5" x14ac:dyDescent="0.2">
      <c r="A370" s="345"/>
      <c r="B370" s="348"/>
      <c r="C370" s="349"/>
      <c r="D370" s="351"/>
      <c r="E370" s="324" t="s">
        <v>1455</v>
      </c>
    </row>
    <row r="371" spans="1:5" x14ac:dyDescent="0.2">
      <c r="A371" s="352" t="s">
        <v>1632</v>
      </c>
      <c r="B371" s="354" t="s">
        <v>1625</v>
      </c>
      <c r="C371" s="355"/>
      <c r="D371" s="358" t="s">
        <v>57</v>
      </c>
      <c r="E371" s="321" t="s">
        <v>1454</v>
      </c>
    </row>
    <row r="372" spans="1:5" x14ac:dyDescent="0.2">
      <c r="A372" s="360"/>
      <c r="B372" s="361"/>
      <c r="C372" s="362"/>
      <c r="D372" s="363"/>
      <c r="E372" s="322" t="s">
        <v>1455</v>
      </c>
    </row>
    <row r="373" spans="1:5" x14ac:dyDescent="0.2">
      <c r="A373" s="344" t="s">
        <v>1633</v>
      </c>
      <c r="B373" s="346" t="s">
        <v>1625</v>
      </c>
      <c r="C373" s="347"/>
      <c r="D373" s="350" t="s">
        <v>57</v>
      </c>
      <c r="E373" s="323" t="s">
        <v>1454</v>
      </c>
    </row>
    <row r="374" spans="1:5" x14ac:dyDescent="0.2">
      <c r="A374" s="345"/>
      <c r="B374" s="348"/>
      <c r="C374" s="349"/>
      <c r="D374" s="351"/>
      <c r="E374" s="324" t="s">
        <v>1455</v>
      </c>
    </row>
    <row r="375" spans="1:5" x14ac:dyDescent="0.2">
      <c r="A375" s="352" t="s">
        <v>1634</v>
      </c>
      <c r="B375" s="354" t="s">
        <v>1625</v>
      </c>
      <c r="C375" s="355"/>
      <c r="D375" s="358" t="s">
        <v>57</v>
      </c>
      <c r="E375" s="321" t="s">
        <v>1454</v>
      </c>
    </row>
    <row r="376" spans="1:5" x14ac:dyDescent="0.2">
      <c r="A376" s="360"/>
      <c r="B376" s="361"/>
      <c r="C376" s="362"/>
      <c r="D376" s="363"/>
      <c r="E376" s="322" t="s">
        <v>1455</v>
      </c>
    </row>
    <row r="377" spans="1:5" x14ac:dyDescent="0.2">
      <c r="A377" s="344" t="s">
        <v>1635</v>
      </c>
      <c r="B377" s="346" t="s">
        <v>1625</v>
      </c>
      <c r="C377" s="347"/>
      <c r="D377" s="350" t="s">
        <v>57</v>
      </c>
      <c r="E377" s="323" t="s">
        <v>1454</v>
      </c>
    </row>
    <row r="378" spans="1:5" x14ac:dyDescent="0.2">
      <c r="A378" s="345"/>
      <c r="B378" s="348"/>
      <c r="C378" s="349"/>
      <c r="D378" s="351"/>
      <c r="E378" s="324" t="s">
        <v>1455</v>
      </c>
    </row>
    <row r="379" spans="1:5" x14ac:dyDescent="0.2">
      <c r="A379" s="352" t="s">
        <v>1636</v>
      </c>
      <c r="B379" s="354" t="s">
        <v>1625</v>
      </c>
      <c r="C379" s="355"/>
      <c r="D379" s="358" t="s">
        <v>57</v>
      </c>
      <c r="E379" s="321" t="s">
        <v>1454</v>
      </c>
    </row>
    <row r="380" spans="1:5" x14ac:dyDescent="0.2">
      <c r="A380" s="360"/>
      <c r="B380" s="361"/>
      <c r="C380" s="362"/>
      <c r="D380" s="363"/>
      <c r="E380" s="322" t="s">
        <v>1455</v>
      </c>
    </row>
    <row r="381" spans="1:5" x14ac:dyDescent="0.2">
      <c r="A381" s="344" t="s">
        <v>1637</v>
      </c>
      <c r="B381" s="346" t="s">
        <v>1625</v>
      </c>
      <c r="C381" s="347"/>
      <c r="D381" s="350" t="s">
        <v>57</v>
      </c>
      <c r="E381" s="323" t="s">
        <v>1454</v>
      </c>
    </row>
    <row r="382" spans="1:5" x14ac:dyDescent="0.2">
      <c r="A382" s="345"/>
      <c r="B382" s="348"/>
      <c r="C382" s="349"/>
      <c r="D382" s="351"/>
      <c r="E382" s="324" t="s">
        <v>1455</v>
      </c>
    </row>
    <row r="383" spans="1:5" x14ac:dyDescent="0.2">
      <c r="A383" s="352" t="s">
        <v>1638</v>
      </c>
      <c r="B383" s="354" t="s">
        <v>1639</v>
      </c>
      <c r="C383" s="355"/>
      <c r="D383" s="358" t="s">
        <v>57</v>
      </c>
      <c r="E383" s="321" t="s">
        <v>1454</v>
      </c>
    </row>
    <row r="384" spans="1:5" x14ac:dyDescent="0.2">
      <c r="A384" s="360"/>
      <c r="B384" s="361"/>
      <c r="C384" s="362"/>
      <c r="D384" s="363"/>
      <c r="E384" s="322" t="s">
        <v>1455</v>
      </c>
    </row>
    <row r="385" spans="1:5" x14ac:dyDescent="0.2">
      <c r="A385" s="344" t="s">
        <v>1640</v>
      </c>
      <c r="B385" s="346" t="s">
        <v>1639</v>
      </c>
      <c r="C385" s="347"/>
      <c r="D385" s="350" t="s">
        <v>57</v>
      </c>
      <c r="E385" s="323" t="s">
        <v>1454</v>
      </c>
    </row>
    <row r="386" spans="1:5" x14ac:dyDescent="0.2">
      <c r="A386" s="345"/>
      <c r="B386" s="348"/>
      <c r="C386" s="349"/>
      <c r="D386" s="351"/>
      <c r="E386" s="324" t="s">
        <v>1455</v>
      </c>
    </row>
    <row r="387" spans="1:5" x14ac:dyDescent="0.2">
      <c r="A387" s="352" t="s">
        <v>1641</v>
      </c>
      <c r="B387" s="354" t="s">
        <v>1639</v>
      </c>
      <c r="C387" s="355"/>
      <c r="D387" s="358" t="s">
        <v>57</v>
      </c>
      <c r="E387" s="321" t="s">
        <v>1454</v>
      </c>
    </row>
    <row r="388" spans="1:5" x14ac:dyDescent="0.2">
      <c r="A388" s="360"/>
      <c r="B388" s="361"/>
      <c r="C388" s="362"/>
      <c r="D388" s="363"/>
      <c r="E388" s="322" t="s">
        <v>1455</v>
      </c>
    </row>
    <row r="389" spans="1:5" x14ac:dyDescent="0.2">
      <c r="A389" s="344" t="s">
        <v>1642</v>
      </c>
      <c r="B389" s="346" t="s">
        <v>1639</v>
      </c>
      <c r="C389" s="347"/>
      <c r="D389" s="350" t="s">
        <v>57</v>
      </c>
      <c r="E389" s="323" t="s">
        <v>1454</v>
      </c>
    </row>
    <row r="390" spans="1:5" x14ac:dyDescent="0.2">
      <c r="A390" s="345"/>
      <c r="B390" s="348"/>
      <c r="C390" s="349"/>
      <c r="D390" s="351"/>
      <c r="E390" s="324" t="s">
        <v>1455</v>
      </c>
    </row>
    <row r="391" spans="1:5" x14ac:dyDescent="0.2">
      <c r="A391" s="352" t="s">
        <v>1643</v>
      </c>
      <c r="B391" s="354" t="s">
        <v>1639</v>
      </c>
      <c r="C391" s="355"/>
      <c r="D391" s="358" t="s">
        <v>57</v>
      </c>
      <c r="E391" s="321" t="s">
        <v>1454</v>
      </c>
    </row>
    <row r="392" spans="1:5" x14ac:dyDescent="0.2">
      <c r="A392" s="360"/>
      <c r="B392" s="361"/>
      <c r="C392" s="362"/>
      <c r="D392" s="363"/>
      <c r="E392" s="322" t="s">
        <v>1455</v>
      </c>
    </row>
    <row r="393" spans="1:5" x14ac:dyDescent="0.2">
      <c r="A393" s="344" t="s">
        <v>1644</v>
      </c>
      <c r="B393" s="346" t="s">
        <v>1645</v>
      </c>
      <c r="C393" s="347"/>
      <c r="D393" s="350" t="s">
        <v>57</v>
      </c>
      <c r="E393" s="323" t="s">
        <v>1454</v>
      </c>
    </row>
    <row r="394" spans="1:5" x14ac:dyDescent="0.2">
      <c r="A394" s="345"/>
      <c r="B394" s="348"/>
      <c r="C394" s="349"/>
      <c r="D394" s="351"/>
      <c r="E394" s="324" t="s">
        <v>1455</v>
      </c>
    </row>
    <row r="395" spans="1:5" x14ac:dyDescent="0.2">
      <c r="A395" s="352" t="s">
        <v>1646</v>
      </c>
      <c r="B395" s="354" t="s">
        <v>1647</v>
      </c>
      <c r="C395" s="355"/>
      <c r="D395" s="358" t="s">
        <v>57</v>
      </c>
      <c r="E395" s="321" t="s">
        <v>1454</v>
      </c>
    </row>
    <row r="396" spans="1:5" x14ac:dyDescent="0.2">
      <c r="A396" s="360"/>
      <c r="B396" s="361"/>
      <c r="C396" s="362"/>
      <c r="D396" s="363"/>
      <c r="E396" s="322" t="s">
        <v>1455</v>
      </c>
    </row>
    <row r="397" spans="1:5" x14ac:dyDescent="0.2">
      <c r="A397" s="344" t="s">
        <v>1648</v>
      </c>
      <c r="B397" s="346" t="s">
        <v>1645</v>
      </c>
      <c r="C397" s="347"/>
      <c r="D397" s="350" t="s">
        <v>57</v>
      </c>
      <c r="E397" s="323" t="s">
        <v>1454</v>
      </c>
    </row>
    <row r="398" spans="1:5" x14ac:dyDescent="0.2">
      <c r="A398" s="345"/>
      <c r="B398" s="348"/>
      <c r="C398" s="349"/>
      <c r="D398" s="351"/>
      <c r="E398" s="324" t="s">
        <v>1455</v>
      </c>
    </row>
    <row r="399" spans="1:5" x14ac:dyDescent="0.2">
      <c r="A399" s="352" t="s">
        <v>1649</v>
      </c>
      <c r="B399" s="354" t="s">
        <v>1645</v>
      </c>
      <c r="C399" s="355"/>
      <c r="D399" s="358" t="s">
        <v>57</v>
      </c>
      <c r="E399" s="321" t="s">
        <v>1454</v>
      </c>
    </row>
    <row r="400" spans="1:5" x14ac:dyDescent="0.2">
      <c r="A400" s="360"/>
      <c r="B400" s="361"/>
      <c r="C400" s="362"/>
      <c r="D400" s="363"/>
      <c r="E400" s="322" t="s">
        <v>1455</v>
      </c>
    </row>
    <row r="401" spans="1:5" x14ac:dyDescent="0.2">
      <c r="A401" s="344" t="s">
        <v>1650</v>
      </c>
      <c r="B401" s="346" t="s">
        <v>1645</v>
      </c>
      <c r="C401" s="347"/>
      <c r="D401" s="350" t="s">
        <v>57</v>
      </c>
      <c r="E401" s="323" t="s">
        <v>1454</v>
      </c>
    </row>
    <row r="402" spans="1:5" x14ac:dyDescent="0.2">
      <c r="A402" s="345"/>
      <c r="B402" s="348"/>
      <c r="C402" s="349"/>
      <c r="D402" s="351"/>
      <c r="E402" s="324" t="s">
        <v>1455</v>
      </c>
    </row>
    <row r="403" spans="1:5" x14ac:dyDescent="0.2">
      <c r="A403" s="352" t="s">
        <v>1651</v>
      </c>
      <c r="B403" s="354" t="s">
        <v>1645</v>
      </c>
      <c r="C403" s="355"/>
      <c r="D403" s="358" t="s">
        <v>57</v>
      </c>
      <c r="E403" s="321" t="s">
        <v>1454</v>
      </c>
    </row>
    <row r="404" spans="1:5" x14ac:dyDescent="0.2">
      <c r="A404" s="360"/>
      <c r="B404" s="361"/>
      <c r="C404" s="362"/>
      <c r="D404" s="363"/>
      <c r="E404" s="322" t="s">
        <v>1455</v>
      </c>
    </row>
    <row r="405" spans="1:5" x14ac:dyDescent="0.2">
      <c r="A405" s="344" t="s">
        <v>1652</v>
      </c>
      <c r="B405" s="346" t="s">
        <v>1645</v>
      </c>
      <c r="C405" s="347"/>
      <c r="D405" s="350" t="s">
        <v>57</v>
      </c>
      <c r="E405" s="323" t="s">
        <v>1454</v>
      </c>
    </row>
    <row r="406" spans="1:5" x14ac:dyDescent="0.2">
      <c r="A406" s="345"/>
      <c r="B406" s="348"/>
      <c r="C406" s="349"/>
      <c r="D406" s="351"/>
      <c r="E406" s="324" t="s">
        <v>1455</v>
      </c>
    </row>
    <row r="407" spans="1:5" x14ac:dyDescent="0.2">
      <c r="A407" s="352" t="s">
        <v>1653</v>
      </c>
      <c r="B407" s="354" t="s">
        <v>1645</v>
      </c>
      <c r="C407" s="355"/>
      <c r="D407" s="358" t="s">
        <v>57</v>
      </c>
      <c r="E407" s="321" t="s">
        <v>1454</v>
      </c>
    </row>
    <row r="408" spans="1:5" x14ac:dyDescent="0.2">
      <c r="A408" s="360"/>
      <c r="B408" s="361"/>
      <c r="C408" s="362"/>
      <c r="D408" s="363"/>
      <c r="E408" s="322" t="s">
        <v>1455</v>
      </c>
    </row>
    <row r="409" spans="1:5" x14ac:dyDescent="0.2">
      <c r="A409" s="344" t="s">
        <v>1654</v>
      </c>
      <c r="B409" s="346" t="s">
        <v>1625</v>
      </c>
      <c r="C409" s="347"/>
      <c r="D409" s="350" t="s">
        <v>57</v>
      </c>
      <c r="E409" s="323" t="s">
        <v>1454</v>
      </c>
    </row>
    <row r="410" spans="1:5" x14ac:dyDescent="0.2">
      <c r="A410" s="345"/>
      <c r="B410" s="348"/>
      <c r="C410" s="349"/>
      <c r="D410" s="351"/>
      <c r="E410" s="324" t="s">
        <v>1455</v>
      </c>
    </row>
    <row r="411" spans="1:5" x14ac:dyDescent="0.2">
      <c r="A411" s="352" t="s">
        <v>1655</v>
      </c>
      <c r="B411" s="354" t="s">
        <v>1645</v>
      </c>
      <c r="C411" s="355"/>
      <c r="D411" s="358" t="s">
        <v>57</v>
      </c>
      <c r="E411" s="321" t="s">
        <v>1454</v>
      </c>
    </row>
    <row r="412" spans="1:5" x14ac:dyDescent="0.2">
      <c r="A412" s="360"/>
      <c r="B412" s="361"/>
      <c r="C412" s="362"/>
      <c r="D412" s="363"/>
      <c r="E412" s="322" t="s">
        <v>1455</v>
      </c>
    </row>
    <row r="413" spans="1:5" x14ac:dyDescent="0.2">
      <c r="A413" s="344" t="s">
        <v>1656</v>
      </c>
      <c r="B413" s="346" t="s">
        <v>1657</v>
      </c>
      <c r="C413" s="347"/>
      <c r="D413" s="350" t="s">
        <v>57</v>
      </c>
      <c r="E413" s="323" t="s">
        <v>1454</v>
      </c>
    </row>
    <row r="414" spans="1:5" x14ac:dyDescent="0.2">
      <c r="A414" s="345"/>
      <c r="B414" s="348"/>
      <c r="C414" s="349"/>
      <c r="D414" s="351"/>
      <c r="E414" s="324" t="s">
        <v>1455</v>
      </c>
    </row>
    <row r="415" spans="1:5" x14ac:dyDescent="0.2">
      <c r="A415" s="352" t="s">
        <v>1658</v>
      </c>
      <c r="B415" s="354" t="s">
        <v>1657</v>
      </c>
      <c r="C415" s="355"/>
      <c r="D415" s="358" t="s">
        <v>57</v>
      </c>
      <c r="E415" s="321" t="s">
        <v>1454</v>
      </c>
    </row>
    <row r="416" spans="1:5" x14ac:dyDescent="0.2">
      <c r="A416" s="360"/>
      <c r="B416" s="361"/>
      <c r="C416" s="362"/>
      <c r="D416" s="363"/>
      <c r="E416" s="322" t="s">
        <v>1455</v>
      </c>
    </row>
    <row r="417" spans="1:5" x14ac:dyDescent="0.2">
      <c r="A417" s="344" t="s">
        <v>1659</v>
      </c>
      <c r="B417" s="346" t="s">
        <v>1657</v>
      </c>
      <c r="C417" s="347"/>
      <c r="D417" s="350" t="s">
        <v>57</v>
      </c>
      <c r="E417" s="323" t="s">
        <v>1454</v>
      </c>
    </row>
    <row r="418" spans="1:5" x14ac:dyDescent="0.2">
      <c r="A418" s="345"/>
      <c r="B418" s="348"/>
      <c r="C418" s="349"/>
      <c r="D418" s="351"/>
      <c r="E418" s="324" t="s">
        <v>1455</v>
      </c>
    </row>
    <row r="419" spans="1:5" x14ac:dyDescent="0.2">
      <c r="A419" s="352" t="s">
        <v>1660</v>
      </c>
      <c r="B419" s="354" t="s">
        <v>1657</v>
      </c>
      <c r="C419" s="355"/>
      <c r="D419" s="358" t="s">
        <v>57</v>
      </c>
      <c r="E419" s="321" t="s">
        <v>1454</v>
      </c>
    </row>
    <row r="420" spans="1:5" x14ac:dyDescent="0.2">
      <c r="A420" s="360"/>
      <c r="B420" s="361"/>
      <c r="C420" s="362"/>
      <c r="D420" s="363"/>
      <c r="E420" s="322" t="s">
        <v>1455</v>
      </c>
    </row>
    <row r="421" spans="1:5" x14ac:dyDescent="0.2">
      <c r="A421" s="344" t="s">
        <v>1661</v>
      </c>
      <c r="B421" s="346" t="s">
        <v>1657</v>
      </c>
      <c r="C421" s="347"/>
      <c r="D421" s="350" t="s">
        <v>57</v>
      </c>
      <c r="E421" s="323" t="s">
        <v>1454</v>
      </c>
    </row>
    <row r="422" spans="1:5" x14ac:dyDescent="0.2">
      <c r="A422" s="345"/>
      <c r="B422" s="348"/>
      <c r="C422" s="349"/>
      <c r="D422" s="351"/>
      <c r="E422" s="324" t="s">
        <v>1455</v>
      </c>
    </row>
    <row r="423" spans="1:5" x14ac:dyDescent="0.2">
      <c r="A423" s="352" t="s">
        <v>1662</v>
      </c>
      <c r="B423" s="354" t="s">
        <v>1657</v>
      </c>
      <c r="C423" s="355"/>
      <c r="D423" s="358" t="s">
        <v>57</v>
      </c>
      <c r="E423" s="321" t="s">
        <v>1454</v>
      </c>
    </row>
    <row r="424" spans="1:5" x14ac:dyDescent="0.2">
      <c r="A424" s="360"/>
      <c r="B424" s="361"/>
      <c r="C424" s="362"/>
      <c r="D424" s="363"/>
      <c r="E424" s="322" t="s">
        <v>1455</v>
      </c>
    </row>
    <row r="425" spans="1:5" x14ac:dyDescent="0.2">
      <c r="A425" s="344" t="s">
        <v>1663</v>
      </c>
      <c r="B425" s="346" t="s">
        <v>1657</v>
      </c>
      <c r="C425" s="347"/>
      <c r="D425" s="350" t="s">
        <v>57</v>
      </c>
      <c r="E425" s="323" t="s">
        <v>1454</v>
      </c>
    </row>
    <row r="426" spans="1:5" x14ac:dyDescent="0.2">
      <c r="A426" s="345"/>
      <c r="B426" s="348"/>
      <c r="C426" s="349"/>
      <c r="D426" s="351"/>
      <c r="E426" s="324" t="s">
        <v>1455</v>
      </c>
    </row>
    <row r="427" spans="1:5" x14ac:dyDescent="0.2">
      <c r="A427" s="352" t="s">
        <v>1664</v>
      </c>
      <c r="B427" s="354" t="s">
        <v>1657</v>
      </c>
      <c r="C427" s="355"/>
      <c r="D427" s="358" t="s">
        <v>57</v>
      </c>
      <c r="E427" s="321" t="s">
        <v>1454</v>
      </c>
    </row>
    <row r="428" spans="1:5" x14ac:dyDescent="0.2">
      <c r="A428" s="360"/>
      <c r="B428" s="361"/>
      <c r="C428" s="362"/>
      <c r="D428" s="363"/>
      <c r="E428" s="322" t="s">
        <v>1455</v>
      </c>
    </row>
    <row r="429" spans="1:5" x14ac:dyDescent="0.2">
      <c r="A429" s="344" t="s">
        <v>1665</v>
      </c>
      <c r="B429" s="346" t="s">
        <v>1639</v>
      </c>
      <c r="C429" s="347"/>
      <c r="D429" s="350" t="s">
        <v>57</v>
      </c>
      <c r="E429" s="323" t="s">
        <v>1454</v>
      </c>
    </row>
    <row r="430" spans="1:5" x14ac:dyDescent="0.2">
      <c r="A430" s="345"/>
      <c r="B430" s="348"/>
      <c r="C430" s="349"/>
      <c r="D430" s="351"/>
      <c r="E430" s="324" t="s">
        <v>1455</v>
      </c>
    </row>
    <row r="431" spans="1:5" x14ac:dyDescent="0.2">
      <c r="A431" s="352" t="s">
        <v>1666</v>
      </c>
      <c r="B431" s="354" t="s">
        <v>1657</v>
      </c>
      <c r="C431" s="355"/>
      <c r="D431" s="358" t="s">
        <v>57</v>
      </c>
      <c r="E431" s="321" t="s">
        <v>1454</v>
      </c>
    </row>
    <row r="432" spans="1:5" x14ac:dyDescent="0.2">
      <c r="A432" s="360"/>
      <c r="B432" s="361"/>
      <c r="C432" s="362"/>
      <c r="D432" s="363"/>
      <c r="E432" s="322" t="s">
        <v>1455</v>
      </c>
    </row>
    <row r="433" spans="1:5" x14ac:dyDescent="0.2">
      <c r="A433" s="344" t="s">
        <v>1667</v>
      </c>
      <c r="B433" s="346" t="s">
        <v>1657</v>
      </c>
      <c r="C433" s="347"/>
      <c r="D433" s="350" t="s">
        <v>57</v>
      </c>
      <c r="E433" s="323" t="s">
        <v>1454</v>
      </c>
    </row>
    <row r="434" spans="1:5" x14ac:dyDescent="0.2">
      <c r="A434" s="345"/>
      <c r="B434" s="348"/>
      <c r="C434" s="349"/>
      <c r="D434" s="351"/>
      <c r="E434" s="324" t="s">
        <v>1455</v>
      </c>
    </row>
    <row r="435" spans="1:5" x14ac:dyDescent="0.2">
      <c r="A435" s="352" t="s">
        <v>1668</v>
      </c>
      <c r="B435" s="354" t="s">
        <v>1647</v>
      </c>
      <c r="C435" s="355"/>
      <c r="D435" s="358" t="s">
        <v>57</v>
      </c>
      <c r="E435" s="321" t="s">
        <v>1454</v>
      </c>
    </row>
    <row r="436" spans="1:5" x14ac:dyDescent="0.2">
      <c r="A436" s="360"/>
      <c r="B436" s="361"/>
      <c r="C436" s="362"/>
      <c r="D436" s="363"/>
      <c r="E436" s="322" t="s">
        <v>1455</v>
      </c>
    </row>
    <row r="437" spans="1:5" x14ac:dyDescent="0.2">
      <c r="A437" s="344" t="s">
        <v>1669</v>
      </c>
      <c r="B437" s="346" t="s">
        <v>1647</v>
      </c>
      <c r="C437" s="347"/>
      <c r="D437" s="350" t="s">
        <v>57</v>
      </c>
      <c r="E437" s="323" t="s">
        <v>1454</v>
      </c>
    </row>
    <row r="438" spans="1:5" x14ac:dyDescent="0.2">
      <c r="A438" s="345"/>
      <c r="B438" s="348"/>
      <c r="C438" s="349"/>
      <c r="D438" s="351"/>
      <c r="E438" s="324" t="s">
        <v>1455</v>
      </c>
    </row>
    <row r="439" spans="1:5" x14ac:dyDescent="0.2">
      <c r="A439" s="352" t="s">
        <v>1670</v>
      </c>
      <c r="B439" s="354" t="s">
        <v>1647</v>
      </c>
      <c r="C439" s="355"/>
      <c r="D439" s="358" t="s">
        <v>57</v>
      </c>
      <c r="E439" s="321" t="s">
        <v>1454</v>
      </c>
    </row>
    <row r="440" spans="1:5" x14ac:dyDescent="0.2">
      <c r="A440" s="360"/>
      <c r="B440" s="361"/>
      <c r="C440" s="362"/>
      <c r="D440" s="363"/>
      <c r="E440" s="322" t="s">
        <v>1455</v>
      </c>
    </row>
    <row r="441" spans="1:5" x14ac:dyDescent="0.2">
      <c r="A441" s="344" t="s">
        <v>1671</v>
      </c>
      <c r="B441" s="346" t="s">
        <v>1647</v>
      </c>
      <c r="C441" s="347"/>
      <c r="D441" s="350" t="s">
        <v>57</v>
      </c>
      <c r="E441" s="323" t="s">
        <v>1454</v>
      </c>
    </row>
    <row r="442" spans="1:5" x14ac:dyDescent="0.2">
      <c r="A442" s="345"/>
      <c r="B442" s="348"/>
      <c r="C442" s="349"/>
      <c r="D442" s="351"/>
      <c r="E442" s="324" t="s">
        <v>1455</v>
      </c>
    </row>
    <row r="443" spans="1:5" x14ac:dyDescent="0.2">
      <c r="A443" s="352" t="s">
        <v>1672</v>
      </c>
      <c r="B443" s="354" t="s">
        <v>1647</v>
      </c>
      <c r="C443" s="355"/>
      <c r="D443" s="358" t="s">
        <v>57</v>
      </c>
      <c r="E443" s="321" t="s">
        <v>1454</v>
      </c>
    </row>
    <row r="444" spans="1:5" x14ac:dyDescent="0.2">
      <c r="A444" s="360"/>
      <c r="B444" s="361"/>
      <c r="C444" s="362"/>
      <c r="D444" s="363"/>
      <c r="E444" s="322" t="s">
        <v>1455</v>
      </c>
    </row>
    <row r="445" spans="1:5" x14ac:dyDescent="0.2">
      <c r="A445" s="344" t="s">
        <v>1673</v>
      </c>
      <c r="B445" s="346" t="s">
        <v>1674</v>
      </c>
      <c r="C445" s="347"/>
      <c r="D445" s="350" t="s">
        <v>57</v>
      </c>
      <c r="E445" s="323" t="s">
        <v>1454</v>
      </c>
    </row>
    <row r="446" spans="1:5" x14ac:dyDescent="0.2">
      <c r="A446" s="345"/>
      <c r="B446" s="348"/>
      <c r="C446" s="349"/>
      <c r="D446" s="351"/>
      <c r="E446" s="324" t="s">
        <v>1455</v>
      </c>
    </row>
    <row r="447" spans="1:5" x14ac:dyDescent="0.2">
      <c r="A447" s="352" t="s">
        <v>1675</v>
      </c>
      <c r="B447" s="354" t="s">
        <v>1674</v>
      </c>
      <c r="C447" s="355"/>
      <c r="D447" s="358" t="s">
        <v>57</v>
      </c>
      <c r="E447" s="321" t="s">
        <v>1454</v>
      </c>
    </row>
    <row r="448" spans="1:5" x14ac:dyDescent="0.2">
      <c r="A448" s="360"/>
      <c r="B448" s="361"/>
      <c r="C448" s="362"/>
      <c r="D448" s="363"/>
      <c r="E448" s="322" t="s">
        <v>1455</v>
      </c>
    </row>
    <row r="449" spans="1:5" x14ac:dyDescent="0.2">
      <c r="A449" s="344" t="s">
        <v>1676</v>
      </c>
      <c r="B449" s="346" t="s">
        <v>1674</v>
      </c>
      <c r="C449" s="347"/>
      <c r="D449" s="350" t="s">
        <v>57</v>
      </c>
      <c r="E449" s="323" t="s">
        <v>1454</v>
      </c>
    </row>
    <row r="450" spans="1:5" x14ac:dyDescent="0.2">
      <c r="A450" s="345"/>
      <c r="B450" s="348"/>
      <c r="C450" s="349"/>
      <c r="D450" s="351"/>
      <c r="E450" s="324" t="s">
        <v>1455</v>
      </c>
    </row>
    <row r="451" spans="1:5" x14ac:dyDescent="0.2">
      <c r="A451" s="352" t="s">
        <v>1677</v>
      </c>
      <c r="B451" s="354" t="s">
        <v>1674</v>
      </c>
      <c r="C451" s="355"/>
      <c r="D451" s="358" t="s">
        <v>57</v>
      </c>
      <c r="E451" s="321" t="s">
        <v>1454</v>
      </c>
    </row>
    <row r="452" spans="1:5" x14ac:dyDescent="0.2">
      <c r="A452" s="360"/>
      <c r="B452" s="361"/>
      <c r="C452" s="362"/>
      <c r="D452" s="363"/>
      <c r="E452" s="322" t="s">
        <v>1455</v>
      </c>
    </row>
    <row r="453" spans="1:5" x14ac:dyDescent="0.2">
      <c r="A453" s="344" t="s">
        <v>1678</v>
      </c>
      <c r="B453" s="346" t="s">
        <v>1679</v>
      </c>
      <c r="C453" s="347"/>
      <c r="D453" s="350" t="s">
        <v>57</v>
      </c>
      <c r="E453" s="323" t="s">
        <v>1454</v>
      </c>
    </row>
    <row r="454" spans="1:5" x14ac:dyDescent="0.2">
      <c r="A454" s="345"/>
      <c r="B454" s="348"/>
      <c r="C454" s="349"/>
      <c r="D454" s="351"/>
      <c r="E454" s="324" t="s">
        <v>1455</v>
      </c>
    </row>
    <row r="455" spans="1:5" x14ac:dyDescent="0.2">
      <c r="A455" s="352" t="s">
        <v>1680</v>
      </c>
      <c r="B455" s="354" t="s">
        <v>1679</v>
      </c>
      <c r="C455" s="355"/>
      <c r="D455" s="358" t="s">
        <v>57</v>
      </c>
      <c r="E455" s="321" t="s">
        <v>1454</v>
      </c>
    </row>
    <row r="456" spans="1:5" x14ac:dyDescent="0.2">
      <c r="A456" s="360"/>
      <c r="B456" s="361"/>
      <c r="C456" s="362"/>
      <c r="D456" s="363"/>
      <c r="E456" s="322" t="s">
        <v>1455</v>
      </c>
    </row>
    <row r="457" spans="1:5" x14ac:dyDescent="0.2">
      <c r="A457" s="344" t="s">
        <v>1681</v>
      </c>
      <c r="B457" s="346" t="s">
        <v>1679</v>
      </c>
      <c r="C457" s="347"/>
      <c r="D457" s="350" t="s">
        <v>57</v>
      </c>
      <c r="E457" s="323" t="s">
        <v>1454</v>
      </c>
    </row>
    <row r="458" spans="1:5" x14ac:dyDescent="0.2">
      <c r="A458" s="345"/>
      <c r="B458" s="348"/>
      <c r="C458" s="349"/>
      <c r="D458" s="351"/>
      <c r="E458" s="324" t="s">
        <v>1455</v>
      </c>
    </row>
    <row r="459" spans="1:5" x14ac:dyDescent="0.2">
      <c r="A459" s="352" t="s">
        <v>1682</v>
      </c>
      <c r="B459" s="354" t="s">
        <v>1679</v>
      </c>
      <c r="C459" s="355"/>
      <c r="D459" s="358" t="s">
        <v>57</v>
      </c>
      <c r="E459" s="321" t="s">
        <v>1454</v>
      </c>
    </row>
    <row r="460" spans="1:5" x14ac:dyDescent="0.2">
      <c r="A460" s="360"/>
      <c r="B460" s="361"/>
      <c r="C460" s="362"/>
      <c r="D460" s="363"/>
      <c r="E460" s="322" t="s">
        <v>1455</v>
      </c>
    </row>
    <row r="461" spans="1:5" x14ac:dyDescent="0.2">
      <c r="A461" s="344" t="s">
        <v>1683</v>
      </c>
      <c r="B461" s="346" t="s">
        <v>1679</v>
      </c>
      <c r="C461" s="347"/>
      <c r="D461" s="350" t="s">
        <v>57</v>
      </c>
      <c r="E461" s="323" t="s">
        <v>1454</v>
      </c>
    </row>
    <row r="462" spans="1:5" x14ac:dyDescent="0.2">
      <c r="A462" s="345"/>
      <c r="B462" s="348"/>
      <c r="C462" s="349"/>
      <c r="D462" s="351"/>
      <c r="E462" s="324" t="s">
        <v>1455</v>
      </c>
    </row>
    <row r="463" spans="1:5" x14ac:dyDescent="0.2">
      <c r="A463" s="352" t="s">
        <v>1684</v>
      </c>
      <c r="B463" s="354" t="s">
        <v>1685</v>
      </c>
      <c r="C463" s="355"/>
      <c r="D463" s="358" t="s">
        <v>57</v>
      </c>
      <c r="E463" s="321" t="s">
        <v>1454</v>
      </c>
    </row>
    <row r="464" spans="1:5" x14ac:dyDescent="0.2">
      <c r="A464" s="360"/>
      <c r="B464" s="361"/>
      <c r="C464" s="362"/>
      <c r="D464" s="363"/>
      <c r="E464" s="322" t="s">
        <v>1455</v>
      </c>
    </row>
    <row r="465" spans="1:5" x14ac:dyDescent="0.2">
      <c r="A465" s="344" t="s">
        <v>1686</v>
      </c>
      <c r="B465" s="346" t="s">
        <v>1685</v>
      </c>
      <c r="C465" s="347"/>
      <c r="D465" s="350" t="s">
        <v>57</v>
      </c>
      <c r="E465" s="323" t="s">
        <v>1454</v>
      </c>
    </row>
    <row r="466" spans="1:5" x14ac:dyDescent="0.2">
      <c r="A466" s="345"/>
      <c r="B466" s="348"/>
      <c r="C466" s="349"/>
      <c r="D466" s="351"/>
      <c r="E466" s="324" t="s">
        <v>1455</v>
      </c>
    </row>
    <row r="467" spans="1:5" x14ac:dyDescent="0.2">
      <c r="A467" s="352" t="s">
        <v>1687</v>
      </c>
      <c r="B467" s="354" t="s">
        <v>1645</v>
      </c>
      <c r="C467" s="355"/>
      <c r="D467" s="358" t="s">
        <v>57</v>
      </c>
      <c r="E467" s="321" t="s">
        <v>1454</v>
      </c>
    </row>
    <row r="468" spans="1:5" x14ac:dyDescent="0.2">
      <c r="A468" s="360"/>
      <c r="B468" s="361"/>
      <c r="C468" s="362"/>
      <c r="D468" s="363"/>
      <c r="E468" s="322" t="s">
        <v>1455</v>
      </c>
    </row>
    <row r="469" spans="1:5" x14ac:dyDescent="0.2">
      <c r="A469" s="344" t="s">
        <v>1688</v>
      </c>
      <c r="B469" s="346" t="s">
        <v>1639</v>
      </c>
      <c r="C469" s="347"/>
      <c r="D469" s="350" t="s">
        <v>57</v>
      </c>
      <c r="E469" s="323" t="s">
        <v>1454</v>
      </c>
    </row>
    <row r="470" spans="1:5" x14ac:dyDescent="0.2">
      <c r="A470" s="345"/>
      <c r="B470" s="348"/>
      <c r="C470" s="349"/>
      <c r="D470" s="351"/>
      <c r="E470" s="324" t="s">
        <v>1455</v>
      </c>
    </row>
    <row r="471" spans="1:5" x14ac:dyDescent="0.2">
      <c r="A471" s="352" t="s">
        <v>1625</v>
      </c>
      <c r="B471" s="354"/>
      <c r="C471" s="355"/>
      <c r="D471" s="358" t="s">
        <v>57</v>
      </c>
      <c r="E471" s="321" t="s">
        <v>1454</v>
      </c>
    </row>
    <row r="472" spans="1:5" x14ac:dyDescent="0.2">
      <c r="A472" s="360"/>
      <c r="B472" s="361"/>
      <c r="C472" s="362"/>
      <c r="D472" s="363"/>
      <c r="E472" s="322" t="s">
        <v>1455</v>
      </c>
    </row>
    <row r="473" spans="1:5" x14ac:dyDescent="0.2">
      <c r="A473" s="344" t="s">
        <v>1639</v>
      </c>
      <c r="B473" s="346"/>
      <c r="C473" s="347"/>
      <c r="D473" s="350" t="s">
        <v>57</v>
      </c>
      <c r="E473" s="323" t="s">
        <v>1454</v>
      </c>
    </row>
    <row r="474" spans="1:5" x14ac:dyDescent="0.2">
      <c r="A474" s="345"/>
      <c r="B474" s="348"/>
      <c r="C474" s="349"/>
      <c r="D474" s="351"/>
      <c r="E474" s="324" t="s">
        <v>1455</v>
      </c>
    </row>
    <row r="475" spans="1:5" x14ac:dyDescent="0.2">
      <c r="A475" s="352" t="s">
        <v>1645</v>
      </c>
      <c r="B475" s="354"/>
      <c r="C475" s="355"/>
      <c r="D475" s="358" t="s">
        <v>57</v>
      </c>
      <c r="E475" s="321" t="s">
        <v>1454</v>
      </c>
    </row>
    <row r="476" spans="1:5" x14ac:dyDescent="0.2">
      <c r="A476" s="360"/>
      <c r="B476" s="361"/>
      <c r="C476" s="362"/>
      <c r="D476" s="363"/>
      <c r="E476" s="322" t="s">
        <v>1455</v>
      </c>
    </row>
    <row r="477" spans="1:5" x14ac:dyDescent="0.2">
      <c r="A477" s="344" t="s">
        <v>1657</v>
      </c>
      <c r="B477" s="346"/>
      <c r="C477" s="347"/>
      <c r="D477" s="350" t="s">
        <v>57</v>
      </c>
      <c r="E477" s="323" t="s">
        <v>1454</v>
      </c>
    </row>
    <row r="478" spans="1:5" x14ac:dyDescent="0.2">
      <c r="A478" s="345"/>
      <c r="B478" s="348"/>
      <c r="C478" s="349"/>
      <c r="D478" s="351"/>
      <c r="E478" s="324" t="s">
        <v>1455</v>
      </c>
    </row>
    <row r="479" spans="1:5" x14ac:dyDescent="0.2">
      <c r="A479" s="352" t="s">
        <v>1647</v>
      </c>
      <c r="B479" s="354"/>
      <c r="C479" s="355"/>
      <c r="D479" s="358" t="s">
        <v>57</v>
      </c>
      <c r="E479" s="321" t="s">
        <v>1454</v>
      </c>
    </row>
    <row r="480" spans="1:5" x14ac:dyDescent="0.2">
      <c r="A480" s="360"/>
      <c r="B480" s="361"/>
      <c r="C480" s="362"/>
      <c r="D480" s="363"/>
      <c r="E480" s="322" t="s">
        <v>1455</v>
      </c>
    </row>
    <row r="481" spans="1:5" x14ac:dyDescent="0.2">
      <c r="A481" s="344" t="s">
        <v>1674</v>
      </c>
      <c r="B481" s="346"/>
      <c r="C481" s="347"/>
      <c r="D481" s="350" t="s">
        <v>57</v>
      </c>
      <c r="E481" s="323" t="s">
        <v>1454</v>
      </c>
    </row>
    <row r="482" spans="1:5" x14ac:dyDescent="0.2">
      <c r="A482" s="345"/>
      <c r="B482" s="348"/>
      <c r="C482" s="349"/>
      <c r="D482" s="351"/>
      <c r="E482" s="324" t="s">
        <v>1455</v>
      </c>
    </row>
    <row r="483" spans="1:5" x14ac:dyDescent="0.2">
      <c r="A483" s="352" t="s">
        <v>1679</v>
      </c>
      <c r="B483" s="354"/>
      <c r="C483" s="355"/>
      <c r="D483" s="358" t="s">
        <v>57</v>
      </c>
      <c r="E483" s="321" t="s">
        <v>1454</v>
      </c>
    </row>
    <row r="484" spans="1:5" x14ac:dyDescent="0.2">
      <c r="A484" s="360"/>
      <c r="B484" s="361"/>
      <c r="C484" s="362"/>
      <c r="D484" s="363"/>
      <c r="E484" s="322" t="s">
        <v>1455</v>
      </c>
    </row>
    <row r="485" spans="1:5" x14ac:dyDescent="0.2">
      <c r="A485" s="344" t="s">
        <v>1685</v>
      </c>
      <c r="B485" s="346"/>
      <c r="C485" s="347"/>
      <c r="D485" s="350" t="s">
        <v>57</v>
      </c>
      <c r="E485" s="323" t="s">
        <v>1454</v>
      </c>
    </row>
    <row r="486" spans="1:5" x14ac:dyDescent="0.2">
      <c r="A486" s="345"/>
      <c r="B486" s="348"/>
      <c r="C486" s="349"/>
      <c r="D486" s="351"/>
      <c r="E486" s="324" t="s">
        <v>1455</v>
      </c>
    </row>
    <row r="487" spans="1:5" x14ac:dyDescent="0.2">
      <c r="A487" s="352" t="s">
        <v>1689</v>
      </c>
      <c r="B487" s="354" t="s">
        <v>1625</v>
      </c>
      <c r="C487" s="355"/>
      <c r="D487" s="358" t="s">
        <v>57</v>
      </c>
      <c r="E487" s="321" t="s">
        <v>1454</v>
      </c>
    </row>
    <row r="488" spans="1:5" x14ac:dyDescent="0.2">
      <c r="A488" s="360"/>
      <c r="B488" s="361"/>
      <c r="C488" s="362"/>
      <c r="D488" s="363"/>
      <c r="E488" s="322" t="s">
        <v>1455</v>
      </c>
    </row>
    <row r="489" spans="1:5" x14ac:dyDescent="0.2">
      <c r="A489" s="344" t="s">
        <v>1690</v>
      </c>
      <c r="B489" s="346" t="s">
        <v>1647</v>
      </c>
      <c r="C489" s="347"/>
      <c r="D489" s="350" t="s">
        <v>57</v>
      </c>
      <c r="E489" s="323" t="s">
        <v>1454</v>
      </c>
    </row>
    <row r="490" spans="1:5" x14ac:dyDescent="0.2">
      <c r="A490" s="345"/>
      <c r="B490" s="348"/>
      <c r="C490" s="349"/>
      <c r="D490" s="351"/>
      <c r="E490" s="324" t="s">
        <v>1455</v>
      </c>
    </row>
    <row r="491" spans="1:5" x14ac:dyDescent="0.2">
      <c r="A491" s="352" t="s">
        <v>1691</v>
      </c>
      <c r="B491" s="354" t="s">
        <v>1685</v>
      </c>
      <c r="C491" s="355"/>
      <c r="D491" s="358" t="s">
        <v>57</v>
      </c>
      <c r="E491" s="321" t="s">
        <v>1454</v>
      </c>
    </row>
    <row r="492" spans="1:5" x14ac:dyDescent="0.2">
      <c r="A492" s="360"/>
      <c r="B492" s="361"/>
      <c r="C492" s="362"/>
      <c r="D492" s="363"/>
      <c r="E492" s="322" t="s">
        <v>1455</v>
      </c>
    </row>
    <row r="493" spans="1:5" x14ac:dyDescent="0.2">
      <c r="A493" s="344" t="s">
        <v>1692</v>
      </c>
      <c r="B493" s="346" t="s">
        <v>1639</v>
      </c>
      <c r="C493" s="347"/>
      <c r="D493" s="350" t="s">
        <v>57</v>
      </c>
      <c r="E493" s="323" t="s">
        <v>1454</v>
      </c>
    </row>
    <row r="494" spans="1:5" x14ac:dyDescent="0.2">
      <c r="A494" s="345"/>
      <c r="B494" s="348"/>
      <c r="C494" s="349"/>
      <c r="D494" s="351"/>
      <c r="E494" s="324" t="s">
        <v>1455</v>
      </c>
    </row>
    <row r="495" spans="1:5" x14ac:dyDescent="0.2">
      <c r="A495" s="317" t="s">
        <v>1693</v>
      </c>
      <c r="B495" s="364"/>
      <c r="C495" s="365"/>
      <c r="D495" s="308" t="s">
        <v>58</v>
      </c>
      <c r="E495" s="318"/>
    </row>
    <row r="496" spans="1:5" x14ac:dyDescent="0.2">
      <c r="A496" s="319" t="s">
        <v>1694</v>
      </c>
      <c r="B496" s="366"/>
      <c r="C496" s="367"/>
      <c r="D496" s="309" t="s">
        <v>58</v>
      </c>
      <c r="E496" s="320"/>
    </row>
    <row r="497" spans="1:5" x14ac:dyDescent="0.2">
      <c r="A497" s="317" t="s">
        <v>1695</v>
      </c>
      <c r="B497" s="364"/>
      <c r="C497" s="365"/>
      <c r="D497" s="308" t="s">
        <v>58</v>
      </c>
      <c r="E497" s="318"/>
    </row>
    <row r="498" spans="1:5" x14ac:dyDescent="0.2">
      <c r="A498" s="319" t="s">
        <v>1696</v>
      </c>
      <c r="B498" s="366"/>
      <c r="C498" s="367"/>
      <c r="D498" s="309" t="s">
        <v>58</v>
      </c>
      <c r="E498" s="320"/>
    </row>
    <row r="499" spans="1:5" x14ac:dyDescent="0.2">
      <c r="A499" s="317" t="s">
        <v>1697</v>
      </c>
      <c r="B499" s="364"/>
      <c r="C499" s="365"/>
      <c r="D499" s="308" t="s">
        <v>58</v>
      </c>
      <c r="E499" s="318"/>
    </row>
    <row r="500" spans="1:5" x14ac:dyDescent="0.2">
      <c r="A500" s="319" t="s">
        <v>1698</v>
      </c>
      <c r="B500" s="366"/>
      <c r="C500" s="367"/>
      <c r="D500" s="309" t="s">
        <v>58</v>
      </c>
      <c r="E500" s="320"/>
    </row>
    <row r="501" spans="1:5" x14ac:dyDescent="0.2">
      <c r="A501" s="317" t="s">
        <v>1699</v>
      </c>
      <c r="B501" s="364"/>
      <c r="C501" s="365"/>
      <c r="D501" s="308" t="s">
        <v>58</v>
      </c>
      <c r="E501" s="318"/>
    </row>
    <row r="502" spans="1:5" x14ac:dyDescent="0.2">
      <c r="A502" s="319" t="s">
        <v>1700</v>
      </c>
      <c r="B502" s="366"/>
      <c r="C502" s="367"/>
      <c r="D502" s="309" t="s">
        <v>58</v>
      </c>
      <c r="E502" s="320"/>
    </row>
    <row r="503" spans="1:5" x14ac:dyDescent="0.2">
      <c r="A503" s="317" t="s">
        <v>1701</v>
      </c>
      <c r="B503" s="364"/>
      <c r="C503" s="365"/>
      <c r="D503" s="308" t="s">
        <v>58</v>
      </c>
      <c r="E503" s="318"/>
    </row>
    <row r="504" spans="1:5" x14ac:dyDescent="0.2">
      <c r="A504" s="319" t="s">
        <v>1702</v>
      </c>
      <c r="B504" s="366"/>
      <c r="C504" s="367"/>
      <c r="D504" s="309" t="s">
        <v>58</v>
      </c>
      <c r="E504" s="320"/>
    </row>
    <row r="505" spans="1:5" x14ac:dyDescent="0.2">
      <c r="A505" s="317" t="s">
        <v>1703</v>
      </c>
      <c r="B505" s="364"/>
      <c r="C505" s="365"/>
      <c r="D505" s="308" t="s">
        <v>58</v>
      </c>
      <c r="E505" s="318"/>
    </row>
    <row r="506" spans="1:5" x14ac:dyDescent="0.2">
      <c r="A506" s="319" t="s">
        <v>1704</v>
      </c>
      <c r="B506" s="366"/>
      <c r="C506" s="367"/>
      <c r="D506" s="309" t="s">
        <v>58</v>
      </c>
      <c r="E506" s="320"/>
    </row>
    <row r="507" spans="1:5" x14ac:dyDescent="0.2">
      <c r="A507" s="317" t="s">
        <v>1705</v>
      </c>
      <c r="B507" s="364"/>
      <c r="C507" s="365"/>
      <c r="D507" s="308" t="s">
        <v>58</v>
      </c>
      <c r="E507" s="318"/>
    </row>
    <row r="508" spans="1:5" x14ac:dyDescent="0.2">
      <c r="A508" s="344" t="s">
        <v>1706</v>
      </c>
      <c r="B508" s="346" t="s">
        <v>1707</v>
      </c>
      <c r="C508" s="347"/>
      <c r="D508" s="350" t="s">
        <v>58</v>
      </c>
      <c r="E508" s="323" t="s">
        <v>1454</v>
      </c>
    </row>
    <row r="509" spans="1:5" x14ac:dyDescent="0.2">
      <c r="A509" s="345"/>
      <c r="B509" s="348"/>
      <c r="C509" s="349"/>
      <c r="D509" s="351"/>
      <c r="E509" s="324" t="s">
        <v>1455</v>
      </c>
    </row>
    <row r="510" spans="1:5" x14ac:dyDescent="0.2">
      <c r="A510" s="352" t="s">
        <v>1708</v>
      </c>
      <c r="B510" s="354" t="s">
        <v>1707</v>
      </c>
      <c r="C510" s="355"/>
      <c r="D510" s="358" t="s">
        <v>58</v>
      </c>
      <c r="E510" s="321" t="s">
        <v>1454</v>
      </c>
    </row>
    <row r="511" spans="1:5" x14ac:dyDescent="0.2">
      <c r="A511" s="360"/>
      <c r="B511" s="361"/>
      <c r="C511" s="362"/>
      <c r="D511" s="363"/>
      <c r="E511" s="322" t="s">
        <v>1455</v>
      </c>
    </row>
    <row r="512" spans="1:5" x14ac:dyDescent="0.2">
      <c r="A512" s="344" t="s">
        <v>1709</v>
      </c>
      <c r="B512" s="346" t="s">
        <v>1707</v>
      </c>
      <c r="C512" s="347"/>
      <c r="D512" s="350" t="s">
        <v>58</v>
      </c>
      <c r="E512" s="323" t="s">
        <v>1454</v>
      </c>
    </row>
    <row r="513" spans="1:5" x14ac:dyDescent="0.2">
      <c r="A513" s="345"/>
      <c r="B513" s="348"/>
      <c r="C513" s="349"/>
      <c r="D513" s="351"/>
      <c r="E513" s="324" t="s">
        <v>1455</v>
      </c>
    </row>
    <row r="514" spans="1:5" x14ac:dyDescent="0.2">
      <c r="A514" s="352" t="s">
        <v>1710</v>
      </c>
      <c r="B514" s="354" t="s">
        <v>1707</v>
      </c>
      <c r="C514" s="355"/>
      <c r="D514" s="358" t="s">
        <v>58</v>
      </c>
      <c r="E514" s="321" t="s">
        <v>1454</v>
      </c>
    </row>
    <row r="515" spans="1:5" x14ac:dyDescent="0.2">
      <c r="A515" s="360"/>
      <c r="B515" s="361"/>
      <c r="C515" s="362"/>
      <c r="D515" s="363"/>
      <c r="E515" s="322" t="s">
        <v>1455</v>
      </c>
    </row>
    <row r="516" spans="1:5" x14ac:dyDescent="0.2">
      <c r="A516" s="344" t="s">
        <v>1711</v>
      </c>
      <c r="B516" s="346" t="s">
        <v>1707</v>
      </c>
      <c r="C516" s="347"/>
      <c r="D516" s="350" t="s">
        <v>58</v>
      </c>
      <c r="E516" s="323" t="s">
        <v>1454</v>
      </c>
    </row>
    <row r="517" spans="1:5" x14ac:dyDescent="0.2">
      <c r="A517" s="345"/>
      <c r="B517" s="348"/>
      <c r="C517" s="349"/>
      <c r="D517" s="351"/>
      <c r="E517" s="324" t="s">
        <v>1455</v>
      </c>
    </row>
    <row r="518" spans="1:5" x14ac:dyDescent="0.2">
      <c r="A518" s="352" t="s">
        <v>1712</v>
      </c>
      <c r="B518" s="354" t="s">
        <v>1707</v>
      </c>
      <c r="C518" s="355"/>
      <c r="D518" s="358" t="s">
        <v>58</v>
      </c>
      <c r="E518" s="321" t="s">
        <v>1454</v>
      </c>
    </row>
    <row r="519" spans="1:5" x14ac:dyDescent="0.2">
      <c r="A519" s="360"/>
      <c r="B519" s="361"/>
      <c r="C519" s="362"/>
      <c r="D519" s="363"/>
      <c r="E519" s="322" t="s">
        <v>1455</v>
      </c>
    </row>
    <row r="520" spans="1:5" x14ac:dyDescent="0.2">
      <c r="A520" s="344" t="s">
        <v>1713</v>
      </c>
      <c r="B520" s="346" t="s">
        <v>1707</v>
      </c>
      <c r="C520" s="347"/>
      <c r="D520" s="350" t="s">
        <v>58</v>
      </c>
      <c r="E520" s="323" t="s">
        <v>1454</v>
      </c>
    </row>
    <row r="521" spans="1:5" x14ac:dyDescent="0.2">
      <c r="A521" s="345"/>
      <c r="B521" s="348"/>
      <c r="C521" s="349"/>
      <c r="D521" s="351"/>
      <c r="E521" s="324" t="s">
        <v>1455</v>
      </c>
    </row>
    <row r="522" spans="1:5" x14ac:dyDescent="0.2">
      <c r="A522" s="352" t="s">
        <v>1714</v>
      </c>
      <c r="B522" s="354" t="s">
        <v>1707</v>
      </c>
      <c r="C522" s="355"/>
      <c r="D522" s="358" t="s">
        <v>58</v>
      </c>
      <c r="E522" s="321" t="s">
        <v>1454</v>
      </c>
    </row>
    <row r="523" spans="1:5" x14ac:dyDescent="0.2">
      <c r="A523" s="360"/>
      <c r="B523" s="361"/>
      <c r="C523" s="362"/>
      <c r="D523" s="363"/>
      <c r="E523" s="322" t="s">
        <v>1455</v>
      </c>
    </row>
    <row r="524" spans="1:5" x14ac:dyDescent="0.2">
      <c r="A524" s="344" t="s">
        <v>1715</v>
      </c>
      <c r="B524" s="346" t="s">
        <v>1707</v>
      </c>
      <c r="C524" s="347"/>
      <c r="D524" s="350" t="s">
        <v>58</v>
      </c>
      <c r="E524" s="323" t="s">
        <v>1454</v>
      </c>
    </row>
    <row r="525" spans="1:5" x14ac:dyDescent="0.2">
      <c r="A525" s="345"/>
      <c r="B525" s="348"/>
      <c r="C525" s="349"/>
      <c r="D525" s="351"/>
      <c r="E525" s="324" t="s">
        <v>1455</v>
      </c>
    </row>
    <row r="526" spans="1:5" x14ac:dyDescent="0.2">
      <c r="A526" s="352" t="s">
        <v>1716</v>
      </c>
      <c r="B526" s="354" t="s">
        <v>1707</v>
      </c>
      <c r="C526" s="355"/>
      <c r="D526" s="358" t="s">
        <v>58</v>
      </c>
      <c r="E526" s="321" t="s">
        <v>1454</v>
      </c>
    </row>
    <row r="527" spans="1:5" x14ac:dyDescent="0.2">
      <c r="A527" s="360"/>
      <c r="B527" s="361"/>
      <c r="C527" s="362"/>
      <c r="D527" s="363"/>
      <c r="E527" s="322" t="s">
        <v>1455</v>
      </c>
    </row>
    <row r="528" spans="1:5" x14ac:dyDescent="0.2">
      <c r="A528" s="344" t="s">
        <v>1717</v>
      </c>
      <c r="B528" s="346" t="s">
        <v>1707</v>
      </c>
      <c r="C528" s="347"/>
      <c r="D528" s="350" t="s">
        <v>58</v>
      </c>
      <c r="E528" s="323" t="s">
        <v>1454</v>
      </c>
    </row>
    <row r="529" spans="1:5" x14ac:dyDescent="0.2">
      <c r="A529" s="345"/>
      <c r="B529" s="348"/>
      <c r="C529" s="349"/>
      <c r="D529" s="351"/>
      <c r="E529" s="324" t="s">
        <v>1455</v>
      </c>
    </row>
    <row r="530" spans="1:5" x14ac:dyDescent="0.2">
      <c r="A530" s="352" t="s">
        <v>1718</v>
      </c>
      <c r="B530" s="354" t="s">
        <v>1707</v>
      </c>
      <c r="C530" s="355"/>
      <c r="D530" s="358" t="s">
        <v>58</v>
      </c>
      <c r="E530" s="321" t="s">
        <v>1454</v>
      </c>
    </row>
    <row r="531" spans="1:5" x14ac:dyDescent="0.2">
      <c r="A531" s="360"/>
      <c r="B531" s="361"/>
      <c r="C531" s="362"/>
      <c r="D531" s="363"/>
      <c r="E531" s="322" t="s">
        <v>1455</v>
      </c>
    </row>
    <row r="532" spans="1:5" x14ac:dyDescent="0.2">
      <c r="A532" s="344" t="s">
        <v>1719</v>
      </c>
      <c r="B532" s="346" t="s">
        <v>1707</v>
      </c>
      <c r="C532" s="347"/>
      <c r="D532" s="350" t="s">
        <v>58</v>
      </c>
      <c r="E532" s="323" t="s">
        <v>1454</v>
      </c>
    </row>
    <row r="533" spans="1:5" x14ac:dyDescent="0.2">
      <c r="A533" s="345"/>
      <c r="B533" s="348"/>
      <c r="C533" s="349"/>
      <c r="D533" s="351"/>
      <c r="E533" s="324" t="s">
        <v>1455</v>
      </c>
    </row>
    <row r="534" spans="1:5" x14ac:dyDescent="0.2">
      <c r="A534" s="352" t="s">
        <v>1720</v>
      </c>
      <c r="B534" s="354" t="s">
        <v>1707</v>
      </c>
      <c r="C534" s="355"/>
      <c r="D534" s="358" t="s">
        <v>58</v>
      </c>
      <c r="E534" s="321" t="s">
        <v>1454</v>
      </c>
    </row>
    <row r="535" spans="1:5" x14ac:dyDescent="0.2">
      <c r="A535" s="360"/>
      <c r="B535" s="361"/>
      <c r="C535" s="362"/>
      <c r="D535" s="363"/>
      <c r="E535" s="322" t="s">
        <v>1455</v>
      </c>
    </row>
    <row r="536" spans="1:5" x14ac:dyDescent="0.2">
      <c r="A536" s="344" t="s">
        <v>1721</v>
      </c>
      <c r="B536" s="346" t="s">
        <v>1707</v>
      </c>
      <c r="C536" s="347"/>
      <c r="D536" s="350" t="s">
        <v>58</v>
      </c>
      <c r="E536" s="323" t="s">
        <v>1454</v>
      </c>
    </row>
    <row r="537" spans="1:5" x14ac:dyDescent="0.2">
      <c r="A537" s="345"/>
      <c r="B537" s="348"/>
      <c r="C537" s="349"/>
      <c r="D537" s="351"/>
      <c r="E537" s="324" t="s">
        <v>1455</v>
      </c>
    </row>
    <row r="538" spans="1:5" x14ac:dyDescent="0.2">
      <c r="A538" s="352" t="s">
        <v>1722</v>
      </c>
      <c r="B538" s="354" t="s">
        <v>1707</v>
      </c>
      <c r="C538" s="355"/>
      <c r="D538" s="358" t="s">
        <v>58</v>
      </c>
      <c r="E538" s="321" t="s">
        <v>1454</v>
      </c>
    </row>
    <row r="539" spans="1:5" x14ac:dyDescent="0.2">
      <c r="A539" s="360"/>
      <c r="B539" s="361"/>
      <c r="C539" s="362"/>
      <c r="D539" s="363"/>
      <c r="E539" s="322" t="s">
        <v>1455</v>
      </c>
    </row>
    <row r="540" spans="1:5" x14ac:dyDescent="0.2">
      <c r="A540" s="344" t="s">
        <v>1723</v>
      </c>
      <c r="B540" s="346" t="s">
        <v>1707</v>
      </c>
      <c r="C540" s="347"/>
      <c r="D540" s="350" t="s">
        <v>58</v>
      </c>
      <c r="E540" s="323" t="s">
        <v>1454</v>
      </c>
    </row>
    <row r="541" spans="1:5" x14ac:dyDescent="0.2">
      <c r="A541" s="345"/>
      <c r="B541" s="348"/>
      <c r="C541" s="349"/>
      <c r="D541" s="351"/>
      <c r="E541" s="324" t="s">
        <v>1455</v>
      </c>
    </row>
    <row r="542" spans="1:5" x14ac:dyDescent="0.2">
      <c r="A542" s="352" t="s">
        <v>1724</v>
      </c>
      <c r="B542" s="354" t="s">
        <v>1707</v>
      </c>
      <c r="C542" s="355"/>
      <c r="D542" s="358" t="s">
        <v>58</v>
      </c>
      <c r="E542" s="321" t="s">
        <v>1454</v>
      </c>
    </row>
    <row r="543" spans="1:5" x14ac:dyDescent="0.2">
      <c r="A543" s="360"/>
      <c r="B543" s="361"/>
      <c r="C543" s="362"/>
      <c r="D543" s="363"/>
      <c r="E543" s="322" t="s">
        <v>1455</v>
      </c>
    </row>
    <row r="544" spans="1:5" x14ac:dyDescent="0.2">
      <c r="A544" s="344" t="s">
        <v>1725</v>
      </c>
      <c r="B544" s="346" t="s">
        <v>1726</v>
      </c>
      <c r="C544" s="347"/>
      <c r="D544" s="350" t="s">
        <v>58</v>
      </c>
      <c r="E544" s="323" t="s">
        <v>1454</v>
      </c>
    </row>
    <row r="545" spans="1:5" x14ac:dyDescent="0.2">
      <c r="A545" s="345"/>
      <c r="B545" s="348"/>
      <c r="C545" s="349"/>
      <c r="D545" s="351"/>
      <c r="E545" s="324" t="s">
        <v>1455</v>
      </c>
    </row>
    <row r="546" spans="1:5" x14ac:dyDescent="0.2">
      <c r="A546" s="352" t="s">
        <v>1727</v>
      </c>
      <c r="B546" s="354" t="s">
        <v>1726</v>
      </c>
      <c r="C546" s="355"/>
      <c r="D546" s="358" t="s">
        <v>58</v>
      </c>
      <c r="E546" s="321" t="s">
        <v>1454</v>
      </c>
    </row>
    <row r="547" spans="1:5" x14ac:dyDescent="0.2">
      <c r="A547" s="360"/>
      <c r="B547" s="361"/>
      <c r="C547" s="362"/>
      <c r="D547" s="363"/>
      <c r="E547" s="322" t="s">
        <v>1455</v>
      </c>
    </row>
    <row r="548" spans="1:5" x14ac:dyDescent="0.2">
      <c r="A548" s="344" t="s">
        <v>1728</v>
      </c>
      <c r="B548" s="346" t="s">
        <v>1726</v>
      </c>
      <c r="C548" s="347"/>
      <c r="D548" s="350" t="s">
        <v>58</v>
      </c>
      <c r="E548" s="323" t="s">
        <v>1454</v>
      </c>
    </row>
    <row r="549" spans="1:5" x14ac:dyDescent="0.2">
      <c r="A549" s="345"/>
      <c r="B549" s="348"/>
      <c r="C549" s="349"/>
      <c r="D549" s="351"/>
      <c r="E549" s="324" t="s">
        <v>1455</v>
      </c>
    </row>
    <row r="550" spans="1:5" x14ac:dyDescent="0.2">
      <c r="A550" s="352" t="s">
        <v>1729</v>
      </c>
      <c r="B550" s="354" t="s">
        <v>1726</v>
      </c>
      <c r="C550" s="355"/>
      <c r="D550" s="358" t="s">
        <v>58</v>
      </c>
      <c r="E550" s="321" t="s">
        <v>1454</v>
      </c>
    </row>
    <row r="551" spans="1:5" x14ac:dyDescent="0.2">
      <c r="A551" s="360"/>
      <c r="B551" s="361"/>
      <c r="C551" s="362"/>
      <c r="D551" s="363"/>
      <c r="E551" s="322" t="s">
        <v>1455</v>
      </c>
    </row>
    <row r="552" spans="1:5" x14ac:dyDescent="0.2">
      <c r="A552" s="344" t="s">
        <v>1730</v>
      </c>
      <c r="B552" s="346" t="s">
        <v>1726</v>
      </c>
      <c r="C552" s="347"/>
      <c r="D552" s="350" t="s">
        <v>58</v>
      </c>
      <c r="E552" s="323" t="s">
        <v>1454</v>
      </c>
    </row>
    <row r="553" spans="1:5" x14ac:dyDescent="0.2">
      <c r="A553" s="345"/>
      <c r="B553" s="348"/>
      <c r="C553" s="349"/>
      <c r="D553" s="351"/>
      <c r="E553" s="324" t="s">
        <v>1455</v>
      </c>
    </row>
    <row r="554" spans="1:5" x14ac:dyDescent="0.2">
      <c r="A554" s="352" t="s">
        <v>1731</v>
      </c>
      <c r="B554" s="354" t="s">
        <v>1732</v>
      </c>
      <c r="C554" s="355"/>
      <c r="D554" s="358" t="s">
        <v>58</v>
      </c>
      <c r="E554" s="321" t="s">
        <v>1454</v>
      </c>
    </row>
    <row r="555" spans="1:5" x14ac:dyDescent="0.2">
      <c r="A555" s="360"/>
      <c r="B555" s="361"/>
      <c r="C555" s="362"/>
      <c r="D555" s="363"/>
      <c r="E555" s="322" t="s">
        <v>1455</v>
      </c>
    </row>
    <row r="556" spans="1:5" x14ac:dyDescent="0.2">
      <c r="A556" s="344" t="s">
        <v>1733</v>
      </c>
      <c r="B556" s="346" t="s">
        <v>1732</v>
      </c>
      <c r="C556" s="347"/>
      <c r="D556" s="350" t="s">
        <v>58</v>
      </c>
      <c r="E556" s="323" t="s">
        <v>1454</v>
      </c>
    </row>
    <row r="557" spans="1:5" x14ac:dyDescent="0.2">
      <c r="A557" s="345"/>
      <c r="B557" s="348"/>
      <c r="C557" s="349"/>
      <c r="D557" s="351"/>
      <c r="E557" s="324" t="s">
        <v>1455</v>
      </c>
    </row>
    <row r="558" spans="1:5" x14ac:dyDescent="0.2">
      <c r="A558" s="352" t="s">
        <v>1490</v>
      </c>
      <c r="B558" s="354" t="s">
        <v>1732</v>
      </c>
      <c r="C558" s="355"/>
      <c r="D558" s="358" t="s">
        <v>58</v>
      </c>
      <c r="E558" s="321" t="s">
        <v>1454</v>
      </c>
    </row>
    <row r="559" spans="1:5" x14ac:dyDescent="0.2">
      <c r="A559" s="360"/>
      <c r="B559" s="361"/>
      <c r="C559" s="362"/>
      <c r="D559" s="363"/>
      <c r="E559" s="322" t="s">
        <v>1455</v>
      </c>
    </row>
    <row r="560" spans="1:5" x14ac:dyDescent="0.2">
      <c r="A560" s="344" t="s">
        <v>1734</v>
      </c>
      <c r="B560" s="346" t="s">
        <v>1732</v>
      </c>
      <c r="C560" s="347"/>
      <c r="D560" s="350" t="s">
        <v>58</v>
      </c>
      <c r="E560" s="323" t="s">
        <v>1454</v>
      </c>
    </row>
    <row r="561" spans="1:5" x14ac:dyDescent="0.2">
      <c r="A561" s="345"/>
      <c r="B561" s="348"/>
      <c r="C561" s="349"/>
      <c r="D561" s="351"/>
      <c r="E561" s="324" t="s">
        <v>1455</v>
      </c>
    </row>
    <row r="562" spans="1:5" x14ac:dyDescent="0.2">
      <c r="A562" s="352" t="s">
        <v>1735</v>
      </c>
      <c r="B562" s="354" t="s">
        <v>1732</v>
      </c>
      <c r="C562" s="355"/>
      <c r="D562" s="358" t="s">
        <v>58</v>
      </c>
      <c r="E562" s="321" t="s">
        <v>1454</v>
      </c>
    </row>
    <row r="563" spans="1:5" x14ac:dyDescent="0.2">
      <c r="A563" s="360"/>
      <c r="B563" s="361"/>
      <c r="C563" s="362"/>
      <c r="D563" s="363"/>
      <c r="E563" s="322" t="s">
        <v>1455</v>
      </c>
    </row>
    <row r="564" spans="1:5" x14ac:dyDescent="0.2">
      <c r="A564" s="344" t="s">
        <v>1736</v>
      </c>
      <c r="B564" s="346" t="s">
        <v>1732</v>
      </c>
      <c r="C564" s="347"/>
      <c r="D564" s="350" t="s">
        <v>58</v>
      </c>
      <c r="E564" s="323" t="s">
        <v>1454</v>
      </c>
    </row>
    <row r="565" spans="1:5" x14ac:dyDescent="0.2">
      <c r="A565" s="345"/>
      <c r="B565" s="348"/>
      <c r="C565" s="349"/>
      <c r="D565" s="351"/>
      <c r="E565" s="324" t="s">
        <v>1455</v>
      </c>
    </row>
    <row r="566" spans="1:5" x14ac:dyDescent="0.2">
      <c r="A566" s="352" t="s">
        <v>1737</v>
      </c>
      <c r="B566" s="354" t="s">
        <v>1732</v>
      </c>
      <c r="C566" s="355"/>
      <c r="D566" s="358" t="s">
        <v>58</v>
      </c>
      <c r="E566" s="321" t="s">
        <v>1454</v>
      </c>
    </row>
    <row r="567" spans="1:5" x14ac:dyDescent="0.2">
      <c r="A567" s="360"/>
      <c r="B567" s="361"/>
      <c r="C567" s="362"/>
      <c r="D567" s="363"/>
      <c r="E567" s="322" t="s">
        <v>1455</v>
      </c>
    </row>
    <row r="568" spans="1:5" x14ac:dyDescent="0.2">
      <c r="A568" s="344" t="s">
        <v>1738</v>
      </c>
      <c r="B568" s="346" t="s">
        <v>1732</v>
      </c>
      <c r="C568" s="347"/>
      <c r="D568" s="350" t="s">
        <v>58</v>
      </c>
      <c r="E568" s="323" t="s">
        <v>1454</v>
      </c>
    </row>
    <row r="569" spans="1:5" x14ac:dyDescent="0.2">
      <c r="A569" s="345"/>
      <c r="B569" s="348"/>
      <c r="C569" s="349"/>
      <c r="D569" s="351"/>
      <c r="E569" s="324" t="s">
        <v>1455</v>
      </c>
    </row>
    <row r="570" spans="1:5" x14ac:dyDescent="0.2">
      <c r="A570" s="352" t="s">
        <v>1739</v>
      </c>
      <c r="B570" s="354" t="s">
        <v>1732</v>
      </c>
      <c r="C570" s="355"/>
      <c r="D570" s="358" t="s">
        <v>58</v>
      </c>
      <c r="E570" s="321" t="s">
        <v>1454</v>
      </c>
    </row>
    <row r="571" spans="1:5" x14ac:dyDescent="0.2">
      <c r="A571" s="360"/>
      <c r="B571" s="361"/>
      <c r="C571" s="362"/>
      <c r="D571" s="363"/>
      <c r="E571" s="322" t="s">
        <v>1455</v>
      </c>
    </row>
    <row r="572" spans="1:5" x14ac:dyDescent="0.2">
      <c r="A572" s="344" t="s">
        <v>1740</v>
      </c>
      <c r="B572" s="346" t="s">
        <v>1732</v>
      </c>
      <c r="C572" s="347"/>
      <c r="D572" s="350" t="s">
        <v>58</v>
      </c>
      <c r="E572" s="323" t="s">
        <v>1454</v>
      </c>
    </row>
    <row r="573" spans="1:5" x14ac:dyDescent="0.2">
      <c r="A573" s="345"/>
      <c r="B573" s="348"/>
      <c r="C573" s="349"/>
      <c r="D573" s="351"/>
      <c r="E573" s="324" t="s">
        <v>1455</v>
      </c>
    </row>
    <row r="574" spans="1:5" x14ac:dyDescent="0.2">
      <c r="A574" s="352" t="s">
        <v>1741</v>
      </c>
      <c r="B574" s="354" t="s">
        <v>1732</v>
      </c>
      <c r="C574" s="355"/>
      <c r="D574" s="358" t="s">
        <v>58</v>
      </c>
      <c r="E574" s="321" t="s">
        <v>1454</v>
      </c>
    </row>
    <row r="575" spans="1:5" x14ac:dyDescent="0.2">
      <c r="A575" s="360"/>
      <c r="B575" s="361"/>
      <c r="C575" s="362"/>
      <c r="D575" s="363"/>
      <c r="E575" s="322" t="s">
        <v>1455</v>
      </c>
    </row>
    <row r="576" spans="1:5" x14ac:dyDescent="0.2">
      <c r="A576" s="344" t="s">
        <v>1742</v>
      </c>
      <c r="B576" s="346" t="s">
        <v>1732</v>
      </c>
      <c r="C576" s="347"/>
      <c r="D576" s="350" t="s">
        <v>58</v>
      </c>
      <c r="E576" s="323" t="s">
        <v>1454</v>
      </c>
    </row>
    <row r="577" spans="1:5" x14ac:dyDescent="0.2">
      <c r="A577" s="345"/>
      <c r="B577" s="348"/>
      <c r="C577" s="349"/>
      <c r="D577" s="351"/>
      <c r="E577" s="324" t="s">
        <v>1455</v>
      </c>
    </row>
    <row r="578" spans="1:5" x14ac:dyDescent="0.2">
      <c r="A578" s="352" t="s">
        <v>1743</v>
      </c>
      <c r="B578" s="354" t="s">
        <v>1732</v>
      </c>
      <c r="C578" s="355"/>
      <c r="D578" s="358" t="s">
        <v>58</v>
      </c>
      <c r="E578" s="321" t="s">
        <v>1454</v>
      </c>
    </row>
    <row r="579" spans="1:5" x14ac:dyDescent="0.2">
      <c r="A579" s="360"/>
      <c r="B579" s="361"/>
      <c r="C579" s="362"/>
      <c r="D579" s="363"/>
      <c r="E579" s="322" t="s">
        <v>1455</v>
      </c>
    </row>
    <row r="580" spans="1:5" x14ac:dyDescent="0.2">
      <c r="A580" s="344" t="s">
        <v>1744</v>
      </c>
      <c r="B580" s="346" t="s">
        <v>1745</v>
      </c>
      <c r="C580" s="347"/>
      <c r="D580" s="350" t="s">
        <v>58</v>
      </c>
      <c r="E580" s="323" t="s">
        <v>1454</v>
      </c>
    </row>
    <row r="581" spans="1:5" x14ac:dyDescent="0.2">
      <c r="A581" s="345"/>
      <c r="B581" s="348"/>
      <c r="C581" s="349"/>
      <c r="D581" s="351"/>
      <c r="E581" s="324" t="s">
        <v>1455</v>
      </c>
    </row>
    <row r="582" spans="1:5" x14ac:dyDescent="0.2">
      <c r="A582" s="352" t="s">
        <v>1746</v>
      </c>
      <c r="B582" s="354" t="s">
        <v>1745</v>
      </c>
      <c r="C582" s="355"/>
      <c r="D582" s="358" t="s">
        <v>58</v>
      </c>
      <c r="E582" s="321" t="s">
        <v>1454</v>
      </c>
    </row>
    <row r="583" spans="1:5" x14ac:dyDescent="0.2">
      <c r="A583" s="360"/>
      <c r="B583" s="361"/>
      <c r="C583" s="362"/>
      <c r="D583" s="363"/>
      <c r="E583" s="322" t="s">
        <v>1455</v>
      </c>
    </row>
    <row r="584" spans="1:5" x14ac:dyDescent="0.2">
      <c r="A584" s="344" t="s">
        <v>1747</v>
      </c>
      <c r="B584" s="346" t="s">
        <v>1745</v>
      </c>
      <c r="C584" s="347"/>
      <c r="D584" s="350" t="s">
        <v>58</v>
      </c>
      <c r="E584" s="323" t="s">
        <v>1454</v>
      </c>
    </row>
    <row r="585" spans="1:5" x14ac:dyDescent="0.2">
      <c r="A585" s="345"/>
      <c r="B585" s="348"/>
      <c r="C585" s="349"/>
      <c r="D585" s="351"/>
      <c r="E585" s="324" t="s">
        <v>1455</v>
      </c>
    </row>
    <row r="586" spans="1:5" x14ac:dyDescent="0.2">
      <c r="A586" s="352" t="s">
        <v>1748</v>
      </c>
      <c r="B586" s="354" t="s">
        <v>1745</v>
      </c>
      <c r="C586" s="355"/>
      <c r="D586" s="358" t="s">
        <v>58</v>
      </c>
      <c r="E586" s="321" t="s">
        <v>1454</v>
      </c>
    </row>
    <row r="587" spans="1:5" x14ac:dyDescent="0.2">
      <c r="A587" s="360"/>
      <c r="B587" s="361"/>
      <c r="C587" s="362"/>
      <c r="D587" s="363"/>
      <c r="E587" s="322" t="s">
        <v>1455</v>
      </c>
    </row>
    <row r="588" spans="1:5" x14ac:dyDescent="0.2">
      <c r="A588" s="344" t="s">
        <v>1749</v>
      </c>
      <c r="B588" s="346" t="s">
        <v>1745</v>
      </c>
      <c r="C588" s="347"/>
      <c r="D588" s="350" t="s">
        <v>58</v>
      </c>
      <c r="E588" s="323" t="s">
        <v>1454</v>
      </c>
    </row>
    <row r="589" spans="1:5" x14ac:dyDescent="0.2">
      <c r="A589" s="345"/>
      <c r="B589" s="348"/>
      <c r="C589" s="349"/>
      <c r="D589" s="351"/>
      <c r="E589" s="324" t="s">
        <v>1455</v>
      </c>
    </row>
    <row r="590" spans="1:5" x14ac:dyDescent="0.2">
      <c r="A590" s="352" t="s">
        <v>1750</v>
      </c>
      <c r="B590" s="354" t="s">
        <v>1745</v>
      </c>
      <c r="C590" s="355"/>
      <c r="D590" s="358" t="s">
        <v>58</v>
      </c>
      <c r="E590" s="321" t="s">
        <v>1454</v>
      </c>
    </row>
    <row r="591" spans="1:5" x14ac:dyDescent="0.2">
      <c r="A591" s="360"/>
      <c r="B591" s="361"/>
      <c r="C591" s="362"/>
      <c r="D591" s="363"/>
      <c r="E591" s="322" t="s">
        <v>1455</v>
      </c>
    </row>
    <row r="592" spans="1:5" x14ac:dyDescent="0.2">
      <c r="A592" s="344" t="s">
        <v>1751</v>
      </c>
      <c r="B592" s="346" t="s">
        <v>1745</v>
      </c>
      <c r="C592" s="347"/>
      <c r="D592" s="350" t="s">
        <v>58</v>
      </c>
      <c r="E592" s="323" t="s">
        <v>1454</v>
      </c>
    </row>
    <row r="593" spans="1:5" x14ac:dyDescent="0.2">
      <c r="A593" s="345"/>
      <c r="B593" s="348"/>
      <c r="C593" s="349"/>
      <c r="D593" s="351"/>
      <c r="E593" s="324" t="s">
        <v>1455</v>
      </c>
    </row>
    <row r="594" spans="1:5" x14ac:dyDescent="0.2">
      <c r="A594" s="352" t="s">
        <v>1752</v>
      </c>
      <c r="B594" s="354" t="s">
        <v>1753</v>
      </c>
      <c r="C594" s="355"/>
      <c r="D594" s="358" t="s">
        <v>58</v>
      </c>
      <c r="E594" s="321" t="s">
        <v>1454</v>
      </c>
    </row>
    <row r="595" spans="1:5" x14ac:dyDescent="0.2">
      <c r="A595" s="360"/>
      <c r="B595" s="361"/>
      <c r="C595" s="362"/>
      <c r="D595" s="363"/>
      <c r="E595" s="322" t="s">
        <v>1455</v>
      </c>
    </row>
    <row r="596" spans="1:5" x14ac:dyDescent="0.2">
      <c r="A596" s="344" t="s">
        <v>1754</v>
      </c>
      <c r="B596" s="346" t="s">
        <v>1753</v>
      </c>
      <c r="C596" s="347"/>
      <c r="D596" s="350" t="s">
        <v>58</v>
      </c>
      <c r="E596" s="323" t="s">
        <v>1454</v>
      </c>
    </row>
    <row r="597" spans="1:5" x14ac:dyDescent="0.2">
      <c r="A597" s="345"/>
      <c r="B597" s="348"/>
      <c r="C597" s="349"/>
      <c r="D597" s="351"/>
      <c r="E597" s="324" t="s">
        <v>1455</v>
      </c>
    </row>
    <row r="598" spans="1:5" x14ac:dyDescent="0.2">
      <c r="A598" s="352" t="s">
        <v>1755</v>
      </c>
      <c r="B598" s="354" t="s">
        <v>1753</v>
      </c>
      <c r="C598" s="355"/>
      <c r="D598" s="358" t="s">
        <v>58</v>
      </c>
      <c r="E598" s="321" t="s">
        <v>1454</v>
      </c>
    </row>
    <row r="599" spans="1:5" x14ac:dyDescent="0.2">
      <c r="A599" s="360"/>
      <c r="B599" s="361"/>
      <c r="C599" s="362"/>
      <c r="D599" s="363"/>
      <c r="E599" s="322" t="s">
        <v>1455</v>
      </c>
    </row>
    <row r="600" spans="1:5" x14ac:dyDescent="0.2">
      <c r="A600" s="344" t="s">
        <v>1756</v>
      </c>
      <c r="B600" s="346" t="s">
        <v>1753</v>
      </c>
      <c r="C600" s="347"/>
      <c r="D600" s="350" t="s">
        <v>58</v>
      </c>
      <c r="E600" s="323" t="s">
        <v>1454</v>
      </c>
    </row>
    <row r="601" spans="1:5" x14ac:dyDescent="0.2">
      <c r="A601" s="345"/>
      <c r="B601" s="348"/>
      <c r="C601" s="349"/>
      <c r="D601" s="351"/>
      <c r="E601" s="324" t="s">
        <v>1455</v>
      </c>
    </row>
    <row r="602" spans="1:5" x14ac:dyDescent="0.2">
      <c r="A602" s="352" t="s">
        <v>1757</v>
      </c>
      <c r="B602" s="354" t="s">
        <v>1753</v>
      </c>
      <c r="C602" s="355"/>
      <c r="D602" s="358" t="s">
        <v>58</v>
      </c>
      <c r="E602" s="321" t="s">
        <v>1454</v>
      </c>
    </row>
    <row r="603" spans="1:5" x14ac:dyDescent="0.2">
      <c r="A603" s="360"/>
      <c r="B603" s="361"/>
      <c r="C603" s="362"/>
      <c r="D603" s="363"/>
      <c r="E603" s="322" t="s">
        <v>1455</v>
      </c>
    </row>
    <row r="604" spans="1:5" x14ac:dyDescent="0.2">
      <c r="A604" s="344" t="s">
        <v>1758</v>
      </c>
      <c r="B604" s="346" t="s">
        <v>1753</v>
      </c>
      <c r="C604" s="347"/>
      <c r="D604" s="350" t="s">
        <v>58</v>
      </c>
      <c r="E604" s="323" t="s">
        <v>1454</v>
      </c>
    </row>
    <row r="605" spans="1:5" x14ac:dyDescent="0.2">
      <c r="A605" s="345"/>
      <c r="B605" s="348"/>
      <c r="C605" s="349"/>
      <c r="D605" s="351"/>
      <c r="E605" s="324" t="s">
        <v>1455</v>
      </c>
    </row>
    <row r="606" spans="1:5" x14ac:dyDescent="0.2">
      <c r="A606" s="352" t="s">
        <v>1759</v>
      </c>
      <c r="B606" s="354" t="s">
        <v>1753</v>
      </c>
      <c r="C606" s="355"/>
      <c r="D606" s="358" t="s">
        <v>58</v>
      </c>
      <c r="E606" s="321" t="s">
        <v>1454</v>
      </c>
    </row>
    <row r="607" spans="1:5" x14ac:dyDescent="0.2">
      <c r="A607" s="360"/>
      <c r="B607" s="361"/>
      <c r="C607" s="362"/>
      <c r="D607" s="363"/>
      <c r="E607" s="322" t="s">
        <v>1455</v>
      </c>
    </row>
    <row r="608" spans="1:5" x14ac:dyDescent="0.2">
      <c r="A608" s="344" t="s">
        <v>1760</v>
      </c>
      <c r="B608" s="346" t="s">
        <v>1753</v>
      </c>
      <c r="C608" s="347"/>
      <c r="D608" s="350" t="s">
        <v>58</v>
      </c>
      <c r="E608" s="323" t="s">
        <v>1454</v>
      </c>
    </row>
    <row r="609" spans="1:5" x14ac:dyDescent="0.2">
      <c r="A609" s="345"/>
      <c r="B609" s="348"/>
      <c r="C609" s="349"/>
      <c r="D609" s="351"/>
      <c r="E609" s="324" t="s">
        <v>1455</v>
      </c>
    </row>
    <row r="610" spans="1:5" x14ac:dyDescent="0.2">
      <c r="A610" s="352" t="s">
        <v>1761</v>
      </c>
      <c r="B610" s="354" t="s">
        <v>1753</v>
      </c>
      <c r="C610" s="355"/>
      <c r="D610" s="358" t="s">
        <v>58</v>
      </c>
      <c r="E610" s="321" t="s">
        <v>1454</v>
      </c>
    </row>
    <row r="611" spans="1:5" x14ac:dyDescent="0.2">
      <c r="A611" s="360"/>
      <c r="B611" s="361"/>
      <c r="C611" s="362"/>
      <c r="D611" s="363"/>
      <c r="E611" s="322" t="s">
        <v>1455</v>
      </c>
    </row>
    <row r="612" spans="1:5" x14ac:dyDescent="0.2">
      <c r="A612" s="344" t="s">
        <v>1762</v>
      </c>
      <c r="B612" s="346" t="s">
        <v>1753</v>
      </c>
      <c r="C612" s="347"/>
      <c r="D612" s="350" t="s">
        <v>58</v>
      </c>
      <c r="E612" s="323" t="s">
        <v>1454</v>
      </c>
    </row>
    <row r="613" spans="1:5" x14ac:dyDescent="0.2">
      <c r="A613" s="345"/>
      <c r="B613" s="348"/>
      <c r="C613" s="349"/>
      <c r="D613" s="351"/>
      <c r="E613" s="324" t="s">
        <v>1455</v>
      </c>
    </row>
    <row r="614" spans="1:5" x14ac:dyDescent="0.2">
      <c r="A614" s="352" t="s">
        <v>1763</v>
      </c>
      <c r="B614" s="354" t="s">
        <v>1753</v>
      </c>
      <c r="C614" s="355"/>
      <c r="D614" s="358" t="s">
        <v>58</v>
      </c>
      <c r="E614" s="321" t="s">
        <v>1454</v>
      </c>
    </row>
    <row r="615" spans="1:5" x14ac:dyDescent="0.2">
      <c r="A615" s="360"/>
      <c r="B615" s="361"/>
      <c r="C615" s="362"/>
      <c r="D615" s="363"/>
      <c r="E615" s="322" t="s">
        <v>1455</v>
      </c>
    </row>
    <row r="616" spans="1:5" x14ac:dyDescent="0.2">
      <c r="A616" s="344" t="s">
        <v>1764</v>
      </c>
      <c r="B616" s="346" t="s">
        <v>1753</v>
      </c>
      <c r="C616" s="347"/>
      <c r="D616" s="350" t="s">
        <v>58</v>
      </c>
      <c r="E616" s="323" t="s">
        <v>1454</v>
      </c>
    </row>
    <row r="617" spans="1:5" x14ac:dyDescent="0.2">
      <c r="A617" s="345"/>
      <c r="B617" s="348"/>
      <c r="C617" s="349"/>
      <c r="D617" s="351"/>
      <c r="E617" s="324" t="s">
        <v>1455</v>
      </c>
    </row>
    <row r="618" spans="1:5" x14ac:dyDescent="0.2">
      <c r="A618" s="352" t="s">
        <v>1765</v>
      </c>
      <c r="B618" s="354" t="s">
        <v>1766</v>
      </c>
      <c r="C618" s="355"/>
      <c r="D618" s="358" t="s">
        <v>58</v>
      </c>
      <c r="E618" s="321" t="s">
        <v>1454</v>
      </c>
    </row>
    <row r="619" spans="1:5" x14ac:dyDescent="0.2">
      <c r="A619" s="360"/>
      <c r="B619" s="361"/>
      <c r="C619" s="362"/>
      <c r="D619" s="363"/>
      <c r="E619" s="322" t="s">
        <v>1455</v>
      </c>
    </row>
    <row r="620" spans="1:5" x14ac:dyDescent="0.2">
      <c r="A620" s="344" t="s">
        <v>1767</v>
      </c>
      <c r="B620" s="346" t="s">
        <v>1766</v>
      </c>
      <c r="C620" s="347"/>
      <c r="D620" s="350" t="s">
        <v>58</v>
      </c>
      <c r="E620" s="323" t="s">
        <v>1454</v>
      </c>
    </row>
    <row r="621" spans="1:5" x14ac:dyDescent="0.2">
      <c r="A621" s="345"/>
      <c r="B621" s="348"/>
      <c r="C621" s="349"/>
      <c r="D621" s="351"/>
      <c r="E621" s="324" t="s">
        <v>1455</v>
      </c>
    </row>
    <row r="622" spans="1:5" x14ac:dyDescent="0.2">
      <c r="A622" s="352" t="s">
        <v>1768</v>
      </c>
      <c r="B622" s="354" t="s">
        <v>1766</v>
      </c>
      <c r="C622" s="355"/>
      <c r="D622" s="358" t="s">
        <v>58</v>
      </c>
      <c r="E622" s="321" t="s">
        <v>1454</v>
      </c>
    </row>
    <row r="623" spans="1:5" x14ac:dyDescent="0.2">
      <c r="A623" s="360"/>
      <c r="B623" s="361"/>
      <c r="C623" s="362"/>
      <c r="D623" s="363"/>
      <c r="E623" s="322" t="s">
        <v>1455</v>
      </c>
    </row>
    <row r="624" spans="1:5" x14ac:dyDescent="0.2">
      <c r="A624" s="344" t="s">
        <v>1769</v>
      </c>
      <c r="B624" s="346" t="s">
        <v>1766</v>
      </c>
      <c r="C624" s="347"/>
      <c r="D624" s="350" t="s">
        <v>58</v>
      </c>
      <c r="E624" s="323" t="s">
        <v>1454</v>
      </c>
    </row>
    <row r="625" spans="1:5" x14ac:dyDescent="0.2">
      <c r="A625" s="345"/>
      <c r="B625" s="348"/>
      <c r="C625" s="349"/>
      <c r="D625" s="351"/>
      <c r="E625" s="324" t="s">
        <v>1455</v>
      </c>
    </row>
    <row r="626" spans="1:5" x14ac:dyDescent="0.2">
      <c r="A626" s="352" t="s">
        <v>1770</v>
      </c>
      <c r="B626" s="354" t="s">
        <v>1771</v>
      </c>
      <c r="C626" s="355"/>
      <c r="D626" s="358" t="s">
        <v>58</v>
      </c>
      <c r="E626" s="321" t="s">
        <v>1454</v>
      </c>
    </row>
    <row r="627" spans="1:5" x14ac:dyDescent="0.2">
      <c r="A627" s="360"/>
      <c r="B627" s="361"/>
      <c r="C627" s="362"/>
      <c r="D627" s="363"/>
      <c r="E627" s="322" t="s">
        <v>1455</v>
      </c>
    </row>
    <row r="628" spans="1:5" x14ac:dyDescent="0.2">
      <c r="A628" s="344" t="s">
        <v>1772</v>
      </c>
      <c r="B628" s="346" t="s">
        <v>1771</v>
      </c>
      <c r="C628" s="347"/>
      <c r="D628" s="350" t="s">
        <v>58</v>
      </c>
      <c r="E628" s="323" t="s">
        <v>1454</v>
      </c>
    </row>
    <row r="629" spans="1:5" x14ac:dyDescent="0.2">
      <c r="A629" s="345"/>
      <c r="B629" s="348"/>
      <c r="C629" s="349"/>
      <c r="D629" s="351"/>
      <c r="E629" s="324" t="s">
        <v>1455</v>
      </c>
    </row>
    <row r="630" spans="1:5" x14ac:dyDescent="0.2">
      <c r="A630" s="352" t="s">
        <v>1773</v>
      </c>
      <c r="B630" s="354" t="s">
        <v>1771</v>
      </c>
      <c r="C630" s="355"/>
      <c r="D630" s="358" t="s">
        <v>58</v>
      </c>
      <c r="E630" s="321" t="s">
        <v>1454</v>
      </c>
    </row>
    <row r="631" spans="1:5" x14ac:dyDescent="0.2">
      <c r="A631" s="360"/>
      <c r="B631" s="361"/>
      <c r="C631" s="362"/>
      <c r="D631" s="363"/>
      <c r="E631" s="322" t="s">
        <v>1455</v>
      </c>
    </row>
    <row r="632" spans="1:5" x14ac:dyDescent="0.2">
      <c r="A632" s="344" t="s">
        <v>1774</v>
      </c>
      <c r="B632" s="346" t="s">
        <v>1771</v>
      </c>
      <c r="C632" s="347"/>
      <c r="D632" s="350" t="s">
        <v>58</v>
      </c>
      <c r="E632" s="323" t="s">
        <v>1454</v>
      </c>
    </row>
    <row r="633" spans="1:5" x14ac:dyDescent="0.2">
      <c r="A633" s="345"/>
      <c r="B633" s="348"/>
      <c r="C633" s="349"/>
      <c r="D633" s="351"/>
      <c r="E633" s="324" t="s">
        <v>1455</v>
      </c>
    </row>
    <row r="634" spans="1:5" x14ac:dyDescent="0.2">
      <c r="A634" s="352" t="s">
        <v>1775</v>
      </c>
      <c r="B634" s="354" t="s">
        <v>1771</v>
      </c>
      <c r="C634" s="355"/>
      <c r="D634" s="358" t="s">
        <v>58</v>
      </c>
      <c r="E634" s="321" t="s">
        <v>1454</v>
      </c>
    </row>
    <row r="635" spans="1:5" x14ac:dyDescent="0.2">
      <c r="A635" s="360"/>
      <c r="B635" s="361"/>
      <c r="C635" s="362"/>
      <c r="D635" s="363"/>
      <c r="E635" s="322" t="s">
        <v>1455</v>
      </c>
    </row>
    <row r="636" spans="1:5" x14ac:dyDescent="0.2">
      <c r="A636" s="344" t="s">
        <v>1776</v>
      </c>
      <c r="B636" s="346" t="s">
        <v>1771</v>
      </c>
      <c r="C636" s="347"/>
      <c r="D636" s="350" t="s">
        <v>58</v>
      </c>
      <c r="E636" s="323" t="s">
        <v>1454</v>
      </c>
    </row>
    <row r="637" spans="1:5" x14ac:dyDescent="0.2">
      <c r="A637" s="345"/>
      <c r="B637" s="348"/>
      <c r="C637" s="349"/>
      <c r="D637" s="351"/>
      <c r="E637" s="324" t="s">
        <v>1455</v>
      </c>
    </row>
    <row r="638" spans="1:5" x14ac:dyDescent="0.2">
      <c r="A638" s="352" t="s">
        <v>1777</v>
      </c>
      <c r="B638" s="354" t="s">
        <v>1778</v>
      </c>
      <c r="C638" s="355"/>
      <c r="D638" s="358" t="s">
        <v>58</v>
      </c>
      <c r="E638" s="321" t="s">
        <v>1454</v>
      </c>
    </row>
    <row r="639" spans="1:5" x14ac:dyDescent="0.2">
      <c r="A639" s="360"/>
      <c r="B639" s="361"/>
      <c r="C639" s="362"/>
      <c r="D639" s="363"/>
      <c r="E639" s="322" t="s">
        <v>1455</v>
      </c>
    </row>
    <row r="640" spans="1:5" x14ac:dyDescent="0.2">
      <c r="A640" s="344" t="s">
        <v>1779</v>
      </c>
      <c r="B640" s="346" t="s">
        <v>1778</v>
      </c>
      <c r="C640" s="347"/>
      <c r="D640" s="350" t="s">
        <v>58</v>
      </c>
      <c r="E640" s="323" t="s">
        <v>1454</v>
      </c>
    </row>
    <row r="641" spans="1:5" x14ac:dyDescent="0.2">
      <c r="A641" s="345"/>
      <c r="B641" s="348"/>
      <c r="C641" s="349"/>
      <c r="D641" s="351"/>
      <c r="E641" s="324" t="s">
        <v>1455</v>
      </c>
    </row>
    <row r="642" spans="1:5" x14ac:dyDescent="0.2">
      <c r="A642" s="352" t="s">
        <v>1780</v>
      </c>
      <c r="B642" s="354" t="s">
        <v>1778</v>
      </c>
      <c r="C642" s="355"/>
      <c r="D642" s="358" t="s">
        <v>58</v>
      </c>
      <c r="E642" s="321" t="s">
        <v>1454</v>
      </c>
    </row>
    <row r="643" spans="1:5" x14ac:dyDescent="0.2">
      <c r="A643" s="360"/>
      <c r="B643" s="361"/>
      <c r="C643" s="362"/>
      <c r="D643" s="363"/>
      <c r="E643" s="322" t="s">
        <v>1455</v>
      </c>
    </row>
    <row r="644" spans="1:5" x14ac:dyDescent="0.2">
      <c r="A644" s="344" t="s">
        <v>1781</v>
      </c>
      <c r="B644" s="346" t="s">
        <v>1778</v>
      </c>
      <c r="C644" s="347"/>
      <c r="D644" s="350" t="s">
        <v>58</v>
      </c>
      <c r="E644" s="323" t="s">
        <v>1454</v>
      </c>
    </row>
    <row r="645" spans="1:5" x14ac:dyDescent="0.2">
      <c r="A645" s="345"/>
      <c r="B645" s="348"/>
      <c r="C645" s="349"/>
      <c r="D645" s="351"/>
      <c r="E645" s="324" t="s">
        <v>1455</v>
      </c>
    </row>
    <row r="646" spans="1:5" x14ac:dyDescent="0.2">
      <c r="A646" s="352" t="s">
        <v>1782</v>
      </c>
      <c r="B646" s="354" t="s">
        <v>1778</v>
      </c>
      <c r="C646" s="355"/>
      <c r="D646" s="358" t="s">
        <v>58</v>
      </c>
      <c r="E646" s="321" t="s">
        <v>1454</v>
      </c>
    </row>
    <row r="647" spans="1:5" x14ac:dyDescent="0.2">
      <c r="A647" s="360"/>
      <c r="B647" s="361"/>
      <c r="C647" s="362"/>
      <c r="D647" s="363"/>
      <c r="E647" s="322" t="s">
        <v>1455</v>
      </c>
    </row>
    <row r="648" spans="1:5" x14ac:dyDescent="0.2">
      <c r="A648" s="344" t="s">
        <v>1783</v>
      </c>
      <c r="B648" s="346" t="s">
        <v>1778</v>
      </c>
      <c r="C648" s="347"/>
      <c r="D648" s="350" t="s">
        <v>58</v>
      </c>
      <c r="E648" s="323" t="s">
        <v>1454</v>
      </c>
    </row>
    <row r="649" spans="1:5" x14ac:dyDescent="0.2">
      <c r="A649" s="345"/>
      <c r="B649" s="348"/>
      <c r="C649" s="349"/>
      <c r="D649" s="351"/>
      <c r="E649" s="324" t="s">
        <v>1455</v>
      </c>
    </row>
    <row r="650" spans="1:5" x14ac:dyDescent="0.2">
      <c r="A650" s="352" t="s">
        <v>1784</v>
      </c>
      <c r="B650" s="354" t="s">
        <v>1778</v>
      </c>
      <c r="C650" s="355"/>
      <c r="D650" s="358" t="s">
        <v>58</v>
      </c>
      <c r="E650" s="321" t="s">
        <v>1454</v>
      </c>
    </row>
    <row r="651" spans="1:5" x14ac:dyDescent="0.2">
      <c r="A651" s="360"/>
      <c r="B651" s="361"/>
      <c r="C651" s="362"/>
      <c r="D651" s="363"/>
      <c r="E651" s="322" t="s">
        <v>1455</v>
      </c>
    </row>
    <row r="652" spans="1:5" x14ac:dyDescent="0.2">
      <c r="A652" s="344" t="s">
        <v>1785</v>
      </c>
      <c r="B652" s="346" t="s">
        <v>1778</v>
      </c>
      <c r="C652" s="347"/>
      <c r="D652" s="350" t="s">
        <v>58</v>
      </c>
      <c r="E652" s="323" t="s">
        <v>1454</v>
      </c>
    </row>
    <row r="653" spans="1:5" x14ac:dyDescent="0.2">
      <c r="A653" s="345"/>
      <c r="B653" s="348"/>
      <c r="C653" s="349"/>
      <c r="D653" s="351"/>
      <c r="E653" s="324" t="s">
        <v>1455</v>
      </c>
    </row>
    <row r="654" spans="1:5" x14ac:dyDescent="0.2">
      <c r="A654" s="352" t="s">
        <v>1786</v>
      </c>
      <c r="B654" s="354" t="s">
        <v>1787</v>
      </c>
      <c r="C654" s="355"/>
      <c r="D654" s="358" t="s">
        <v>58</v>
      </c>
      <c r="E654" s="321" t="s">
        <v>1454</v>
      </c>
    </row>
    <row r="655" spans="1:5" x14ac:dyDescent="0.2">
      <c r="A655" s="360"/>
      <c r="B655" s="361"/>
      <c r="C655" s="362"/>
      <c r="D655" s="363"/>
      <c r="E655" s="322" t="s">
        <v>1455</v>
      </c>
    </row>
    <row r="656" spans="1:5" x14ac:dyDescent="0.2">
      <c r="A656" s="344" t="s">
        <v>1788</v>
      </c>
      <c r="B656" s="346" t="s">
        <v>1787</v>
      </c>
      <c r="C656" s="347"/>
      <c r="D656" s="350" t="s">
        <v>58</v>
      </c>
      <c r="E656" s="323" t="s">
        <v>1454</v>
      </c>
    </row>
    <row r="657" spans="1:5" x14ac:dyDescent="0.2">
      <c r="A657" s="345"/>
      <c r="B657" s="348"/>
      <c r="C657" s="349"/>
      <c r="D657" s="351"/>
      <c r="E657" s="324" t="s">
        <v>1455</v>
      </c>
    </row>
    <row r="658" spans="1:5" x14ac:dyDescent="0.2">
      <c r="A658" s="352" t="s">
        <v>1789</v>
      </c>
      <c r="B658" s="354" t="s">
        <v>1787</v>
      </c>
      <c r="C658" s="355"/>
      <c r="D658" s="358" t="s">
        <v>58</v>
      </c>
      <c r="E658" s="321" t="s">
        <v>1454</v>
      </c>
    </row>
    <row r="659" spans="1:5" x14ac:dyDescent="0.2">
      <c r="A659" s="360"/>
      <c r="B659" s="361"/>
      <c r="C659" s="362"/>
      <c r="D659" s="363"/>
      <c r="E659" s="322" t="s">
        <v>1455</v>
      </c>
    </row>
    <row r="660" spans="1:5" x14ac:dyDescent="0.2">
      <c r="A660" s="344" t="s">
        <v>1481</v>
      </c>
      <c r="B660" s="346" t="s">
        <v>1787</v>
      </c>
      <c r="C660" s="347"/>
      <c r="D660" s="350" t="s">
        <v>58</v>
      </c>
      <c r="E660" s="323" t="s">
        <v>1454</v>
      </c>
    </row>
    <row r="661" spans="1:5" x14ac:dyDescent="0.2">
      <c r="A661" s="345"/>
      <c r="B661" s="348"/>
      <c r="C661" s="349"/>
      <c r="D661" s="351"/>
      <c r="E661" s="324" t="s">
        <v>1455</v>
      </c>
    </row>
    <row r="662" spans="1:5" x14ac:dyDescent="0.2">
      <c r="A662" s="352" t="s">
        <v>1790</v>
      </c>
      <c r="B662" s="354" t="s">
        <v>1787</v>
      </c>
      <c r="C662" s="355"/>
      <c r="D662" s="358" t="s">
        <v>58</v>
      </c>
      <c r="E662" s="321" t="s">
        <v>1454</v>
      </c>
    </row>
    <row r="663" spans="1:5" x14ac:dyDescent="0.2">
      <c r="A663" s="360"/>
      <c r="B663" s="361"/>
      <c r="C663" s="362"/>
      <c r="D663" s="363"/>
      <c r="E663" s="322" t="s">
        <v>1455</v>
      </c>
    </row>
    <row r="664" spans="1:5" x14ac:dyDescent="0.2">
      <c r="A664" s="344" t="s">
        <v>1791</v>
      </c>
      <c r="B664" s="346" t="s">
        <v>1787</v>
      </c>
      <c r="C664" s="347"/>
      <c r="D664" s="350" t="s">
        <v>58</v>
      </c>
      <c r="E664" s="323" t="s">
        <v>1454</v>
      </c>
    </row>
    <row r="665" spans="1:5" x14ac:dyDescent="0.2">
      <c r="A665" s="345"/>
      <c r="B665" s="348"/>
      <c r="C665" s="349"/>
      <c r="D665" s="351"/>
      <c r="E665" s="324" t="s">
        <v>1455</v>
      </c>
    </row>
    <row r="666" spans="1:5" x14ac:dyDescent="0.2">
      <c r="A666" s="352" t="s">
        <v>1792</v>
      </c>
      <c r="B666" s="354" t="s">
        <v>1787</v>
      </c>
      <c r="C666" s="355"/>
      <c r="D666" s="358" t="s">
        <v>58</v>
      </c>
      <c r="E666" s="321" t="s">
        <v>1454</v>
      </c>
    </row>
    <row r="667" spans="1:5" x14ac:dyDescent="0.2">
      <c r="A667" s="360"/>
      <c r="B667" s="361"/>
      <c r="C667" s="362"/>
      <c r="D667" s="363"/>
      <c r="E667" s="322" t="s">
        <v>1455</v>
      </c>
    </row>
    <row r="668" spans="1:5" x14ac:dyDescent="0.2">
      <c r="A668" s="344" t="s">
        <v>1793</v>
      </c>
      <c r="B668" s="346" t="s">
        <v>1787</v>
      </c>
      <c r="C668" s="347"/>
      <c r="D668" s="350" t="s">
        <v>58</v>
      </c>
      <c r="E668" s="323" t="s">
        <v>1454</v>
      </c>
    </row>
    <row r="669" spans="1:5" x14ac:dyDescent="0.2">
      <c r="A669" s="345"/>
      <c r="B669" s="348"/>
      <c r="C669" s="349"/>
      <c r="D669" s="351"/>
      <c r="E669" s="324" t="s">
        <v>1455</v>
      </c>
    </row>
    <row r="670" spans="1:5" x14ac:dyDescent="0.2">
      <c r="A670" s="352" t="s">
        <v>1794</v>
      </c>
      <c r="B670" s="354" t="s">
        <v>1787</v>
      </c>
      <c r="C670" s="355"/>
      <c r="D670" s="358" t="s">
        <v>58</v>
      </c>
      <c r="E670" s="321" t="s">
        <v>1454</v>
      </c>
    </row>
    <row r="671" spans="1:5" x14ac:dyDescent="0.2">
      <c r="A671" s="360"/>
      <c r="B671" s="361"/>
      <c r="C671" s="362"/>
      <c r="D671" s="363"/>
      <c r="E671" s="322" t="s">
        <v>1455</v>
      </c>
    </row>
    <row r="672" spans="1:5" x14ac:dyDescent="0.2">
      <c r="A672" s="344" t="s">
        <v>1795</v>
      </c>
      <c r="B672" s="346" t="s">
        <v>1787</v>
      </c>
      <c r="C672" s="347"/>
      <c r="D672" s="350" t="s">
        <v>58</v>
      </c>
      <c r="E672" s="323" t="s">
        <v>1454</v>
      </c>
    </row>
    <row r="673" spans="1:5" x14ac:dyDescent="0.2">
      <c r="A673" s="345"/>
      <c r="B673" s="348"/>
      <c r="C673" s="349"/>
      <c r="D673" s="351"/>
      <c r="E673" s="324" t="s">
        <v>1455</v>
      </c>
    </row>
    <row r="674" spans="1:5" x14ac:dyDescent="0.2">
      <c r="A674" s="352" t="s">
        <v>1796</v>
      </c>
      <c r="B674" s="354" t="s">
        <v>1787</v>
      </c>
      <c r="C674" s="355"/>
      <c r="D674" s="358" t="s">
        <v>58</v>
      </c>
      <c r="E674" s="321" t="s">
        <v>1454</v>
      </c>
    </row>
    <row r="675" spans="1:5" x14ac:dyDescent="0.2">
      <c r="A675" s="360"/>
      <c r="B675" s="361"/>
      <c r="C675" s="362"/>
      <c r="D675" s="363"/>
      <c r="E675" s="322" t="s">
        <v>1455</v>
      </c>
    </row>
    <row r="676" spans="1:5" x14ac:dyDescent="0.2">
      <c r="A676" s="344" t="s">
        <v>1797</v>
      </c>
      <c r="B676" s="346" t="s">
        <v>1787</v>
      </c>
      <c r="C676" s="347"/>
      <c r="D676" s="350" t="s">
        <v>58</v>
      </c>
      <c r="E676" s="323" t="s">
        <v>1454</v>
      </c>
    </row>
    <row r="677" spans="1:5" x14ac:dyDescent="0.2">
      <c r="A677" s="345"/>
      <c r="B677" s="348"/>
      <c r="C677" s="349"/>
      <c r="D677" s="351"/>
      <c r="E677" s="324" t="s">
        <v>1455</v>
      </c>
    </row>
    <row r="678" spans="1:5" x14ac:dyDescent="0.2">
      <c r="A678" s="352" t="s">
        <v>1482</v>
      </c>
      <c r="B678" s="354" t="s">
        <v>1787</v>
      </c>
      <c r="C678" s="355"/>
      <c r="D678" s="358" t="s">
        <v>58</v>
      </c>
      <c r="E678" s="321" t="s">
        <v>1454</v>
      </c>
    </row>
    <row r="679" spans="1:5" x14ac:dyDescent="0.2">
      <c r="A679" s="360"/>
      <c r="B679" s="361"/>
      <c r="C679" s="362"/>
      <c r="D679" s="363"/>
      <c r="E679" s="322" t="s">
        <v>1455</v>
      </c>
    </row>
    <row r="680" spans="1:5" x14ac:dyDescent="0.2">
      <c r="A680" s="344" t="s">
        <v>1798</v>
      </c>
      <c r="B680" s="346" t="s">
        <v>1787</v>
      </c>
      <c r="C680" s="347"/>
      <c r="D680" s="350" t="s">
        <v>58</v>
      </c>
      <c r="E680" s="323" t="s">
        <v>1454</v>
      </c>
    </row>
    <row r="681" spans="1:5" x14ac:dyDescent="0.2">
      <c r="A681" s="345"/>
      <c r="B681" s="348"/>
      <c r="C681" s="349"/>
      <c r="D681" s="351"/>
      <c r="E681" s="324" t="s">
        <v>1455</v>
      </c>
    </row>
    <row r="682" spans="1:5" x14ac:dyDescent="0.2">
      <c r="A682" s="352" t="s">
        <v>1799</v>
      </c>
      <c r="B682" s="354" t="s">
        <v>1787</v>
      </c>
      <c r="C682" s="355"/>
      <c r="D682" s="358" t="s">
        <v>58</v>
      </c>
      <c r="E682" s="321" t="s">
        <v>1454</v>
      </c>
    </row>
    <row r="683" spans="1:5" x14ac:dyDescent="0.2">
      <c r="A683" s="360"/>
      <c r="B683" s="361"/>
      <c r="C683" s="362"/>
      <c r="D683" s="363"/>
      <c r="E683" s="322" t="s">
        <v>1455</v>
      </c>
    </row>
    <row r="684" spans="1:5" x14ac:dyDescent="0.2">
      <c r="A684" s="344" t="s">
        <v>1800</v>
      </c>
      <c r="B684" s="346" t="s">
        <v>1787</v>
      </c>
      <c r="C684" s="347"/>
      <c r="D684" s="350" t="s">
        <v>58</v>
      </c>
      <c r="E684" s="323" t="s">
        <v>1454</v>
      </c>
    </row>
    <row r="685" spans="1:5" x14ac:dyDescent="0.2">
      <c r="A685" s="345"/>
      <c r="B685" s="348"/>
      <c r="C685" s="349"/>
      <c r="D685" s="351"/>
      <c r="E685" s="324" t="s">
        <v>1455</v>
      </c>
    </row>
    <row r="686" spans="1:5" x14ac:dyDescent="0.2">
      <c r="A686" s="352" t="s">
        <v>1801</v>
      </c>
      <c r="B686" s="354" t="s">
        <v>1802</v>
      </c>
      <c r="C686" s="355"/>
      <c r="D686" s="358" t="s">
        <v>58</v>
      </c>
      <c r="E686" s="321" t="s">
        <v>1454</v>
      </c>
    </row>
    <row r="687" spans="1:5" x14ac:dyDescent="0.2">
      <c r="A687" s="360"/>
      <c r="B687" s="361"/>
      <c r="C687" s="362"/>
      <c r="D687" s="363"/>
      <c r="E687" s="322" t="s">
        <v>1455</v>
      </c>
    </row>
    <row r="688" spans="1:5" x14ac:dyDescent="0.2">
      <c r="A688" s="344" t="s">
        <v>1803</v>
      </c>
      <c r="B688" s="346" t="s">
        <v>1802</v>
      </c>
      <c r="C688" s="347"/>
      <c r="D688" s="350" t="s">
        <v>58</v>
      </c>
      <c r="E688" s="323" t="s">
        <v>1454</v>
      </c>
    </row>
    <row r="689" spans="1:5" x14ac:dyDescent="0.2">
      <c r="A689" s="345"/>
      <c r="B689" s="348"/>
      <c r="C689" s="349"/>
      <c r="D689" s="351"/>
      <c r="E689" s="324" t="s">
        <v>1455</v>
      </c>
    </row>
    <row r="690" spans="1:5" x14ac:dyDescent="0.2">
      <c r="A690" s="352" t="s">
        <v>1804</v>
      </c>
      <c r="B690" s="354" t="s">
        <v>1805</v>
      </c>
      <c r="C690" s="355"/>
      <c r="D690" s="358" t="s">
        <v>58</v>
      </c>
      <c r="E690" s="321" t="s">
        <v>1454</v>
      </c>
    </row>
    <row r="691" spans="1:5" x14ac:dyDescent="0.2">
      <c r="A691" s="360"/>
      <c r="B691" s="361"/>
      <c r="C691" s="362"/>
      <c r="D691" s="363"/>
      <c r="E691" s="322" t="s">
        <v>1455</v>
      </c>
    </row>
    <row r="692" spans="1:5" x14ac:dyDescent="0.2">
      <c r="A692" s="344" t="s">
        <v>1806</v>
      </c>
      <c r="B692" s="346" t="s">
        <v>1805</v>
      </c>
      <c r="C692" s="347"/>
      <c r="D692" s="350" t="s">
        <v>58</v>
      </c>
      <c r="E692" s="323" t="s">
        <v>1454</v>
      </c>
    </row>
    <row r="693" spans="1:5" x14ac:dyDescent="0.2">
      <c r="A693" s="345"/>
      <c r="B693" s="348"/>
      <c r="C693" s="349"/>
      <c r="D693" s="351"/>
      <c r="E693" s="324" t="s">
        <v>1455</v>
      </c>
    </row>
    <row r="694" spans="1:5" x14ac:dyDescent="0.2">
      <c r="A694" s="352" t="s">
        <v>1807</v>
      </c>
      <c r="B694" s="354" t="s">
        <v>1802</v>
      </c>
      <c r="C694" s="355"/>
      <c r="D694" s="358" t="s">
        <v>58</v>
      </c>
      <c r="E694" s="321" t="s">
        <v>1454</v>
      </c>
    </row>
    <row r="695" spans="1:5" x14ac:dyDescent="0.2">
      <c r="A695" s="360"/>
      <c r="B695" s="361"/>
      <c r="C695" s="362"/>
      <c r="D695" s="363"/>
      <c r="E695" s="322" t="s">
        <v>1455</v>
      </c>
    </row>
    <row r="696" spans="1:5" x14ac:dyDescent="0.2">
      <c r="A696" s="344" t="s">
        <v>1808</v>
      </c>
      <c r="B696" s="346" t="s">
        <v>1802</v>
      </c>
      <c r="C696" s="347"/>
      <c r="D696" s="350" t="s">
        <v>58</v>
      </c>
      <c r="E696" s="323" t="s">
        <v>1454</v>
      </c>
    </row>
    <row r="697" spans="1:5" x14ac:dyDescent="0.2">
      <c r="A697" s="345"/>
      <c r="B697" s="348"/>
      <c r="C697" s="349"/>
      <c r="D697" s="351"/>
      <c r="E697" s="324" t="s">
        <v>1455</v>
      </c>
    </row>
    <row r="698" spans="1:5" x14ac:dyDescent="0.2">
      <c r="A698" s="352" t="s">
        <v>1809</v>
      </c>
      <c r="B698" s="354" t="s">
        <v>1805</v>
      </c>
      <c r="C698" s="355"/>
      <c r="D698" s="358" t="s">
        <v>58</v>
      </c>
      <c r="E698" s="321" t="s">
        <v>1454</v>
      </c>
    </row>
    <row r="699" spans="1:5" x14ac:dyDescent="0.2">
      <c r="A699" s="360"/>
      <c r="B699" s="361"/>
      <c r="C699" s="362"/>
      <c r="D699" s="363"/>
      <c r="E699" s="322" t="s">
        <v>1455</v>
      </c>
    </row>
    <row r="700" spans="1:5" x14ac:dyDescent="0.2">
      <c r="A700" s="344" t="s">
        <v>1810</v>
      </c>
      <c r="B700" s="346" t="s">
        <v>1802</v>
      </c>
      <c r="C700" s="347"/>
      <c r="D700" s="350" t="s">
        <v>58</v>
      </c>
      <c r="E700" s="323" t="s">
        <v>1454</v>
      </c>
    </row>
    <row r="701" spans="1:5" x14ac:dyDescent="0.2">
      <c r="A701" s="345"/>
      <c r="B701" s="348"/>
      <c r="C701" s="349"/>
      <c r="D701" s="351"/>
      <c r="E701" s="324" t="s">
        <v>1455</v>
      </c>
    </row>
    <row r="702" spans="1:5" x14ac:dyDescent="0.2">
      <c r="A702" s="352" t="s">
        <v>1811</v>
      </c>
      <c r="B702" s="354" t="s">
        <v>1805</v>
      </c>
      <c r="C702" s="355"/>
      <c r="D702" s="358" t="s">
        <v>58</v>
      </c>
      <c r="E702" s="321" t="s">
        <v>1454</v>
      </c>
    </row>
    <row r="703" spans="1:5" x14ac:dyDescent="0.2">
      <c r="A703" s="360"/>
      <c r="B703" s="361"/>
      <c r="C703" s="362"/>
      <c r="D703" s="363"/>
      <c r="E703" s="322" t="s">
        <v>1455</v>
      </c>
    </row>
    <row r="704" spans="1:5" x14ac:dyDescent="0.2">
      <c r="A704" s="344" t="s">
        <v>1812</v>
      </c>
      <c r="B704" s="346" t="s">
        <v>1813</v>
      </c>
      <c r="C704" s="347"/>
      <c r="D704" s="350" t="s">
        <v>58</v>
      </c>
      <c r="E704" s="323" t="s">
        <v>1454</v>
      </c>
    </row>
    <row r="705" spans="1:5" x14ac:dyDescent="0.2">
      <c r="A705" s="345"/>
      <c r="B705" s="348"/>
      <c r="C705" s="349"/>
      <c r="D705" s="351"/>
      <c r="E705" s="324" t="s">
        <v>1455</v>
      </c>
    </row>
    <row r="706" spans="1:5" x14ac:dyDescent="0.2">
      <c r="A706" s="352" t="s">
        <v>1814</v>
      </c>
      <c r="B706" s="354" t="s">
        <v>1813</v>
      </c>
      <c r="C706" s="355"/>
      <c r="D706" s="358" t="s">
        <v>58</v>
      </c>
      <c r="E706" s="321" t="s">
        <v>1454</v>
      </c>
    </row>
    <row r="707" spans="1:5" x14ac:dyDescent="0.2">
      <c r="A707" s="360"/>
      <c r="B707" s="361"/>
      <c r="C707" s="362"/>
      <c r="D707" s="363"/>
      <c r="E707" s="322" t="s">
        <v>1455</v>
      </c>
    </row>
    <row r="708" spans="1:5" x14ac:dyDescent="0.2">
      <c r="A708" s="344" t="s">
        <v>1815</v>
      </c>
      <c r="B708" s="346" t="s">
        <v>1813</v>
      </c>
      <c r="C708" s="347"/>
      <c r="D708" s="350" t="s">
        <v>58</v>
      </c>
      <c r="E708" s="323" t="s">
        <v>1454</v>
      </c>
    </row>
    <row r="709" spans="1:5" x14ac:dyDescent="0.2">
      <c r="A709" s="345"/>
      <c r="B709" s="348"/>
      <c r="C709" s="349"/>
      <c r="D709" s="351"/>
      <c r="E709" s="324" t="s">
        <v>1455</v>
      </c>
    </row>
    <row r="710" spans="1:5" x14ac:dyDescent="0.2">
      <c r="A710" s="352" t="s">
        <v>1816</v>
      </c>
      <c r="B710" s="354" t="s">
        <v>1813</v>
      </c>
      <c r="C710" s="355"/>
      <c r="D710" s="358" t="s">
        <v>58</v>
      </c>
      <c r="E710" s="321" t="s">
        <v>1454</v>
      </c>
    </row>
    <row r="711" spans="1:5" x14ac:dyDescent="0.2">
      <c r="A711" s="360"/>
      <c r="B711" s="361"/>
      <c r="C711" s="362"/>
      <c r="D711" s="363"/>
      <c r="E711" s="322" t="s">
        <v>1455</v>
      </c>
    </row>
    <row r="712" spans="1:5" x14ac:dyDescent="0.2">
      <c r="A712" s="344" t="s">
        <v>1817</v>
      </c>
      <c r="B712" s="346" t="s">
        <v>1818</v>
      </c>
      <c r="C712" s="347"/>
      <c r="D712" s="350" t="s">
        <v>58</v>
      </c>
      <c r="E712" s="323" t="s">
        <v>1454</v>
      </c>
    </row>
    <row r="713" spans="1:5" x14ac:dyDescent="0.2">
      <c r="A713" s="345"/>
      <c r="B713" s="348"/>
      <c r="C713" s="349"/>
      <c r="D713" s="351"/>
      <c r="E713" s="324" t="s">
        <v>1455</v>
      </c>
    </row>
    <row r="714" spans="1:5" x14ac:dyDescent="0.2">
      <c r="A714" s="352" t="s">
        <v>1819</v>
      </c>
      <c r="B714" s="354" t="s">
        <v>1818</v>
      </c>
      <c r="C714" s="355"/>
      <c r="D714" s="358" t="s">
        <v>58</v>
      </c>
      <c r="E714" s="321" t="s">
        <v>1454</v>
      </c>
    </row>
    <row r="715" spans="1:5" x14ac:dyDescent="0.2">
      <c r="A715" s="360"/>
      <c r="B715" s="361"/>
      <c r="C715" s="362"/>
      <c r="D715" s="363"/>
      <c r="E715" s="322" t="s">
        <v>1455</v>
      </c>
    </row>
    <row r="716" spans="1:5" x14ac:dyDescent="0.2">
      <c r="A716" s="344" t="s">
        <v>1820</v>
      </c>
      <c r="B716" s="346" t="s">
        <v>1818</v>
      </c>
      <c r="C716" s="347"/>
      <c r="D716" s="350" t="s">
        <v>58</v>
      </c>
      <c r="E716" s="323" t="s">
        <v>1454</v>
      </c>
    </row>
    <row r="717" spans="1:5" x14ac:dyDescent="0.2">
      <c r="A717" s="345"/>
      <c r="B717" s="348"/>
      <c r="C717" s="349"/>
      <c r="D717" s="351"/>
      <c r="E717" s="324" t="s">
        <v>1455</v>
      </c>
    </row>
    <row r="718" spans="1:5" x14ac:dyDescent="0.2">
      <c r="A718" s="352" t="s">
        <v>1821</v>
      </c>
      <c r="B718" s="354" t="s">
        <v>1818</v>
      </c>
      <c r="C718" s="355"/>
      <c r="D718" s="358" t="s">
        <v>58</v>
      </c>
      <c r="E718" s="321" t="s">
        <v>1454</v>
      </c>
    </row>
    <row r="719" spans="1:5" x14ac:dyDescent="0.2">
      <c r="A719" s="360"/>
      <c r="B719" s="361"/>
      <c r="C719" s="362"/>
      <c r="D719" s="363"/>
      <c r="E719" s="322" t="s">
        <v>1455</v>
      </c>
    </row>
    <row r="720" spans="1:5" x14ac:dyDescent="0.2">
      <c r="A720" s="344" t="s">
        <v>1822</v>
      </c>
      <c r="B720" s="346" t="s">
        <v>1818</v>
      </c>
      <c r="C720" s="347"/>
      <c r="D720" s="350" t="s">
        <v>58</v>
      </c>
      <c r="E720" s="323" t="s">
        <v>1454</v>
      </c>
    </row>
    <row r="721" spans="1:5" x14ac:dyDescent="0.2">
      <c r="A721" s="345"/>
      <c r="B721" s="348"/>
      <c r="C721" s="349"/>
      <c r="D721" s="351"/>
      <c r="E721" s="324" t="s">
        <v>1455</v>
      </c>
    </row>
    <row r="722" spans="1:5" x14ac:dyDescent="0.2">
      <c r="A722" s="352" t="s">
        <v>1823</v>
      </c>
      <c r="B722" s="354" t="s">
        <v>1818</v>
      </c>
      <c r="C722" s="355"/>
      <c r="D722" s="358" t="s">
        <v>58</v>
      </c>
      <c r="E722" s="321" t="s">
        <v>1454</v>
      </c>
    </row>
    <row r="723" spans="1:5" x14ac:dyDescent="0.2">
      <c r="A723" s="360"/>
      <c r="B723" s="361"/>
      <c r="C723" s="362"/>
      <c r="D723" s="363"/>
      <c r="E723" s="322" t="s">
        <v>1455</v>
      </c>
    </row>
    <row r="724" spans="1:5" x14ac:dyDescent="0.2">
      <c r="A724" s="344" t="s">
        <v>1824</v>
      </c>
      <c r="B724" s="346" t="s">
        <v>1825</v>
      </c>
      <c r="C724" s="347"/>
      <c r="D724" s="350" t="s">
        <v>58</v>
      </c>
      <c r="E724" s="323" t="s">
        <v>1454</v>
      </c>
    </row>
    <row r="725" spans="1:5" x14ac:dyDescent="0.2">
      <c r="A725" s="345"/>
      <c r="B725" s="348"/>
      <c r="C725" s="349"/>
      <c r="D725" s="351"/>
      <c r="E725" s="324" t="s">
        <v>1455</v>
      </c>
    </row>
    <row r="726" spans="1:5" x14ac:dyDescent="0.2">
      <c r="A726" s="352" t="s">
        <v>1826</v>
      </c>
      <c r="B726" s="354" t="s">
        <v>1825</v>
      </c>
      <c r="C726" s="355"/>
      <c r="D726" s="358" t="s">
        <v>58</v>
      </c>
      <c r="E726" s="321" t="s">
        <v>1454</v>
      </c>
    </row>
    <row r="727" spans="1:5" x14ac:dyDescent="0.2">
      <c r="A727" s="360"/>
      <c r="B727" s="361"/>
      <c r="C727" s="362"/>
      <c r="D727" s="363"/>
      <c r="E727" s="322" t="s">
        <v>1455</v>
      </c>
    </row>
    <row r="728" spans="1:5" x14ac:dyDescent="0.2">
      <c r="A728" s="344" t="s">
        <v>1827</v>
      </c>
      <c r="B728" s="346" t="s">
        <v>1825</v>
      </c>
      <c r="C728" s="347"/>
      <c r="D728" s="350" t="s">
        <v>58</v>
      </c>
      <c r="E728" s="323" t="s">
        <v>1454</v>
      </c>
    </row>
    <row r="729" spans="1:5" x14ac:dyDescent="0.2">
      <c r="A729" s="345"/>
      <c r="B729" s="348"/>
      <c r="C729" s="349"/>
      <c r="D729" s="351"/>
      <c r="E729" s="324" t="s">
        <v>1455</v>
      </c>
    </row>
    <row r="730" spans="1:5" x14ac:dyDescent="0.2">
      <c r="A730" s="352" t="s">
        <v>1828</v>
      </c>
      <c r="B730" s="354" t="s">
        <v>1825</v>
      </c>
      <c r="C730" s="355"/>
      <c r="D730" s="358" t="s">
        <v>58</v>
      </c>
      <c r="E730" s="321" t="s">
        <v>1454</v>
      </c>
    </row>
    <row r="731" spans="1:5" x14ac:dyDescent="0.2">
      <c r="A731" s="360"/>
      <c r="B731" s="361"/>
      <c r="C731" s="362"/>
      <c r="D731" s="363"/>
      <c r="E731" s="322" t="s">
        <v>1455</v>
      </c>
    </row>
    <row r="732" spans="1:5" x14ac:dyDescent="0.2">
      <c r="A732" s="344" t="s">
        <v>1829</v>
      </c>
      <c r="B732" s="346" t="s">
        <v>1825</v>
      </c>
      <c r="C732" s="347"/>
      <c r="D732" s="350" t="s">
        <v>58</v>
      </c>
      <c r="E732" s="323" t="s">
        <v>1454</v>
      </c>
    </row>
    <row r="733" spans="1:5" x14ac:dyDescent="0.2">
      <c r="A733" s="345"/>
      <c r="B733" s="348"/>
      <c r="C733" s="349"/>
      <c r="D733" s="351"/>
      <c r="E733" s="324" t="s">
        <v>1455</v>
      </c>
    </row>
    <row r="734" spans="1:5" x14ac:dyDescent="0.2">
      <c r="A734" s="352" t="s">
        <v>1830</v>
      </c>
      <c r="B734" s="354" t="s">
        <v>1766</v>
      </c>
      <c r="C734" s="355"/>
      <c r="D734" s="358" t="s">
        <v>58</v>
      </c>
      <c r="E734" s="321" t="s">
        <v>1454</v>
      </c>
    </row>
    <row r="735" spans="1:5" x14ac:dyDescent="0.2">
      <c r="A735" s="360"/>
      <c r="B735" s="361"/>
      <c r="C735" s="362"/>
      <c r="D735" s="363"/>
      <c r="E735" s="322" t="s">
        <v>1455</v>
      </c>
    </row>
    <row r="736" spans="1:5" x14ac:dyDescent="0.2">
      <c r="A736" s="344" t="s">
        <v>1707</v>
      </c>
      <c r="B736" s="346"/>
      <c r="C736" s="347"/>
      <c r="D736" s="350" t="s">
        <v>58</v>
      </c>
      <c r="E736" s="323" t="s">
        <v>1454</v>
      </c>
    </row>
    <row r="737" spans="1:5" x14ac:dyDescent="0.2">
      <c r="A737" s="345"/>
      <c r="B737" s="348"/>
      <c r="C737" s="349"/>
      <c r="D737" s="351"/>
      <c r="E737" s="324" t="s">
        <v>1455</v>
      </c>
    </row>
    <row r="738" spans="1:5" x14ac:dyDescent="0.2">
      <c r="A738" s="352" t="s">
        <v>1726</v>
      </c>
      <c r="B738" s="354"/>
      <c r="C738" s="355"/>
      <c r="D738" s="358" t="s">
        <v>58</v>
      </c>
      <c r="E738" s="321" t="s">
        <v>1454</v>
      </c>
    </row>
    <row r="739" spans="1:5" x14ac:dyDescent="0.2">
      <c r="A739" s="360"/>
      <c r="B739" s="361"/>
      <c r="C739" s="362"/>
      <c r="D739" s="363"/>
      <c r="E739" s="322" t="s">
        <v>1455</v>
      </c>
    </row>
    <row r="740" spans="1:5" x14ac:dyDescent="0.2">
      <c r="A740" s="344" t="s">
        <v>1732</v>
      </c>
      <c r="B740" s="346"/>
      <c r="C740" s="347"/>
      <c r="D740" s="350" t="s">
        <v>58</v>
      </c>
      <c r="E740" s="323" t="s">
        <v>1454</v>
      </c>
    </row>
    <row r="741" spans="1:5" x14ac:dyDescent="0.2">
      <c r="A741" s="345"/>
      <c r="B741" s="348"/>
      <c r="C741" s="349"/>
      <c r="D741" s="351"/>
      <c r="E741" s="324" t="s">
        <v>1455</v>
      </c>
    </row>
    <row r="742" spans="1:5" x14ac:dyDescent="0.2">
      <c r="A742" s="352" t="s">
        <v>1745</v>
      </c>
      <c r="B742" s="354"/>
      <c r="C742" s="355"/>
      <c r="D742" s="358" t="s">
        <v>58</v>
      </c>
      <c r="E742" s="321" t="s">
        <v>1454</v>
      </c>
    </row>
    <row r="743" spans="1:5" x14ac:dyDescent="0.2">
      <c r="A743" s="360"/>
      <c r="B743" s="361"/>
      <c r="C743" s="362"/>
      <c r="D743" s="363"/>
      <c r="E743" s="322" t="s">
        <v>1455</v>
      </c>
    </row>
    <row r="744" spans="1:5" x14ac:dyDescent="0.2">
      <c r="A744" s="344" t="s">
        <v>1766</v>
      </c>
      <c r="B744" s="346"/>
      <c r="C744" s="347"/>
      <c r="D744" s="350" t="s">
        <v>58</v>
      </c>
      <c r="E744" s="323" t="s">
        <v>1454</v>
      </c>
    </row>
    <row r="745" spans="1:5" x14ac:dyDescent="0.2">
      <c r="A745" s="345"/>
      <c r="B745" s="348"/>
      <c r="C745" s="349"/>
      <c r="D745" s="351"/>
      <c r="E745" s="324" t="s">
        <v>1455</v>
      </c>
    </row>
    <row r="746" spans="1:5" x14ac:dyDescent="0.2">
      <c r="A746" s="352" t="s">
        <v>1771</v>
      </c>
      <c r="B746" s="354"/>
      <c r="C746" s="355"/>
      <c r="D746" s="358" t="s">
        <v>58</v>
      </c>
      <c r="E746" s="321" t="s">
        <v>1454</v>
      </c>
    </row>
    <row r="747" spans="1:5" x14ac:dyDescent="0.2">
      <c r="A747" s="360"/>
      <c r="B747" s="361"/>
      <c r="C747" s="362"/>
      <c r="D747" s="363"/>
      <c r="E747" s="322" t="s">
        <v>1455</v>
      </c>
    </row>
    <row r="748" spans="1:5" x14ac:dyDescent="0.2">
      <c r="A748" s="344" t="s">
        <v>1778</v>
      </c>
      <c r="B748" s="346"/>
      <c r="C748" s="347"/>
      <c r="D748" s="350" t="s">
        <v>58</v>
      </c>
      <c r="E748" s="323" t="s">
        <v>1454</v>
      </c>
    </row>
    <row r="749" spans="1:5" x14ac:dyDescent="0.2">
      <c r="A749" s="345"/>
      <c r="B749" s="348"/>
      <c r="C749" s="349"/>
      <c r="D749" s="351"/>
      <c r="E749" s="324" t="s">
        <v>1455</v>
      </c>
    </row>
    <row r="750" spans="1:5" x14ac:dyDescent="0.2">
      <c r="A750" s="352" t="s">
        <v>1787</v>
      </c>
      <c r="B750" s="354"/>
      <c r="C750" s="355"/>
      <c r="D750" s="358" t="s">
        <v>58</v>
      </c>
      <c r="E750" s="321" t="s">
        <v>1454</v>
      </c>
    </row>
    <row r="751" spans="1:5" x14ac:dyDescent="0.2">
      <c r="A751" s="360"/>
      <c r="B751" s="361"/>
      <c r="C751" s="362"/>
      <c r="D751" s="363"/>
      <c r="E751" s="322" t="s">
        <v>1455</v>
      </c>
    </row>
    <row r="752" spans="1:5" x14ac:dyDescent="0.2">
      <c r="A752" s="344" t="s">
        <v>1802</v>
      </c>
      <c r="B752" s="346"/>
      <c r="C752" s="347"/>
      <c r="D752" s="350" t="s">
        <v>58</v>
      </c>
      <c r="E752" s="323" t="s">
        <v>1454</v>
      </c>
    </row>
    <row r="753" spans="1:5" x14ac:dyDescent="0.2">
      <c r="A753" s="345"/>
      <c r="B753" s="348"/>
      <c r="C753" s="349"/>
      <c r="D753" s="351"/>
      <c r="E753" s="324" t="s">
        <v>1455</v>
      </c>
    </row>
    <row r="754" spans="1:5" x14ac:dyDescent="0.2">
      <c r="A754" s="352" t="s">
        <v>1813</v>
      </c>
      <c r="B754" s="354"/>
      <c r="C754" s="355"/>
      <c r="D754" s="358" t="s">
        <v>58</v>
      </c>
      <c r="E754" s="321" t="s">
        <v>1454</v>
      </c>
    </row>
    <row r="755" spans="1:5" x14ac:dyDescent="0.2">
      <c r="A755" s="360"/>
      <c r="B755" s="361"/>
      <c r="C755" s="362"/>
      <c r="D755" s="363"/>
      <c r="E755" s="322" t="s">
        <v>1455</v>
      </c>
    </row>
    <row r="756" spans="1:5" x14ac:dyDescent="0.2">
      <c r="A756" s="344" t="s">
        <v>1818</v>
      </c>
      <c r="B756" s="346"/>
      <c r="C756" s="347"/>
      <c r="D756" s="350" t="s">
        <v>58</v>
      </c>
      <c r="E756" s="323" t="s">
        <v>1454</v>
      </c>
    </row>
    <row r="757" spans="1:5" x14ac:dyDescent="0.2">
      <c r="A757" s="345"/>
      <c r="B757" s="348"/>
      <c r="C757" s="349"/>
      <c r="D757" s="351"/>
      <c r="E757" s="324" t="s">
        <v>1455</v>
      </c>
    </row>
    <row r="758" spans="1:5" x14ac:dyDescent="0.2">
      <c r="A758" s="352" t="s">
        <v>1753</v>
      </c>
      <c r="B758" s="354"/>
      <c r="C758" s="355"/>
      <c r="D758" s="358" t="s">
        <v>58</v>
      </c>
      <c r="E758" s="321" t="s">
        <v>1454</v>
      </c>
    </row>
    <row r="759" spans="1:5" x14ac:dyDescent="0.2">
      <c r="A759" s="360"/>
      <c r="B759" s="361"/>
      <c r="C759" s="362"/>
      <c r="D759" s="363"/>
      <c r="E759" s="322" t="s">
        <v>1455</v>
      </c>
    </row>
    <row r="760" spans="1:5" x14ac:dyDescent="0.2">
      <c r="A760" s="344" t="s">
        <v>1831</v>
      </c>
      <c r="B760" s="346" t="s">
        <v>1732</v>
      </c>
      <c r="C760" s="347"/>
      <c r="D760" s="350" t="s">
        <v>58</v>
      </c>
      <c r="E760" s="323" t="s">
        <v>1454</v>
      </c>
    </row>
    <row r="761" spans="1:5" x14ac:dyDescent="0.2">
      <c r="A761" s="345"/>
      <c r="B761" s="348"/>
      <c r="C761" s="349"/>
      <c r="D761" s="351"/>
      <c r="E761" s="324" t="s">
        <v>1455</v>
      </c>
    </row>
    <row r="762" spans="1:5" x14ac:dyDescent="0.2">
      <c r="A762" s="352" t="s">
        <v>1832</v>
      </c>
      <c r="B762" s="354" t="s">
        <v>1745</v>
      </c>
      <c r="C762" s="355"/>
      <c r="D762" s="358" t="s">
        <v>58</v>
      </c>
      <c r="E762" s="321" t="s">
        <v>1454</v>
      </c>
    </row>
    <row r="763" spans="1:5" x14ac:dyDescent="0.2">
      <c r="A763" s="360"/>
      <c r="B763" s="361"/>
      <c r="C763" s="362"/>
      <c r="D763" s="363"/>
      <c r="E763" s="322" t="s">
        <v>1455</v>
      </c>
    </row>
    <row r="764" spans="1:5" x14ac:dyDescent="0.2">
      <c r="A764" s="344" t="s">
        <v>1833</v>
      </c>
      <c r="B764" s="346" t="s">
        <v>1753</v>
      </c>
      <c r="C764" s="347"/>
      <c r="D764" s="350" t="s">
        <v>58</v>
      </c>
      <c r="E764" s="323" t="s">
        <v>1454</v>
      </c>
    </row>
    <row r="765" spans="1:5" x14ac:dyDescent="0.2">
      <c r="A765" s="345"/>
      <c r="B765" s="348"/>
      <c r="C765" s="349"/>
      <c r="D765" s="351"/>
      <c r="E765" s="324" t="s">
        <v>1455</v>
      </c>
    </row>
    <row r="766" spans="1:5" x14ac:dyDescent="0.2">
      <c r="A766" s="352" t="s">
        <v>1834</v>
      </c>
      <c r="B766" s="354" t="s">
        <v>1778</v>
      </c>
      <c r="C766" s="355"/>
      <c r="D766" s="358" t="s">
        <v>58</v>
      </c>
      <c r="E766" s="321" t="s">
        <v>1454</v>
      </c>
    </row>
    <row r="767" spans="1:5" x14ac:dyDescent="0.2">
      <c r="A767" s="360"/>
      <c r="B767" s="361"/>
      <c r="C767" s="362"/>
      <c r="D767" s="363"/>
      <c r="E767" s="322" t="s">
        <v>1455</v>
      </c>
    </row>
    <row r="768" spans="1:5" x14ac:dyDescent="0.2">
      <c r="A768" s="344" t="s">
        <v>1835</v>
      </c>
      <c r="B768" s="346" t="s">
        <v>1787</v>
      </c>
      <c r="C768" s="347"/>
      <c r="D768" s="350" t="s">
        <v>58</v>
      </c>
      <c r="E768" s="323" t="s">
        <v>1454</v>
      </c>
    </row>
    <row r="769" spans="1:5" x14ac:dyDescent="0.2">
      <c r="A769" s="345"/>
      <c r="B769" s="348"/>
      <c r="C769" s="349"/>
      <c r="D769" s="351"/>
      <c r="E769" s="324" t="s">
        <v>1455</v>
      </c>
    </row>
    <row r="770" spans="1:5" x14ac:dyDescent="0.2">
      <c r="A770" s="352" t="s">
        <v>1836</v>
      </c>
      <c r="B770" s="354" t="s">
        <v>1813</v>
      </c>
      <c r="C770" s="355"/>
      <c r="D770" s="358" t="s">
        <v>58</v>
      </c>
      <c r="E770" s="321" t="s">
        <v>1454</v>
      </c>
    </row>
    <row r="771" spans="1:5" x14ac:dyDescent="0.2">
      <c r="A771" s="360"/>
      <c r="B771" s="361"/>
      <c r="C771" s="362"/>
      <c r="D771" s="363"/>
      <c r="E771" s="322" t="s">
        <v>1455</v>
      </c>
    </row>
    <row r="772" spans="1:5" x14ac:dyDescent="0.2">
      <c r="A772" s="344" t="s">
        <v>1837</v>
      </c>
      <c r="B772" s="346" t="s">
        <v>1825</v>
      </c>
      <c r="C772" s="347"/>
      <c r="D772" s="350" t="s">
        <v>58</v>
      </c>
      <c r="E772" s="323" t="s">
        <v>1454</v>
      </c>
    </row>
    <row r="773" spans="1:5" x14ac:dyDescent="0.2">
      <c r="A773" s="345"/>
      <c r="B773" s="348"/>
      <c r="C773" s="349"/>
      <c r="D773" s="351"/>
      <c r="E773" s="324" t="s">
        <v>1455</v>
      </c>
    </row>
    <row r="774" spans="1:5" x14ac:dyDescent="0.2">
      <c r="A774" s="352" t="s">
        <v>1825</v>
      </c>
      <c r="B774" s="354"/>
      <c r="C774" s="355"/>
      <c r="D774" s="358" t="s">
        <v>58</v>
      </c>
      <c r="E774" s="321" t="s">
        <v>1454</v>
      </c>
    </row>
    <row r="775" spans="1:5" x14ac:dyDescent="0.2">
      <c r="A775" s="360"/>
      <c r="B775" s="361"/>
      <c r="C775" s="362"/>
      <c r="D775" s="363"/>
      <c r="E775" s="322" t="s">
        <v>1455</v>
      </c>
    </row>
    <row r="776" spans="1:5" x14ac:dyDescent="0.2">
      <c r="A776" s="319" t="s">
        <v>1838</v>
      </c>
      <c r="B776" s="366"/>
      <c r="C776" s="367"/>
      <c r="D776" s="309" t="s">
        <v>58</v>
      </c>
      <c r="E776" s="320"/>
    </row>
    <row r="777" spans="1:5" x14ac:dyDescent="0.2">
      <c r="A777" s="352" t="s">
        <v>1839</v>
      </c>
      <c r="B777" s="354" t="s">
        <v>1707</v>
      </c>
      <c r="C777" s="355"/>
      <c r="D777" s="358" t="s">
        <v>58</v>
      </c>
      <c r="E777" s="321" t="s">
        <v>1454</v>
      </c>
    </row>
    <row r="778" spans="1:5" x14ac:dyDescent="0.2">
      <c r="A778" s="360"/>
      <c r="B778" s="361"/>
      <c r="C778" s="362"/>
      <c r="D778" s="363"/>
      <c r="E778" s="322" t="s">
        <v>1455</v>
      </c>
    </row>
    <row r="779" spans="1:5" x14ac:dyDescent="0.2">
      <c r="A779" s="344" t="s">
        <v>1840</v>
      </c>
      <c r="B779" s="346" t="s">
        <v>1825</v>
      </c>
      <c r="C779" s="347"/>
      <c r="D779" s="350" t="s">
        <v>58</v>
      </c>
      <c r="E779" s="323" t="s">
        <v>1454</v>
      </c>
    </row>
    <row r="780" spans="1:5" x14ac:dyDescent="0.2">
      <c r="A780" s="345"/>
      <c r="B780" s="348"/>
      <c r="C780" s="349"/>
      <c r="D780" s="351"/>
      <c r="E780" s="324" t="s">
        <v>1455</v>
      </c>
    </row>
    <row r="781" spans="1:5" x14ac:dyDescent="0.2">
      <c r="A781" s="352" t="s">
        <v>1841</v>
      </c>
      <c r="B781" s="354" t="s">
        <v>1805</v>
      </c>
      <c r="C781" s="355"/>
      <c r="D781" s="358" t="s">
        <v>58</v>
      </c>
      <c r="E781" s="321" t="s">
        <v>1454</v>
      </c>
    </row>
    <row r="782" spans="1:5" x14ac:dyDescent="0.2">
      <c r="A782" s="360"/>
      <c r="B782" s="361"/>
      <c r="C782" s="362"/>
      <c r="D782" s="363"/>
      <c r="E782" s="322" t="s">
        <v>1455</v>
      </c>
    </row>
    <row r="783" spans="1:5" x14ac:dyDescent="0.2">
      <c r="A783" s="344" t="s">
        <v>1842</v>
      </c>
      <c r="B783" s="346" t="s">
        <v>1825</v>
      </c>
      <c r="C783" s="347"/>
      <c r="D783" s="350" t="s">
        <v>58</v>
      </c>
      <c r="E783" s="323" t="s">
        <v>1454</v>
      </c>
    </row>
    <row r="784" spans="1:5" x14ac:dyDescent="0.2">
      <c r="A784" s="345"/>
      <c r="B784" s="348"/>
      <c r="C784" s="349"/>
      <c r="D784" s="351"/>
      <c r="E784" s="324" t="s">
        <v>1455</v>
      </c>
    </row>
    <row r="785" spans="1:5" x14ac:dyDescent="0.2">
      <c r="A785" s="352" t="s">
        <v>1843</v>
      </c>
      <c r="B785" s="354" t="s">
        <v>1745</v>
      </c>
      <c r="C785" s="355"/>
      <c r="D785" s="358" t="s">
        <v>58</v>
      </c>
      <c r="E785" s="321" t="s">
        <v>1454</v>
      </c>
    </row>
    <row r="786" spans="1:5" x14ac:dyDescent="0.2">
      <c r="A786" s="360"/>
      <c r="B786" s="361"/>
      <c r="C786" s="362"/>
      <c r="D786" s="363"/>
      <c r="E786" s="322" t="s">
        <v>1455</v>
      </c>
    </row>
    <row r="787" spans="1:5" x14ac:dyDescent="0.2">
      <c r="A787" s="344" t="s">
        <v>1844</v>
      </c>
      <c r="B787" s="346" t="s">
        <v>1745</v>
      </c>
      <c r="C787" s="347"/>
      <c r="D787" s="350" t="s">
        <v>58</v>
      </c>
      <c r="E787" s="323" t="s">
        <v>1454</v>
      </c>
    </row>
    <row r="788" spans="1:5" x14ac:dyDescent="0.2">
      <c r="A788" s="345"/>
      <c r="B788" s="348"/>
      <c r="C788" s="349"/>
      <c r="D788" s="351"/>
      <c r="E788" s="324" t="s">
        <v>1455</v>
      </c>
    </row>
    <row r="789" spans="1:5" x14ac:dyDescent="0.2">
      <c r="A789" s="352" t="s">
        <v>1805</v>
      </c>
      <c r="B789" s="354"/>
      <c r="C789" s="355"/>
      <c r="D789" s="358" t="s">
        <v>58</v>
      </c>
      <c r="E789" s="321" t="s">
        <v>1454</v>
      </c>
    </row>
    <row r="790" spans="1:5" x14ac:dyDescent="0.2">
      <c r="A790" s="360"/>
      <c r="B790" s="361"/>
      <c r="C790" s="362"/>
      <c r="D790" s="363"/>
      <c r="E790" s="322" t="s">
        <v>1455</v>
      </c>
    </row>
    <row r="791" spans="1:5" x14ac:dyDescent="0.2">
      <c r="A791" s="344" t="s">
        <v>1845</v>
      </c>
      <c r="B791" s="346"/>
      <c r="C791" s="347"/>
      <c r="D791" s="350" t="s">
        <v>59</v>
      </c>
      <c r="E791" s="323" t="s">
        <v>1454</v>
      </c>
    </row>
    <row r="792" spans="1:5" x14ac:dyDescent="0.2">
      <c r="A792" s="345"/>
      <c r="B792" s="348"/>
      <c r="C792" s="349"/>
      <c r="D792" s="351"/>
      <c r="E792" s="324" t="s">
        <v>1455</v>
      </c>
    </row>
    <row r="793" spans="1:5" x14ac:dyDescent="0.2">
      <c r="A793" s="352" t="s">
        <v>1846</v>
      </c>
      <c r="B793" s="354"/>
      <c r="C793" s="355"/>
      <c r="D793" s="358" t="s">
        <v>59</v>
      </c>
      <c r="E793" s="321" t="s">
        <v>1454</v>
      </c>
    </row>
    <row r="794" spans="1:5" x14ac:dyDescent="0.2">
      <c r="A794" s="360"/>
      <c r="B794" s="361"/>
      <c r="C794" s="362"/>
      <c r="D794" s="363"/>
      <c r="E794" s="322" t="s">
        <v>1455</v>
      </c>
    </row>
    <row r="795" spans="1:5" x14ac:dyDescent="0.2">
      <c r="A795" s="344" t="s">
        <v>1847</v>
      </c>
      <c r="B795" s="346"/>
      <c r="C795" s="347"/>
      <c r="D795" s="350" t="s">
        <v>59</v>
      </c>
      <c r="E795" s="323" t="s">
        <v>1454</v>
      </c>
    </row>
    <row r="796" spans="1:5" x14ac:dyDescent="0.2">
      <c r="A796" s="345"/>
      <c r="B796" s="348"/>
      <c r="C796" s="349"/>
      <c r="D796" s="351"/>
      <c r="E796" s="324" t="s">
        <v>1455</v>
      </c>
    </row>
    <row r="797" spans="1:5" x14ac:dyDescent="0.2">
      <c r="A797" s="352" t="s">
        <v>1848</v>
      </c>
      <c r="B797" s="354"/>
      <c r="C797" s="355"/>
      <c r="D797" s="358" t="s">
        <v>59</v>
      </c>
      <c r="E797" s="321" t="s">
        <v>1454</v>
      </c>
    </row>
    <row r="798" spans="1:5" x14ac:dyDescent="0.2">
      <c r="A798" s="360"/>
      <c r="B798" s="361"/>
      <c r="C798" s="362"/>
      <c r="D798" s="363"/>
      <c r="E798" s="322" t="s">
        <v>1455</v>
      </c>
    </row>
    <row r="799" spans="1:5" x14ac:dyDescent="0.2">
      <c r="A799" s="344" t="s">
        <v>1849</v>
      </c>
      <c r="B799" s="346"/>
      <c r="C799" s="347"/>
      <c r="D799" s="350" t="s">
        <v>59</v>
      </c>
      <c r="E799" s="323" t="s">
        <v>1454</v>
      </c>
    </row>
    <row r="800" spans="1:5" x14ac:dyDescent="0.2">
      <c r="A800" s="345"/>
      <c r="B800" s="348"/>
      <c r="C800" s="349"/>
      <c r="D800" s="351"/>
      <c r="E800" s="324" t="s">
        <v>1455</v>
      </c>
    </row>
    <row r="801" spans="1:5" x14ac:dyDescent="0.2">
      <c r="A801" s="352" t="s">
        <v>1850</v>
      </c>
      <c r="B801" s="354"/>
      <c r="C801" s="355"/>
      <c r="D801" s="358" t="s">
        <v>59</v>
      </c>
      <c r="E801" s="321" t="s">
        <v>1454</v>
      </c>
    </row>
    <row r="802" spans="1:5" x14ac:dyDescent="0.2">
      <c r="A802" s="360"/>
      <c r="B802" s="361"/>
      <c r="C802" s="362"/>
      <c r="D802" s="363"/>
      <c r="E802" s="322" t="s">
        <v>1455</v>
      </c>
    </row>
    <row r="803" spans="1:5" x14ac:dyDescent="0.2">
      <c r="A803" s="344" t="s">
        <v>1851</v>
      </c>
      <c r="B803" s="346"/>
      <c r="C803" s="347"/>
      <c r="D803" s="350" t="s">
        <v>59</v>
      </c>
      <c r="E803" s="323" t="s">
        <v>1454</v>
      </c>
    </row>
    <row r="804" spans="1:5" x14ac:dyDescent="0.2">
      <c r="A804" s="345"/>
      <c r="B804" s="348"/>
      <c r="C804" s="349"/>
      <c r="D804" s="351"/>
      <c r="E804" s="324" t="s">
        <v>1455</v>
      </c>
    </row>
    <row r="805" spans="1:5" x14ac:dyDescent="0.2">
      <c r="A805" s="352" t="s">
        <v>1852</v>
      </c>
      <c r="B805" s="354"/>
      <c r="C805" s="355"/>
      <c r="D805" s="358" t="s">
        <v>59</v>
      </c>
      <c r="E805" s="321" t="s">
        <v>1454</v>
      </c>
    </row>
    <row r="806" spans="1:5" x14ac:dyDescent="0.2">
      <c r="A806" s="360"/>
      <c r="B806" s="361"/>
      <c r="C806" s="362"/>
      <c r="D806" s="363"/>
      <c r="E806" s="322" t="s">
        <v>1455</v>
      </c>
    </row>
    <row r="807" spans="1:5" x14ac:dyDescent="0.2">
      <c r="A807" s="344" t="s">
        <v>1853</v>
      </c>
      <c r="B807" s="346"/>
      <c r="C807" s="347"/>
      <c r="D807" s="350" t="s">
        <v>59</v>
      </c>
      <c r="E807" s="323" t="s">
        <v>1454</v>
      </c>
    </row>
    <row r="808" spans="1:5" x14ac:dyDescent="0.2">
      <c r="A808" s="345"/>
      <c r="B808" s="348"/>
      <c r="C808" s="349"/>
      <c r="D808" s="351"/>
      <c r="E808" s="324" t="s">
        <v>1455</v>
      </c>
    </row>
    <row r="809" spans="1:5" x14ac:dyDescent="0.2">
      <c r="A809" s="352" t="s">
        <v>1854</v>
      </c>
      <c r="B809" s="354"/>
      <c r="C809" s="355"/>
      <c r="D809" s="358" t="s">
        <v>59</v>
      </c>
      <c r="E809" s="321" t="s">
        <v>1454</v>
      </c>
    </row>
    <row r="810" spans="1:5" x14ac:dyDescent="0.2">
      <c r="A810" s="360"/>
      <c r="B810" s="361"/>
      <c r="C810" s="362"/>
      <c r="D810" s="363"/>
      <c r="E810" s="322" t="s">
        <v>1455</v>
      </c>
    </row>
    <row r="811" spans="1:5" x14ac:dyDescent="0.2">
      <c r="A811" s="344" t="s">
        <v>1855</v>
      </c>
      <c r="B811" s="346"/>
      <c r="C811" s="347"/>
      <c r="D811" s="350" t="s">
        <v>59</v>
      </c>
      <c r="E811" s="323" t="s">
        <v>1454</v>
      </c>
    </row>
    <row r="812" spans="1:5" x14ac:dyDescent="0.2">
      <c r="A812" s="345"/>
      <c r="B812" s="348"/>
      <c r="C812" s="349"/>
      <c r="D812" s="351"/>
      <c r="E812" s="324" t="s">
        <v>1455</v>
      </c>
    </row>
    <row r="813" spans="1:5" x14ac:dyDescent="0.2">
      <c r="A813" s="352" t="s">
        <v>1856</v>
      </c>
      <c r="B813" s="354"/>
      <c r="C813" s="355"/>
      <c r="D813" s="358" t="s">
        <v>59</v>
      </c>
      <c r="E813" s="321" t="s">
        <v>1454</v>
      </c>
    </row>
    <row r="814" spans="1:5" x14ac:dyDescent="0.2">
      <c r="A814" s="360"/>
      <c r="B814" s="361"/>
      <c r="C814" s="362"/>
      <c r="D814" s="363"/>
      <c r="E814" s="322" t="s">
        <v>1455</v>
      </c>
    </row>
    <row r="815" spans="1:5" x14ac:dyDescent="0.2">
      <c r="A815" s="344" t="s">
        <v>1857</v>
      </c>
      <c r="B815" s="346"/>
      <c r="C815" s="347"/>
      <c r="D815" s="350" t="s">
        <v>59</v>
      </c>
      <c r="E815" s="323" t="s">
        <v>1454</v>
      </c>
    </row>
    <row r="816" spans="1:5" x14ac:dyDescent="0.2">
      <c r="A816" s="345"/>
      <c r="B816" s="348"/>
      <c r="C816" s="349"/>
      <c r="D816" s="351"/>
      <c r="E816" s="324" t="s">
        <v>1455</v>
      </c>
    </row>
    <row r="817" spans="1:5" x14ac:dyDescent="0.2">
      <c r="A817" s="352" t="s">
        <v>1858</v>
      </c>
      <c r="B817" s="354"/>
      <c r="C817" s="355"/>
      <c r="D817" s="358" t="s">
        <v>59</v>
      </c>
      <c r="E817" s="321" t="s">
        <v>1454</v>
      </c>
    </row>
    <row r="818" spans="1:5" x14ac:dyDescent="0.2">
      <c r="A818" s="360"/>
      <c r="B818" s="361"/>
      <c r="C818" s="362"/>
      <c r="D818" s="363"/>
      <c r="E818" s="322" t="s">
        <v>1455</v>
      </c>
    </row>
    <row r="819" spans="1:5" x14ac:dyDescent="0.2">
      <c r="A819" s="344" t="s">
        <v>1859</v>
      </c>
      <c r="B819" s="346"/>
      <c r="C819" s="347"/>
      <c r="D819" s="350" t="s">
        <v>59</v>
      </c>
      <c r="E819" s="323" t="s">
        <v>1454</v>
      </c>
    </row>
    <row r="820" spans="1:5" x14ac:dyDescent="0.2">
      <c r="A820" s="345"/>
      <c r="B820" s="348"/>
      <c r="C820" s="349"/>
      <c r="D820" s="351"/>
      <c r="E820" s="324" t="s">
        <v>1455</v>
      </c>
    </row>
    <row r="821" spans="1:5" x14ac:dyDescent="0.2">
      <c r="A821" s="352" t="s">
        <v>1860</v>
      </c>
      <c r="B821" s="354"/>
      <c r="C821" s="355"/>
      <c r="D821" s="358" t="s">
        <v>59</v>
      </c>
      <c r="E821" s="321" t="s">
        <v>1454</v>
      </c>
    </row>
    <row r="822" spans="1:5" x14ac:dyDescent="0.2">
      <c r="A822" s="360"/>
      <c r="B822" s="361"/>
      <c r="C822" s="362"/>
      <c r="D822" s="363"/>
      <c r="E822" s="322" t="s">
        <v>1455</v>
      </c>
    </row>
    <row r="823" spans="1:5" x14ac:dyDescent="0.2">
      <c r="A823" s="344" t="s">
        <v>1861</v>
      </c>
      <c r="B823" s="346"/>
      <c r="C823" s="347"/>
      <c r="D823" s="350" t="s">
        <v>59</v>
      </c>
      <c r="E823" s="323" t="s">
        <v>1454</v>
      </c>
    </row>
    <row r="824" spans="1:5" x14ac:dyDescent="0.2">
      <c r="A824" s="345"/>
      <c r="B824" s="348"/>
      <c r="C824" s="349"/>
      <c r="D824" s="351"/>
      <c r="E824" s="324" t="s">
        <v>1455</v>
      </c>
    </row>
    <row r="825" spans="1:5" x14ac:dyDescent="0.2">
      <c r="A825" s="352" t="s">
        <v>1862</v>
      </c>
      <c r="B825" s="354"/>
      <c r="C825" s="355"/>
      <c r="D825" s="358" t="s">
        <v>59</v>
      </c>
      <c r="E825" s="321" t="s">
        <v>1454</v>
      </c>
    </row>
    <row r="826" spans="1:5" x14ac:dyDescent="0.2">
      <c r="A826" s="360"/>
      <c r="B826" s="361"/>
      <c r="C826" s="362"/>
      <c r="D826" s="363"/>
      <c r="E826" s="322" t="s">
        <v>1455</v>
      </c>
    </row>
    <row r="827" spans="1:5" x14ac:dyDescent="0.2">
      <c r="A827" s="344" t="s">
        <v>1863</v>
      </c>
      <c r="B827" s="346" t="s">
        <v>1864</v>
      </c>
      <c r="C827" s="347"/>
      <c r="D827" s="350" t="s">
        <v>59</v>
      </c>
      <c r="E827" s="323" t="s">
        <v>1454</v>
      </c>
    </row>
    <row r="828" spans="1:5" x14ac:dyDescent="0.2">
      <c r="A828" s="345"/>
      <c r="B828" s="348"/>
      <c r="C828" s="349"/>
      <c r="D828" s="351"/>
      <c r="E828" s="324" t="s">
        <v>1455</v>
      </c>
    </row>
    <row r="829" spans="1:5" x14ac:dyDescent="0.2">
      <c r="A829" s="352" t="s">
        <v>1865</v>
      </c>
      <c r="B829" s="354" t="s">
        <v>1864</v>
      </c>
      <c r="C829" s="355"/>
      <c r="D829" s="358" t="s">
        <v>59</v>
      </c>
      <c r="E829" s="321" t="s">
        <v>1454</v>
      </c>
    </row>
    <row r="830" spans="1:5" x14ac:dyDescent="0.2">
      <c r="A830" s="360"/>
      <c r="B830" s="361"/>
      <c r="C830" s="362"/>
      <c r="D830" s="363"/>
      <c r="E830" s="322" t="s">
        <v>1455</v>
      </c>
    </row>
    <row r="831" spans="1:5" x14ac:dyDescent="0.2">
      <c r="A831" s="344" t="s">
        <v>1866</v>
      </c>
      <c r="B831" s="346" t="s">
        <v>1864</v>
      </c>
      <c r="C831" s="347"/>
      <c r="D831" s="350" t="s">
        <v>59</v>
      </c>
      <c r="E831" s="323" t="s">
        <v>1454</v>
      </c>
    </row>
    <row r="832" spans="1:5" x14ac:dyDescent="0.2">
      <c r="A832" s="345"/>
      <c r="B832" s="348"/>
      <c r="C832" s="349"/>
      <c r="D832" s="351"/>
      <c r="E832" s="324" t="s">
        <v>1455</v>
      </c>
    </row>
    <row r="833" spans="1:5" x14ac:dyDescent="0.2">
      <c r="A833" s="352" t="s">
        <v>1867</v>
      </c>
      <c r="B833" s="354" t="s">
        <v>1864</v>
      </c>
      <c r="C833" s="355"/>
      <c r="D833" s="358" t="s">
        <v>59</v>
      </c>
      <c r="E833" s="321" t="s">
        <v>1454</v>
      </c>
    </row>
    <row r="834" spans="1:5" x14ac:dyDescent="0.2">
      <c r="A834" s="360"/>
      <c r="B834" s="361"/>
      <c r="C834" s="362"/>
      <c r="D834" s="363"/>
      <c r="E834" s="322" t="s">
        <v>1455</v>
      </c>
    </row>
    <row r="835" spans="1:5" x14ac:dyDescent="0.2">
      <c r="A835" s="344" t="s">
        <v>1868</v>
      </c>
      <c r="B835" s="346" t="s">
        <v>1864</v>
      </c>
      <c r="C835" s="347"/>
      <c r="D835" s="350" t="s">
        <v>59</v>
      </c>
      <c r="E835" s="323" t="s">
        <v>1454</v>
      </c>
    </row>
    <row r="836" spans="1:5" x14ac:dyDescent="0.2">
      <c r="A836" s="345"/>
      <c r="B836" s="348"/>
      <c r="C836" s="349"/>
      <c r="D836" s="351"/>
      <c r="E836" s="324" t="s">
        <v>1455</v>
      </c>
    </row>
    <row r="837" spans="1:5" x14ac:dyDescent="0.2">
      <c r="A837" s="352" t="s">
        <v>1869</v>
      </c>
      <c r="B837" s="354" t="s">
        <v>1864</v>
      </c>
      <c r="C837" s="355"/>
      <c r="D837" s="358" t="s">
        <v>59</v>
      </c>
      <c r="E837" s="321" t="s">
        <v>1454</v>
      </c>
    </row>
    <row r="838" spans="1:5" x14ac:dyDescent="0.2">
      <c r="A838" s="360"/>
      <c r="B838" s="361"/>
      <c r="C838" s="362"/>
      <c r="D838" s="363"/>
      <c r="E838" s="322" t="s">
        <v>1455</v>
      </c>
    </row>
    <row r="839" spans="1:5" x14ac:dyDescent="0.2">
      <c r="A839" s="344" t="s">
        <v>1870</v>
      </c>
      <c r="B839" s="346" t="s">
        <v>1864</v>
      </c>
      <c r="C839" s="347"/>
      <c r="D839" s="350" t="s">
        <v>59</v>
      </c>
      <c r="E839" s="323" t="s">
        <v>1454</v>
      </c>
    </row>
    <row r="840" spans="1:5" x14ac:dyDescent="0.2">
      <c r="A840" s="345"/>
      <c r="B840" s="348"/>
      <c r="C840" s="349"/>
      <c r="D840" s="351"/>
      <c r="E840" s="324" t="s">
        <v>1455</v>
      </c>
    </row>
    <row r="841" spans="1:5" x14ac:dyDescent="0.2">
      <c r="A841" s="352" t="s">
        <v>1871</v>
      </c>
      <c r="B841" s="354" t="s">
        <v>1864</v>
      </c>
      <c r="C841" s="355"/>
      <c r="D841" s="358" t="s">
        <v>59</v>
      </c>
      <c r="E841" s="321" t="s">
        <v>1454</v>
      </c>
    </row>
    <row r="842" spans="1:5" x14ac:dyDescent="0.2">
      <c r="A842" s="360"/>
      <c r="B842" s="361"/>
      <c r="C842" s="362"/>
      <c r="D842" s="363"/>
      <c r="E842" s="322" t="s">
        <v>1455</v>
      </c>
    </row>
    <row r="843" spans="1:5" x14ac:dyDescent="0.2">
      <c r="A843" s="344" t="s">
        <v>1872</v>
      </c>
      <c r="B843" s="346" t="s">
        <v>1864</v>
      </c>
      <c r="C843" s="347"/>
      <c r="D843" s="350" t="s">
        <v>59</v>
      </c>
      <c r="E843" s="323" t="s">
        <v>1454</v>
      </c>
    </row>
    <row r="844" spans="1:5" x14ac:dyDescent="0.2">
      <c r="A844" s="345"/>
      <c r="B844" s="348"/>
      <c r="C844" s="349"/>
      <c r="D844" s="351"/>
      <c r="E844" s="324" t="s">
        <v>1455</v>
      </c>
    </row>
    <row r="845" spans="1:5" x14ac:dyDescent="0.2">
      <c r="A845" s="352" t="s">
        <v>1873</v>
      </c>
      <c r="B845" s="354" t="s">
        <v>1864</v>
      </c>
      <c r="C845" s="355"/>
      <c r="D845" s="358" t="s">
        <v>59</v>
      </c>
      <c r="E845" s="321" t="s">
        <v>1454</v>
      </c>
    </row>
    <row r="846" spans="1:5" x14ac:dyDescent="0.2">
      <c r="A846" s="360"/>
      <c r="B846" s="361"/>
      <c r="C846" s="362"/>
      <c r="D846" s="363"/>
      <c r="E846" s="322" t="s">
        <v>1455</v>
      </c>
    </row>
    <row r="847" spans="1:5" x14ac:dyDescent="0.2">
      <c r="A847" s="344" t="s">
        <v>1874</v>
      </c>
      <c r="B847" s="346" t="s">
        <v>1864</v>
      </c>
      <c r="C847" s="347"/>
      <c r="D847" s="350" t="s">
        <v>59</v>
      </c>
      <c r="E847" s="323" t="s">
        <v>1454</v>
      </c>
    </row>
    <row r="848" spans="1:5" x14ac:dyDescent="0.2">
      <c r="A848" s="345"/>
      <c r="B848" s="348"/>
      <c r="C848" s="349"/>
      <c r="D848" s="351"/>
      <c r="E848" s="324" t="s">
        <v>1455</v>
      </c>
    </row>
    <row r="849" spans="1:5" x14ac:dyDescent="0.2">
      <c r="A849" s="352" t="s">
        <v>1875</v>
      </c>
      <c r="B849" s="354" t="s">
        <v>1864</v>
      </c>
      <c r="C849" s="355"/>
      <c r="D849" s="358" t="s">
        <v>59</v>
      </c>
      <c r="E849" s="321" t="s">
        <v>1454</v>
      </c>
    </row>
    <row r="850" spans="1:5" x14ac:dyDescent="0.2">
      <c r="A850" s="360"/>
      <c r="B850" s="361"/>
      <c r="C850" s="362"/>
      <c r="D850" s="363"/>
      <c r="E850" s="322" t="s">
        <v>1455</v>
      </c>
    </row>
    <row r="851" spans="1:5" x14ac:dyDescent="0.2">
      <c r="A851" s="344" t="s">
        <v>1573</v>
      </c>
      <c r="B851" s="346" t="s">
        <v>1864</v>
      </c>
      <c r="C851" s="347"/>
      <c r="D851" s="350" t="s">
        <v>59</v>
      </c>
      <c r="E851" s="323" t="s">
        <v>1454</v>
      </c>
    </row>
    <row r="852" spans="1:5" x14ac:dyDescent="0.2">
      <c r="A852" s="345"/>
      <c r="B852" s="348"/>
      <c r="C852" s="349"/>
      <c r="D852" s="351"/>
      <c r="E852" s="324" t="s">
        <v>1455</v>
      </c>
    </row>
    <row r="853" spans="1:5" x14ac:dyDescent="0.2">
      <c r="A853" s="352" t="s">
        <v>1876</v>
      </c>
      <c r="B853" s="354" t="s">
        <v>1864</v>
      </c>
      <c r="C853" s="355"/>
      <c r="D853" s="358" t="s">
        <v>59</v>
      </c>
      <c r="E853" s="321" t="s">
        <v>1454</v>
      </c>
    </row>
    <row r="854" spans="1:5" x14ac:dyDescent="0.2">
      <c r="A854" s="360"/>
      <c r="B854" s="361"/>
      <c r="C854" s="362"/>
      <c r="D854" s="363"/>
      <c r="E854" s="322" t="s">
        <v>1455</v>
      </c>
    </row>
    <row r="855" spans="1:5" x14ac:dyDescent="0.2">
      <c r="A855" s="344" t="s">
        <v>1877</v>
      </c>
      <c r="B855" s="346" t="s">
        <v>1864</v>
      </c>
      <c r="C855" s="347"/>
      <c r="D855" s="350" t="s">
        <v>59</v>
      </c>
      <c r="E855" s="323" t="s">
        <v>1454</v>
      </c>
    </row>
    <row r="856" spans="1:5" x14ac:dyDescent="0.2">
      <c r="A856" s="345"/>
      <c r="B856" s="348"/>
      <c r="C856" s="349"/>
      <c r="D856" s="351"/>
      <c r="E856" s="324" t="s">
        <v>1455</v>
      </c>
    </row>
    <row r="857" spans="1:5" x14ac:dyDescent="0.2">
      <c r="A857" s="352" t="s">
        <v>1878</v>
      </c>
      <c r="B857" s="354" t="s">
        <v>1864</v>
      </c>
      <c r="C857" s="355"/>
      <c r="D857" s="358" t="s">
        <v>59</v>
      </c>
      <c r="E857" s="321" t="s">
        <v>1454</v>
      </c>
    </row>
    <row r="858" spans="1:5" x14ac:dyDescent="0.2">
      <c r="A858" s="360"/>
      <c r="B858" s="361"/>
      <c r="C858" s="362"/>
      <c r="D858" s="363"/>
      <c r="E858" s="322" t="s">
        <v>1455</v>
      </c>
    </row>
    <row r="859" spans="1:5" x14ac:dyDescent="0.2">
      <c r="A859" s="344" t="s">
        <v>1879</v>
      </c>
      <c r="B859" s="346" t="s">
        <v>1864</v>
      </c>
      <c r="C859" s="347"/>
      <c r="D859" s="350" t="s">
        <v>59</v>
      </c>
      <c r="E859" s="323" t="s">
        <v>1454</v>
      </c>
    </row>
    <row r="860" spans="1:5" x14ac:dyDescent="0.2">
      <c r="A860" s="345"/>
      <c r="B860" s="348"/>
      <c r="C860" s="349"/>
      <c r="D860" s="351"/>
      <c r="E860" s="324" t="s">
        <v>1455</v>
      </c>
    </row>
    <row r="861" spans="1:5" x14ac:dyDescent="0.2">
      <c r="A861" s="352" t="s">
        <v>1880</v>
      </c>
      <c r="B861" s="354" t="s">
        <v>1864</v>
      </c>
      <c r="C861" s="355"/>
      <c r="D861" s="358" t="s">
        <v>59</v>
      </c>
      <c r="E861" s="321" t="s">
        <v>1454</v>
      </c>
    </row>
    <row r="862" spans="1:5" x14ac:dyDescent="0.2">
      <c r="A862" s="360"/>
      <c r="B862" s="361"/>
      <c r="C862" s="362"/>
      <c r="D862" s="363"/>
      <c r="E862" s="322" t="s">
        <v>1455</v>
      </c>
    </row>
    <row r="863" spans="1:5" x14ac:dyDescent="0.2">
      <c r="A863" s="344" t="s">
        <v>1881</v>
      </c>
      <c r="B863" s="346" t="s">
        <v>1864</v>
      </c>
      <c r="C863" s="347"/>
      <c r="D863" s="350" t="s">
        <v>59</v>
      </c>
      <c r="E863" s="323" t="s">
        <v>1454</v>
      </c>
    </row>
    <row r="864" spans="1:5" x14ac:dyDescent="0.2">
      <c r="A864" s="345"/>
      <c r="B864" s="348"/>
      <c r="C864" s="349"/>
      <c r="D864" s="351"/>
      <c r="E864" s="324" t="s">
        <v>1455</v>
      </c>
    </row>
    <row r="865" spans="1:5" x14ac:dyDescent="0.2">
      <c r="A865" s="352" t="s">
        <v>1882</v>
      </c>
      <c r="B865" s="354" t="s">
        <v>1864</v>
      </c>
      <c r="C865" s="355"/>
      <c r="D865" s="358" t="s">
        <v>59</v>
      </c>
      <c r="E865" s="321" t="s">
        <v>1454</v>
      </c>
    </row>
    <row r="866" spans="1:5" x14ac:dyDescent="0.2">
      <c r="A866" s="360"/>
      <c r="B866" s="361"/>
      <c r="C866" s="362"/>
      <c r="D866" s="363"/>
      <c r="E866" s="322" t="s">
        <v>1455</v>
      </c>
    </row>
    <row r="867" spans="1:5" x14ac:dyDescent="0.2">
      <c r="A867" s="344" t="s">
        <v>1883</v>
      </c>
      <c r="B867" s="346" t="s">
        <v>1864</v>
      </c>
      <c r="C867" s="347"/>
      <c r="D867" s="350" t="s">
        <v>59</v>
      </c>
      <c r="E867" s="323" t="s">
        <v>1454</v>
      </c>
    </row>
    <row r="868" spans="1:5" x14ac:dyDescent="0.2">
      <c r="A868" s="345"/>
      <c r="B868" s="348"/>
      <c r="C868" s="349"/>
      <c r="D868" s="351"/>
      <c r="E868" s="324" t="s">
        <v>1455</v>
      </c>
    </row>
    <row r="869" spans="1:5" x14ac:dyDescent="0.2">
      <c r="A869" s="352" t="s">
        <v>1884</v>
      </c>
      <c r="B869" s="354" t="s">
        <v>1864</v>
      </c>
      <c r="C869" s="355"/>
      <c r="D869" s="358" t="s">
        <v>59</v>
      </c>
      <c r="E869" s="321" t="s">
        <v>1454</v>
      </c>
    </row>
    <row r="870" spans="1:5" x14ac:dyDescent="0.2">
      <c r="A870" s="360"/>
      <c r="B870" s="361"/>
      <c r="C870" s="362"/>
      <c r="D870" s="363"/>
      <c r="E870" s="322" t="s">
        <v>1455</v>
      </c>
    </row>
    <row r="871" spans="1:5" x14ac:dyDescent="0.2">
      <c r="A871" s="344" t="s">
        <v>1885</v>
      </c>
      <c r="B871" s="346" t="s">
        <v>1886</v>
      </c>
      <c r="C871" s="347"/>
      <c r="D871" s="350" t="s">
        <v>59</v>
      </c>
      <c r="E871" s="323" t="s">
        <v>1454</v>
      </c>
    </row>
    <row r="872" spans="1:5" x14ac:dyDescent="0.2">
      <c r="A872" s="345"/>
      <c r="B872" s="348"/>
      <c r="C872" s="349"/>
      <c r="D872" s="351"/>
      <c r="E872" s="324" t="s">
        <v>1455</v>
      </c>
    </row>
    <row r="873" spans="1:5" x14ac:dyDescent="0.2">
      <c r="A873" s="352" t="s">
        <v>1887</v>
      </c>
      <c r="B873" s="354" t="s">
        <v>1886</v>
      </c>
      <c r="C873" s="355"/>
      <c r="D873" s="358" t="s">
        <v>59</v>
      </c>
      <c r="E873" s="321" t="s">
        <v>1454</v>
      </c>
    </row>
    <row r="874" spans="1:5" x14ac:dyDescent="0.2">
      <c r="A874" s="360"/>
      <c r="B874" s="361"/>
      <c r="C874" s="362"/>
      <c r="D874" s="363"/>
      <c r="E874" s="322" t="s">
        <v>1455</v>
      </c>
    </row>
    <row r="875" spans="1:5" x14ac:dyDescent="0.2">
      <c r="A875" s="344" t="s">
        <v>1888</v>
      </c>
      <c r="B875" s="346" t="s">
        <v>1886</v>
      </c>
      <c r="C875" s="347"/>
      <c r="D875" s="350" t="s">
        <v>59</v>
      </c>
      <c r="E875" s="323" t="s">
        <v>1454</v>
      </c>
    </row>
    <row r="876" spans="1:5" x14ac:dyDescent="0.2">
      <c r="A876" s="345"/>
      <c r="B876" s="348"/>
      <c r="C876" s="349"/>
      <c r="D876" s="351"/>
      <c r="E876" s="324" t="s">
        <v>1455</v>
      </c>
    </row>
    <row r="877" spans="1:5" x14ac:dyDescent="0.2">
      <c r="A877" s="352" t="s">
        <v>1889</v>
      </c>
      <c r="B877" s="354" t="s">
        <v>1886</v>
      </c>
      <c r="C877" s="355"/>
      <c r="D877" s="358" t="s">
        <v>59</v>
      </c>
      <c r="E877" s="321" t="s">
        <v>1454</v>
      </c>
    </row>
    <row r="878" spans="1:5" x14ac:dyDescent="0.2">
      <c r="A878" s="360"/>
      <c r="B878" s="361"/>
      <c r="C878" s="362"/>
      <c r="D878" s="363"/>
      <c r="E878" s="322" t="s">
        <v>1455</v>
      </c>
    </row>
    <row r="879" spans="1:5" x14ac:dyDescent="0.2">
      <c r="A879" s="344" t="s">
        <v>1890</v>
      </c>
      <c r="B879" s="346" t="s">
        <v>1886</v>
      </c>
      <c r="C879" s="347"/>
      <c r="D879" s="350" t="s">
        <v>59</v>
      </c>
      <c r="E879" s="323" t="s">
        <v>1454</v>
      </c>
    </row>
    <row r="880" spans="1:5" x14ac:dyDescent="0.2">
      <c r="A880" s="345"/>
      <c r="B880" s="348"/>
      <c r="C880" s="349"/>
      <c r="D880" s="351"/>
      <c r="E880" s="324" t="s">
        <v>1455</v>
      </c>
    </row>
    <row r="881" spans="1:5" x14ac:dyDescent="0.2">
      <c r="A881" s="352" t="s">
        <v>1891</v>
      </c>
      <c r="B881" s="354" t="s">
        <v>1892</v>
      </c>
      <c r="C881" s="355"/>
      <c r="D881" s="358" t="s">
        <v>59</v>
      </c>
      <c r="E881" s="321" t="s">
        <v>1454</v>
      </c>
    </row>
    <row r="882" spans="1:5" x14ac:dyDescent="0.2">
      <c r="A882" s="360"/>
      <c r="B882" s="361"/>
      <c r="C882" s="362"/>
      <c r="D882" s="363"/>
      <c r="E882" s="322" t="s">
        <v>1455</v>
      </c>
    </row>
    <row r="883" spans="1:5" x14ac:dyDescent="0.2">
      <c r="A883" s="344" t="s">
        <v>1893</v>
      </c>
      <c r="B883" s="346" t="s">
        <v>1892</v>
      </c>
      <c r="C883" s="347"/>
      <c r="D883" s="350" t="s">
        <v>59</v>
      </c>
      <c r="E883" s="323" t="s">
        <v>1454</v>
      </c>
    </row>
    <row r="884" spans="1:5" x14ac:dyDescent="0.2">
      <c r="A884" s="345"/>
      <c r="B884" s="348"/>
      <c r="C884" s="349"/>
      <c r="D884" s="351"/>
      <c r="E884" s="324" t="s">
        <v>1455</v>
      </c>
    </row>
    <row r="885" spans="1:5" x14ac:dyDescent="0.2">
      <c r="A885" s="352" t="s">
        <v>1894</v>
      </c>
      <c r="B885" s="354" t="s">
        <v>1892</v>
      </c>
      <c r="C885" s="355"/>
      <c r="D885" s="358" t="s">
        <v>59</v>
      </c>
      <c r="E885" s="321" t="s">
        <v>1454</v>
      </c>
    </row>
    <row r="886" spans="1:5" x14ac:dyDescent="0.2">
      <c r="A886" s="360"/>
      <c r="B886" s="361"/>
      <c r="C886" s="362"/>
      <c r="D886" s="363"/>
      <c r="E886" s="322" t="s">
        <v>1455</v>
      </c>
    </row>
    <row r="887" spans="1:5" x14ac:dyDescent="0.2">
      <c r="A887" s="344" t="s">
        <v>1895</v>
      </c>
      <c r="B887" s="346" t="s">
        <v>1892</v>
      </c>
      <c r="C887" s="347"/>
      <c r="D887" s="350" t="s">
        <v>59</v>
      </c>
      <c r="E887" s="323" t="s">
        <v>1454</v>
      </c>
    </row>
    <row r="888" spans="1:5" x14ac:dyDescent="0.2">
      <c r="A888" s="345"/>
      <c r="B888" s="348"/>
      <c r="C888" s="349"/>
      <c r="D888" s="351"/>
      <c r="E888" s="324" t="s">
        <v>1455</v>
      </c>
    </row>
    <row r="889" spans="1:5" x14ac:dyDescent="0.2">
      <c r="A889" s="352" t="s">
        <v>1896</v>
      </c>
      <c r="B889" s="354" t="s">
        <v>1897</v>
      </c>
      <c r="C889" s="355"/>
      <c r="D889" s="358" t="s">
        <v>59</v>
      </c>
      <c r="E889" s="321" t="s">
        <v>1454</v>
      </c>
    </row>
    <row r="890" spans="1:5" x14ac:dyDescent="0.2">
      <c r="A890" s="360"/>
      <c r="B890" s="361"/>
      <c r="C890" s="362"/>
      <c r="D890" s="363"/>
      <c r="E890" s="322" t="s">
        <v>1455</v>
      </c>
    </row>
    <row r="891" spans="1:5" x14ac:dyDescent="0.2">
      <c r="A891" s="344" t="s">
        <v>1898</v>
      </c>
      <c r="B891" s="346" t="s">
        <v>1897</v>
      </c>
      <c r="C891" s="347"/>
      <c r="D891" s="350" t="s">
        <v>59</v>
      </c>
      <c r="E891" s="323" t="s">
        <v>1454</v>
      </c>
    </row>
    <row r="892" spans="1:5" x14ac:dyDescent="0.2">
      <c r="A892" s="345"/>
      <c r="B892" s="348"/>
      <c r="C892" s="349"/>
      <c r="D892" s="351"/>
      <c r="E892" s="324" t="s">
        <v>1455</v>
      </c>
    </row>
    <row r="893" spans="1:5" x14ac:dyDescent="0.2">
      <c r="A893" s="352" t="s">
        <v>1899</v>
      </c>
      <c r="B893" s="354" t="s">
        <v>1897</v>
      </c>
      <c r="C893" s="355"/>
      <c r="D893" s="358" t="s">
        <v>59</v>
      </c>
      <c r="E893" s="321" t="s">
        <v>1454</v>
      </c>
    </row>
    <row r="894" spans="1:5" x14ac:dyDescent="0.2">
      <c r="A894" s="360"/>
      <c r="B894" s="361"/>
      <c r="C894" s="362"/>
      <c r="D894" s="363"/>
      <c r="E894" s="322" t="s">
        <v>1455</v>
      </c>
    </row>
    <row r="895" spans="1:5" x14ac:dyDescent="0.2">
      <c r="A895" s="344" t="s">
        <v>1900</v>
      </c>
      <c r="B895" s="346" t="s">
        <v>1897</v>
      </c>
      <c r="C895" s="347"/>
      <c r="D895" s="350" t="s">
        <v>59</v>
      </c>
      <c r="E895" s="323" t="s">
        <v>1454</v>
      </c>
    </row>
    <row r="896" spans="1:5" x14ac:dyDescent="0.2">
      <c r="A896" s="345"/>
      <c r="B896" s="348"/>
      <c r="C896" s="349"/>
      <c r="D896" s="351"/>
      <c r="E896" s="324" t="s">
        <v>1455</v>
      </c>
    </row>
    <row r="897" spans="1:5" x14ac:dyDescent="0.2">
      <c r="A897" s="352" t="s">
        <v>1901</v>
      </c>
      <c r="B897" s="354" t="s">
        <v>1897</v>
      </c>
      <c r="C897" s="355"/>
      <c r="D897" s="358" t="s">
        <v>59</v>
      </c>
      <c r="E897" s="321" t="s">
        <v>1454</v>
      </c>
    </row>
    <row r="898" spans="1:5" x14ac:dyDescent="0.2">
      <c r="A898" s="360"/>
      <c r="B898" s="361"/>
      <c r="C898" s="362"/>
      <c r="D898" s="363"/>
      <c r="E898" s="322" t="s">
        <v>1455</v>
      </c>
    </row>
    <row r="899" spans="1:5" x14ac:dyDescent="0.2">
      <c r="A899" s="344" t="s">
        <v>1902</v>
      </c>
      <c r="B899" s="346" t="s">
        <v>1897</v>
      </c>
      <c r="C899" s="347"/>
      <c r="D899" s="350" t="s">
        <v>59</v>
      </c>
      <c r="E899" s="323" t="s">
        <v>1454</v>
      </c>
    </row>
    <row r="900" spans="1:5" x14ac:dyDescent="0.2">
      <c r="A900" s="345"/>
      <c r="B900" s="348"/>
      <c r="C900" s="349"/>
      <c r="D900" s="351"/>
      <c r="E900" s="324" t="s">
        <v>1455</v>
      </c>
    </row>
    <row r="901" spans="1:5" x14ac:dyDescent="0.2">
      <c r="A901" s="352" t="s">
        <v>1903</v>
      </c>
      <c r="B901" s="354" t="s">
        <v>1897</v>
      </c>
      <c r="C901" s="355"/>
      <c r="D901" s="358" t="s">
        <v>59</v>
      </c>
      <c r="E901" s="321" t="s">
        <v>1454</v>
      </c>
    </row>
    <row r="902" spans="1:5" x14ac:dyDescent="0.2">
      <c r="A902" s="360"/>
      <c r="B902" s="361"/>
      <c r="C902" s="362"/>
      <c r="D902" s="363"/>
      <c r="E902" s="322" t="s">
        <v>1455</v>
      </c>
    </row>
    <row r="903" spans="1:5" x14ac:dyDescent="0.2">
      <c r="A903" s="344" t="s">
        <v>1563</v>
      </c>
      <c r="B903" s="346" t="s">
        <v>1897</v>
      </c>
      <c r="C903" s="347"/>
      <c r="D903" s="350" t="s">
        <v>59</v>
      </c>
      <c r="E903" s="323" t="s">
        <v>1454</v>
      </c>
    </row>
    <row r="904" spans="1:5" x14ac:dyDescent="0.2">
      <c r="A904" s="345"/>
      <c r="B904" s="348"/>
      <c r="C904" s="349"/>
      <c r="D904" s="351"/>
      <c r="E904" s="324" t="s">
        <v>1455</v>
      </c>
    </row>
    <row r="905" spans="1:5" x14ac:dyDescent="0.2">
      <c r="A905" s="352" t="s">
        <v>1904</v>
      </c>
      <c r="B905" s="354" t="s">
        <v>1897</v>
      </c>
      <c r="C905" s="355"/>
      <c r="D905" s="358" t="s">
        <v>59</v>
      </c>
      <c r="E905" s="321" t="s">
        <v>1454</v>
      </c>
    </row>
    <row r="906" spans="1:5" x14ac:dyDescent="0.2">
      <c r="A906" s="360"/>
      <c r="B906" s="361"/>
      <c r="C906" s="362"/>
      <c r="D906" s="363"/>
      <c r="E906" s="322" t="s">
        <v>1455</v>
      </c>
    </row>
    <row r="907" spans="1:5" x14ac:dyDescent="0.2">
      <c r="A907" s="344" t="s">
        <v>1905</v>
      </c>
      <c r="B907" s="346" t="s">
        <v>1897</v>
      </c>
      <c r="C907" s="347"/>
      <c r="D907" s="350" t="s">
        <v>59</v>
      </c>
      <c r="E907" s="323" t="s">
        <v>1454</v>
      </c>
    </row>
    <row r="908" spans="1:5" x14ac:dyDescent="0.2">
      <c r="A908" s="345"/>
      <c r="B908" s="348"/>
      <c r="C908" s="349"/>
      <c r="D908" s="351"/>
      <c r="E908" s="324" t="s">
        <v>1455</v>
      </c>
    </row>
    <row r="909" spans="1:5" x14ac:dyDescent="0.2">
      <c r="A909" s="352" t="s">
        <v>1906</v>
      </c>
      <c r="B909" s="354" t="s">
        <v>1897</v>
      </c>
      <c r="C909" s="355"/>
      <c r="D909" s="358" t="s">
        <v>59</v>
      </c>
      <c r="E909" s="321" t="s">
        <v>1454</v>
      </c>
    </row>
    <row r="910" spans="1:5" x14ac:dyDescent="0.2">
      <c r="A910" s="360"/>
      <c r="B910" s="361"/>
      <c r="C910" s="362"/>
      <c r="D910" s="363"/>
      <c r="E910" s="322" t="s">
        <v>1455</v>
      </c>
    </row>
    <row r="911" spans="1:5" x14ac:dyDescent="0.2">
      <c r="A911" s="344" t="s">
        <v>1875</v>
      </c>
      <c r="B911" s="346" t="s">
        <v>1897</v>
      </c>
      <c r="C911" s="347"/>
      <c r="D911" s="350" t="s">
        <v>59</v>
      </c>
      <c r="E911" s="323" t="s">
        <v>1454</v>
      </c>
    </row>
    <row r="912" spans="1:5" x14ac:dyDescent="0.2">
      <c r="A912" s="345"/>
      <c r="B912" s="348"/>
      <c r="C912" s="349"/>
      <c r="D912" s="351"/>
      <c r="E912" s="324" t="s">
        <v>1455</v>
      </c>
    </row>
    <row r="913" spans="1:5" x14ac:dyDescent="0.2">
      <c r="A913" s="352" t="s">
        <v>1907</v>
      </c>
      <c r="B913" s="354" t="s">
        <v>1908</v>
      </c>
      <c r="C913" s="355"/>
      <c r="D913" s="358" t="s">
        <v>59</v>
      </c>
      <c r="E913" s="321" t="s">
        <v>1454</v>
      </c>
    </row>
    <row r="914" spans="1:5" x14ac:dyDescent="0.2">
      <c r="A914" s="360"/>
      <c r="B914" s="361"/>
      <c r="C914" s="362"/>
      <c r="D914" s="363"/>
      <c r="E914" s="322" t="s">
        <v>1455</v>
      </c>
    </row>
    <row r="915" spans="1:5" x14ac:dyDescent="0.2">
      <c r="A915" s="344" t="s">
        <v>1909</v>
      </c>
      <c r="B915" s="346" t="s">
        <v>1908</v>
      </c>
      <c r="C915" s="347"/>
      <c r="D915" s="350" t="s">
        <v>59</v>
      </c>
      <c r="E915" s="323" t="s">
        <v>1454</v>
      </c>
    </row>
    <row r="916" spans="1:5" x14ac:dyDescent="0.2">
      <c r="A916" s="345"/>
      <c r="B916" s="348"/>
      <c r="C916" s="349"/>
      <c r="D916" s="351"/>
      <c r="E916" s="324" t="s">
        <v>1455</v>
      </c>
    </row>
    <row r="917" spans="1:5" x14ac:dyDescent="0.2">
      <c r="A917" s="352" t="s">
        <v>1910</v>
      </c>
      <c r="B917" s="354" t="s">
        <v>1908</v>
      </c>
      <c r="C917" s="355"/>
      <c r="D917" s="358" t="s">
        <v>59</v>
      </c>
      <c r="E917" s="321" t="s">
        <v>1454</v>
      </c>
    </row>
    <row r="918" spans="1:5" x14ac:dyDescent="0.2">
      <c r="A918" s="360"/>
      <c r="B918" s="361"/>
      <c r="C918" s="362"/>
      <c r="D918" s="363"/>
      <c r="E918" s="322" t="s">
        <v>1455</v>
      </c>
    </row>
    <row r="919" spans="1:5" x14ac:dyDescent="0.2">
      <c r="A919" s="344" t="s">
        <v>1911</v>
      </c>
      <c r="B919" s="346" t="s">
        <v>1908</v>
      </c>
      <c r="C919" s="347"/>
      <c r="D919" s="350" t="s">
        <v>59</v>
      </c>
      <c r="E919" s="323" t="s">
        <v>1454</v>
      </c>
    </row>
    <row r="920" spans="1:5" x14ac:dyDescent="0.2">
      <c r="A920" s="345"/>
      <c r="B920" s="348"/>
      <c r="C920" s="349"/>
      <c r="D920" s="351"/>
      <c r="E920" s="324" t="s">
        <v>1455</v>
      </c>
    </row>
    <row r="921" spans="1:5" x14ac:dyDescent="0.2">
      <c r="A921" s="352" t="s">
        <v>1912</v>
      </c>
      <c r="B921" s="354" t="s">
        <v>1908</v>
      </c>
      <c r="C921" s="355"/>
      <c r="D921" s="358" t="s">
        <v>59</v>
      </c>
      <c r="E921" s="321" t="s">
        <v>1454</v>
      </c>
    </row>
    <row r="922" spans="1:5" x14ac:dyDescent="0.2">
      <c r="A922" s="360"/>
      <c r="B922" s="361"/>
      <c r="C922" s="362"/>
      <c r="D922" s="363"/>
      <c r="E922" s="322" t="s">
        <v>1455</v>
      </c>
    </row>
    <row r="923" spans="1:5" x14ac:dyDescent="0.2">
      <c r="A923" s="344" t="s">
        <v>1913</v>
      </c>
      <c r="B923" s="346" t="s">
        <v>1908</v>
      </c>
      <c r="C923" s="347"/>
      <c r="D923" s="350" t="s">
        <v>59</v>
      </c>
      <c r="E923" s="323" t="s">
        <v>1454</v>
      </c>
    </row>
    <row r="924" spans="1:5" x14ac:dyDescent="0.2">
      <c r="A924" s="345"/>
      <c r="B924" s="348"/>
      <c r="C924" s="349"/>
      <c r="D924" s="351"/>
      <c r="E924" s="324" t="s">
        <v>1455</v>
      </c>
    </row>
    <row r="925" spans="1:5" x14ac:dyDescent="0.2">
      <c r="A925" s="352" t="s">
        <v>1914</v>
      </c>
      <c r="B925" s="354" t="s">
        <v>1915</v>
      </c>
      <c r="C925" s="355"/>
      <c r="D925" s="358" t="s">
        <v>59</v>
      </c>
      <c r="E925" s="321" t="s">
        <v>1454</v>
      </c>
    </row>
    <row r="926" spans="1:5" x14ac:dyDescent="0.2">
      <c r="A926" s="360"/>
      <c r="B926" s="361"/>
      <c r="C926" s="362"/>
      <c r="D926" s="363"/>
      <c r="E926" s="322" t="s">
        <v>1455</v>
      </c>
    </row>
    <row r="927" spans="1:5" x14ac:dyDescent="0.2">
      <c r="A927" s="344" t="s">
        <v>1916</v>
      </c>
      <c r="B927" s="346" t="s">
        <v>1915</v>
      </c>
      <c r="C927" s="347"/>
      <c r="D927" s="350" t="s">
        <v>59</v>
      </c>
      <c r="E927" s="323" t="s">
        <v>1454</v>
      </c>
    </row>
    <row r="928" spans="1:5" x14ac:dyDescent="0.2">
      <c r="A928" s="345"/>
      <c r="B928" s="348"/>
      <c r="C928" s="349"/>
      <c r="D928" s="351"/>
      <c r="E928" s="324" t="s">
        <v>1455</v>
      </c>
    </row>
    <row r="929" spans="1:5" x14ac:dyDescent="0.2">
      <c r="A929" s="352" t="s">
        <v>1917</v>
      </c>
      <c r="B929" s="354" t="s">
        <v>1915</v>
      </c>
      <c r="C929" s="355"/>
      <c r="D929" s="358" t="s">
        <v>59</v>
      </c>
      <c r="E929" s="321" t="s">
        <v>1454</v>
      </c>
    </row>
    <row r="930" spans="1:5" x14ac:dyDescent="0.2">
      <c r="A930" s="360"/>
      <c r="B930" s="361"/>
      <c r="C930" s="362"/>
      <c r="D930" s="363"/>
      <c r="E930" s="322" t="s">
        <v>1455</v>
      </c>
    </row>
    <row r="931" spans="1:5" x14ac:dyDescent="0.2">
      <c r="A931" s="344" t="s">
        <v>1918</v>
      </c>
      <c r="B931" s="346" t="s">
        <v>1915</v>
      </c>
      <c r="C931" s="347"/>
      <c r="D931" s="350" t="s">
        <v>59</v>
      </c>
      <c r="E931" s="323" t="s">
        <v>1454</v>
      </c>
    </row>
    <row r="932" spans="1:5" x14ac:dyDescent="0.2">
      <c r="A932" s="345"/>
      <c r="B932" s="348"/>
      <c r="C932" s="349"/>
      <c r="D932" s="351"/>
      <c r="E932" s="324" t="s">
        <v>1455</v>
      </c>
    </row>
    <row r="933" spans="1:5" x14ac:dyDescent="0.2">
      <c r="A933" s="352" t="s">
        <v>1919</v>
      </c>
      <c r="B933" s="354" t="s">
        <v>1915</v>
      </c>
      <c r="C933" s="355"/>
      <c r="D933" s="358" t="s">
        <v>59</v>
      </c>
      <c r="E933" s="321" t="s">
        <v>1454</v>
      </c>
    </row>
    <row r="934" spans="1:5" x14ac:dyDescent="0.2">
      <c r="A934" s="360"/>
      <c r="B934" s="361"/>
      <c r="C934" s="362"/>
      <c r="D934" s="363"/>
      <c r="E934" s="322" t="s">
        <v>1455</v>
      </c>
    </row>
    <row r="935" spans="1:5" x14ac:dyDescent="0.2">
      <c r="A935" s="344" t="s">
        <v>1920</v>
      </c>
      <c r="B935" s="346" t="s">
        <v>1915</v>
      </c>
      <c r="C935" s="347"/>
      <c r="D935" s="350" t="s">
        <v>59</v>
      </c>
      <c r="E935" s="323" t="s">
        <v>1454</v>
      </c>
    </row>
    <row r="936" spans="1:5" x14ac:dyDescent="0.2">
      <c r="A936" s="345"/>
      <c r="B936" s="348"/>
      <c r="C936" s="349"/>
      <c r="D936" s="351"/>
      <c r="E936" s="324" t="s">
        <v>1455</v>
      </c>
    </row>
    <row r="937" spans="1:5" x14ac:dyDescent="0.2">
      <c r="A937" s="352" t="s">
        <v>1921</v>
      </c>
      <c r="B937" s="354" t="s">
        <v>1915</v>
      </c>
      <c r="C937" s="355"/>
      <c r="D937" s="358" t="s">
        <v>59</v>
      </c>
      <c r="E937" s="321" t="s">
        <v>1454</v>
      </c>
    </row>
    <row r="938" spans="1:5" x14ac:dyDescent="0.2">
      <c r="A938" s="360"/>
      <c r="B938" s="361"/>
      <c r="C938" s="362"/>
      <c r="D938" s="363"/>
      <c r="E938" s="322" t="s">
        <v>1455</v>
      </c>
    </row>
    <row r="939" spans="1:5" x14ac:dyDescent="0.2">
      <c r="A939" s="344" t="s">
        <v>1922</v>
      </c>
      <c r="B939" s="346" t="s">
        <v>1915</v>
      </c>
      <c r="C939" s="347"/>
      <c r="D939" s="350" t="s">
        <v>59</v>
      </c>
      <c r="E939" s="323" t="s">
        <v>1454</v>
      </c>
    </row>
    <row r="940" spans="1:5" x14ac:dyDescent="0.2">
      <c r="A940" s="345"/>
      <c r="B940" s="348"/>
      <c r="C940" s="349"/>
      <c r="D940" s="351"/>
      <c r="E940" s="324" t="s">
        <v>1455</v>
      </c>
    </row>
    <row r="941" spans="1:5" x14ac:dyDescent="0.2">
      <c r="A941" s="352" t="s">
        <v>1573</v>
      </c>
      <c r="B941" s="354" t="s">
        <v>1923</v>
      </c>
      <c r="C941" s="355"/>
      <c r="D941" s="358" t="s">
        <v>59</v>
      </c>
      <c r="E941" s="321" t="s">
        <v>1454</v>
      </c>
    </row>
    <row r="942" spans="1:5" x14ac:dyDescent="0.2">
      <c r="A942" s="360"/>
      <c r="B942" s="361"/>
      <c r="C942" s="362"/>
      <c r="D942" s="363"/>
      <c r="E942" s="322" t="s">
        <v>1455</v>
      </c>
    </row>
    <row r="943" spans="1:5" x14ac:dyDescent="0.2">
      <c r="A943" s="344" t="s">
        <v>1924</v>
      </c>
      <c r="B943" s="346" t="s">
        <v>1923</v>
      </c>
      <c r="C943" s="347"/>
      <c r="D943" s="350" t="s">
        <v>59</v>
      </c>
      <c r="E943" s="323" t="s">
        <v>1454</v>
      </c>
    </row>
    <row r="944" spans="1:5" x14ac:dyDescent="0.2">
      <c r="A944" s="345"/>
      <c r="B944" s="348"/>
      <c r="C944" s="349"/>
      <c r="D944" s="351"/>
      <c r="E944" s="324" t="s">
        <v>1455</v>
      </c>
    </row>
    <row r="945" spans="1:5" x14ac:dyDescent="0.2">
      <c r="A945" s="352" t="s">
        <v>1925</v>
      </c>
      <c r="B945" s="354" t="s">
        <v>1923</v>
      </c>
      <c r="C945" s="355"/>
      <c r="D945" s="358" t="s">
        <v>59</v>
      </c>
      <c r="E945" s="321" t="s">
        <v>1454</v>
      </c>
    </row>
    <row r="946" spans="1:5" x14ac:dyDescent="0.2">
      <c r="A946" s="360"/>
      <c r="B946" s="361"/>
      <c r="C946" s="362"/>
      <c r="D946" s="363"/>
      <c r="E946" s="322" t="s">
        <v>1455</v>
      </c>
    </row>
    <row r="947" spans="1:5" x14ac:dyDescent="0.2">
      <c r="A947" s="344" t="s">
        <v>1926</v>
      </c>
      <c r="B947" s="346" t="s">
        <v>1927</v>
      </c>
      <c r="C947" s="347"/>
      <c r="D947" s="350" t="s">
        <v>59</v>
      </c>
      <c r="E947" s="323" t="s">
        <v>1454</v>
      </c>
    </row>
    <row r="948" spans="1:5" x14ac:dyDescent="0.2">
      <c r="A948" s="345"/>
      <c r="B948" s="348"/>
      <c r="C948" s="349"/>
      <c r="D948" s="351"/>
      <c r="E948" s="324" t="s">
        <v>1455</v>
      </c>
    </row>
    <row r="949" spans="1:5" x14ac:dyDescent="0.2">
      <c r="A949" s="352" t="s">
        <v>1928</v>
      </c>
      <c r="B949" s="354" t="s">
        <v>1927</v>
      </c>
      <c r="C949" s="355"/>
      <c r="D949" s="358" t="s">
        <v>59</v>
      </c>
      <c r="E949" s="321" t="s">
        <v>1454</v>
      </c>
    </row>
    <row r="950" spans="1:5" x14ac:dyDescent="0.2">
      <c r="A950" s="360"/>
      <c r="B950" s="361"/>
      <c r="C950" s="362"/>
      <c r="D950" s="363"/>
      <c r="E950" s="322" t="s">
        <v>1455</v>
      </c>
    </row>
    <row r="951" spans="1:5" x14ac:dyDescent="0.2">
      <c r="A951" s="344" t="s">
        <v>1929</v>
      </c>
      <c r="B951" s="346" t="s">
        <v>1927</v>
      </c>
      <c r="C951" s="347"/>
      <c r="D951" s="350" t="s">
        <v>59</v>
      </c>
      <c r="E951" s="323" t="s">
        <v>1454</v>
      </c>
    </row>
    <row r="952" spans="1:5" x14ac:dyDescent="0.2">
      <c r="A952" s="345"/>
      <c r="B952" s="348"/>
      <c r="C952" s="349"/>
      <c r="D952" s="351"/>
      <c r="E952" s="324" t="s">
        <v>1455</v>
      </c>
    </row>
    <row r="953" spans="1:5" x14ac:dyDescent="0.2">
      <c r="A953" s="352" t="s">
        <v>1930</v>
      </c>
      <c r="B953" s="354" t="s">
        <v>1927</v>
      </c>
      <c r="C953" s="355"/>
      <c r="D953" s="358" t="s">
        <v>59</v>
      </c>
      <c r="E953" s="321" t="s">
        <v>1454</v>
      </c>
    </row>
    <row r="954" spans="1:5" x14ac:dyDescent="0.2">
      <c r="A954" s="360"/>
      <c r="B954" s="361"/>
      <c r="C954" s="362"/>
      <c r="D954" s="363"/>
      <c r="E954" s="322" t="s">
        <v>1455</v>
      </c>
    </row>
    <row r="955" spans="1:5" x14ac:dyDescent="0.2">
      <c r="A955" s="344" t="s">
        <v>1931</v>
      </c>
      <c r="B955" s="346" t="s">
        <v>1927</v>
      </c>
      <c r="C955" s="347"/>
      <c r="D955" s="350" t="s">
        <v>59</v>
      </c>
      <c r="E955" s="323" t="s">
        <v>1454</v>
      </c>
    </row>
    <row r="956" spans="1:5" x14ac:dyDescent="0.2">
      <c r="A956" s="345"/>
      <c r="B956" s="348"/>
      <c r="C956" s="349"/>
      <c r="D956" s="351"/>
      <c r="E956" s="324" t="s">
        <v>1455</v>
      </c>
    </row>
    <row r="957" spans="1:5" x14ac:dyDescent="0.2">
      <c r="A957" s="352" t="s">
        <v>1932</v>
      </c>
      <c r="B957" s="354" t="s">
        <v>1927</v>
      </c>
      <c r="C957" s="355"/>
      <c r="D957" s="358" t="s">
        <v>59</v>
      </c>
      <c r="E957" s="321" t="s">
        <v>1454</v>
      </c>
    </row>
    <row r="958" spans="1:5" x14ac:dyDescent="0.2">
      <c r="A958" s="360"/>
      <c r="B958" s="361"/>
      <c r="C958" s="362"/>
      <c r="D958" s="363"/>
      <c r="E958" s="322" t="s">
        <v>1455</v>
      </c>
    </row>
    <row r="959" spans="1:5" x14ac:dyDescent="0.2">
      <c r="A959" s="344" t="s">
        <v>1933</v>
      </c>
      <c r="B959" s="346" t="s">
        <v>1927</v>
      </c>
      <c r="C959" s="347"/>
      <c r="D959" s="350" t="s">
        <v>59</v>
      </c>
      <c r="E959" s="323" t="s">
        <v>1454</v>
      </c>
    </row>
    <row r="960" spans="1:5" x14ac:dyDescent="0.2">
      <c r="A960" s="345"/>
      <c r="B960" s="348"/>
      <c r="C960" s="349"/>
      <c r="D960" s="351"/>
      <c r="E960" s="324" t="s">
        <v>1455</v>
      </c>
    </row>
    <row r="961" spans="1:5" x14ac:dyDescent="0.2">
      <c r="A961" s="352" t="s">
        <v>1934</v>
      </c>
      <c r="B961" s="354" t="s">
        <v>1927</v>
      </c>
      <c r="C961" s="355"/>
      <c r="D961" s="358" t="s">
        <v>59</v>
      </c>
      <c r="E961" s="321" t="s">
        <v>1454</v>
      </c>
    </row>
    <row r="962" spans="1:5" x14ac:dyDescent="0.2">
      <c r="A962" s="360"/>
      <c r="B962" s="361"/>
      <c r="C962" s="362"/>
      <c r="D962" s="363"/>
      <c r="E962" s="322" t="s">
        <v>1455</v>
      </c>
    </row>
    <row r="963" spans="1:5" x14ac:dyDescent="0.2">
      <c r="A963" s="344" t="s">
        <v>1935</v>
      </c>
      <c r="B963" s="346" t="s">
        <v>1927</v>
      </c>
      <c r="C963" s="347"/>
      <c r="D963" s="350" t="s">
        <v>59</v>
      </c>
      <c r="E963" s="323" t="s">
        <v>1454</v>
      </c>
    </row>
    <row r="964" spans="1:5" x14ac:dyDescent="0.2">
      <c r="A964" s="345"/>
      <c r="B964" s="348"/>
      <c r="C964" s="349"/>
      <c r="D964" s="351"/>
      <c r="E964" s="324" t="s">
        <v>1455</v>
      </c>
    </row>
    <row r="965" spans="1:5" x14ac:dyDescent="0.2">
      <c r="A965" s="352" t="s">
        <v>1936</v>
      </c>
      <c r="B965" s="354" t="s">
        <v>1927</v>
      </c>
      <c r="C965" s="355"/>
      <c r="D965" s="358" t="s">
        <v>59</v>
      </c>
      <c r="E965" s="321" t="s">
        <v>1454</v>
      </c>
    </row>
    <row r="966" spans="1:5" x14ac:dyDescent="0.2">
      <c r="A966" s="360"/>
      <c r="B966" s="361"/>
      <c r="C966" s="362"/>
      <c r="D966" s="363"/>
      <c r="E966" s="322" t="s">
        <v>1455</v>
      </c>
    </row>
    <row r="967" spans="1:5" x14ac:dyDescent="0.2">
      <c r="A967" s="344" t="s">
        <v>1937</v>
      </c>
      <c r="B967" s="346" t="s">
        <v>1927</v>
      </c>
      <c r="C967" s="347"/>
      <c r="D967" s="350" t="s">
        <v>59</v>
      </c>
      <c r="E967" s="323" t="s">
        <v>1454</v>
      </c>
    </row>
    <row r="968" spans="1:5" x14ac:dyDescent="0.2">
      <c r="A968" s="345"/>
      <c r="B968" s="348"/>
      <c r="C968" s="349"/>
      <c r="D968" s="351"/>
      <c r="E968" s="324" t="s">
        <v>1455</v>
      </c>
    </row>
    <row r="969" spans="1:5" x14ac:dyDescent="0.2">
      <c r="A969" s="352" t="s">
        <v>1938</v>
      </c>
      <c r="B969" s="354" t="s">
        <v>1927</v>
      </c>
      <c r="C969" s="355"/>
      <c r="D969" s="358" t="s">
        <v>59</v>
      </c>
      <c r="E969" s="321" t="s">
        <v>1454</v>
      </c>
    </row>
    <row r="970" spans="1:5" x14ac:dyDescent="0.2">
      <c r="A970" s="360"/>
      <c r="B970" s="361"/>
      <c r="C970" s="362"/>
      <c r="D970" s="363"/>
      <c r="E970" s="322" t="s">
        <v>1455</v>
      </c>
    </row>
    <row r="971" spans="1:5" x14ac:dyDescent="0.2">
      <c r="A971" s="344" t="s">
        <v>1573</v>
      </c>
      <c r="B971" s="346" t="s">
        <v>1927</v>
      </c>
      <c r="C971" s="347"/>
      <c r="D971" s="350" t="s">
        <v>59</v>
      </c>
      <c r="E971" s="323" t="s">
        <v>1454</v>
      </c>
    </row>
    <row r="972" spans="1:5" x14ac:dyDescent="0.2">
      <c r="A972" s="345"/>
      <c r="B972" s="348"/>
      <c r="C972" s="349"/>
      <c r="D972" s="351"/>
      <c r="E972" s="324" t="s">
        <v>1455</v>
      </c>
    </row>
    <row r="973" spans="1:5" x14ac:dyDescent="0.2">
      <c r="A973" s="352" t="s">
        <v>1939</v>
      </c>
      <c r="B973" s="354" t="s">
        <v>1927</v>
      </c>
      <c r="C973" s="355"/>
      <c r="D973" s="358" t="s">
        <v>59</v>
      </c>
      <c r="E973" s="321" t="s">
        <v>1454</v>
      </c>
    </row>
    <row r="974" spans="1:5" x14ac:dyDescent="0.2">
      <c r="A974" s="360"/>
      <c r="B974" s="361"/>
      <c r="C974" s="362"/>
      <c r="D974" s="363"/>
      <c r="E974" s="322" t="s">
        <v>1455</v>
      </c>
    </row>
    <row r="975" spans="1:5" x14ac:dyDescent="0.2">
      <c r="A975" s="344" t="s">
        <v>1940</v>
      </c>
      <c r="B975" s="346" t="s">
        <v>1927</v>
      </c>
      <c r="C975" s="347"/>
      <c r="D975" s="350" t="s">
        <v>59</v>
      </c>
      <c r="E975" s="323" t="s">
        <v>1454</v>
      </c>
    </row>
    <row r="976" spans="1:5" x14ac:dyDescent="0.2">
      <c r="A976" s="345"/>
      <c r="B976" s="348"/>
      <c r="C976" s="349"/>
      <c r="D976" s="351"/>
      <c r="E976" s="324" t="s">
        <v>1455</v>
      </c>
    </row>
    <row r="977" spans="1:5" x14ac:dyDescent="0.2">
      <c r="A977" s="352" t="s">
        <v>1941</v>
      </c>
      <c r="B977" s="354" t="s">
        <v>1927</v>
      </c>
      <c r="C977" s="355"/>
      <c r="D977" s="358" t="s">
        <v>59</v>
      </c>
      <c r="E977" s="321" t="s">
        <v>1454</v>
      </c>
    </row>
    <row r="978" spans="1:5" x14ac:dyDescent="0.2">
      <c r="A978" s="360"/>
      <c r="B978" s="361"/>
      <c r="C978" s="362"/>
      <c r="D978" s="363"/>
      <c r="E978" s="322" t="s">
        <v>1455</v>
      </c>
    </row>
    <row r="979" spans="1:5" x14ac:dyDescent="0.2">
      <c r="A979" s="344" t="s">
        <v>1942</v>
      </c>
      <c r="B979" s="346" t="s">
        <v>1943</v>
      </c>
      <c r="C979" s="347"/>
      <c r="D979" s="350" t="s">
        <v>59</v>
      </c>
      <c r="E979" s="323" t="s">
        <v>1454</v>
      </c>
    </row>
    <row r="980" spans="1:5" x14ac:dyDescent="0.2">
      <c r="A980" s="345"/>
      <c r="B980" s="348"/>
      <c r="C980" s="349"/>
      <c r="D980" s="351"/>
      <c r="E980" s="324" t="s">
        <v>1455</v>
      </c>
    </row>
    <row r="981" spans="1:5" x14ac:dyDescent="0.2">
      <c r="A981" s="352" t="s">
        <v>1944</v>
      </c>
      <c r="B981" s="354" t="s">
        <v>1943</v>
      </c>
      <c r="C981" s="355"/>
      <c r="D981" s="358" t="s">
        <v>59</v>
      </c>
      <c r="E981" s="321" t="s">
        <v>1454</v>
      </c>
    </row>
    <row r="982" spans="1:5" x14ac:dyDescent="0.2">
      <c r="A982" s="360"/>
      <c r="B982" s="361"/>
      <c r="C982" s="362"/>
      <c r="D982" s="363"/>
      <c r="E982" s="322" t="s">
        <v>1455</v>
      </c>
    </row>
    <row r="983" spans="1:5" x14ac:dyDescent="0.2">
      <c r="A983" s="344" t="s">
        <v>1945</v>
      </c>
      <c r="B983" s="346" t="s">
        <v>1943</v>
      </c>
      <c r="C983" s="347"/>
      <c r="D983" s="350" t="s">
        <v>59</v>
      </c>
      <c r="E983" s="323" t="s">
        <v>1454</v>
      </c>
    </row>
    <row r="984" spans="1:5" x14ac:dyDescent="0.2">
      <c r="A984" s="345"/>
      <c r="B984" s="348"/>
      <c r="C984" s="349"/>
      <c r="D984" s="351"/>
      <c r="E984" s="324" t="s">
        <v>1455</v>
      </c>
    </row>
    <row r="985" spans="1:5" x14ac:dyDescent="0.2">
      <c r="A985" s="352" t="s">
        <v>1946</v>
      </c>
      <c r="B985" s="354" t="s">
        <v>1943</v>
      </c>
      <c r="C985" s="355"/>
      <c r="D985" s="358" t="s">
        <v>59</v>
      </c>
      <c r="E985" s="321" t="s">
        <v>1454</v>
      </c>
    </row>
    <row r="986" spans="1:5" x14ac:dyDescent="0.2">
      <c r="A986" s="360"/>
      <c r="B986" s="361"/>
      <c r="C986" s="362"/>
      <c r="D986" s="363"/>
      <c r="E986" s="322" t="s">
        <v>1455</v>
      </c>
    </row>
    <row r="987" spans="1:5" x14ac:dyDescent="0.2">
      <c r="A987" s="344" t="s">
        <v>1947</v>
      </c>
      <c r="B987" s="346" t="s">
        <v>1943</v>
      </c>
      <c r="C987" s="347"/>
      <c r="D987" s="350" t="s">
        <v>59</v>
      </c>
      <c r="E987" s="323" t="s">
        <v>1454</v>
      </c>
    </row>
    <row r="988" spans="1:5" x14ac:dyDescent="0.2">
      <c r="A988" s="345"/>
      <c r="B988" s="348"/>
      <c r="C988" s="349"/>
      <c r="D988" s="351"/>
      <c r="E988" s="324" t="s">
        <v>1455</v>
      </c>
    </row>
    <row r="989" spans="1:5" x14ac:dyDescent="0.2">
      <c r="A989" s="352" t="s">
        <v>1948</v>
      </c>
      <c r="B989" s="354" t="s">
        <v>1949</v>
      </c>
      <c r="C989" s="355"/>
      <c r="D989" s="358" t="s">
        <v>59</v>
      </c>
      <c r="E989" s="321" t="s">
        <v>1454</v>
      </c>
    </row>
    <row r="990" spans="1:5" x14ac:dyDescent="0.2">
      <c r="A990" s="360"/>
      <c r="B990" s="361"/>
      <c r="C990" s="362"/>
      <c r="D990" s="363"/>
      <c r="E990" s="322" t="s">
        <v>1455</v>
      </c>
    </row>
    <row r="991" spans="1:5" x14ac:dyDescent="0.2">
      <c r="A991" s="344" t="s">
        <v>1950</v>
      </c>
      <c r="B991" s="346" t="s">
        <v>1949</v>
      </c>
      <c r="C991" s="347"/>
      <c r="D991" s="350" t="s">
        <v>59</v>
      </c>
      <c r="E991" s="323" t="s">
        <v>1454</v>
      </c>
    </row>
    <row r="992" spans="1:5" x14ac:dyDescent="0.2">
      <c r="A992" s="345"/>
      <c r="B992" s="348"/>
      <c r="C992" s="349"/>
      <c r="D992" s="351"/>
      <c r="E992" s="324" t="s">
        <v>1455</v>
      </c>
    </row>
    <row r="993" spans="1:5" x14ac:dyDescent="0.2">
      <c r="A993" s="352" t="s">
        <v>1951</v>
      </c>
      <c r="B993" s="354" t="s">
        <v>1949</v>
      </c>
      <c r="C993" s="355"/>
      <c r="D993" s="358" t="s">
        <v>59</v>
      </c>
      <c r="E993" s="321" t="s">
        <v>1454</v>
      </c>
    </row>
    <row r="994" spans="1:5" x14ac:dyDescent="0.2">
      <c r="A994" s="360"/>
      <c r="B994" s="361"/>
      <c r="C994" s="362"/>
      <c r="D994" s="363"/>
      <c r="E994" s="322" t="s">
        <v>1455</v>
      </c>
    </row>
    <row r="995" spans="1:5" x14ac:dyDescent="0.2">
      <c r="A995" s="344" t="s">
        <v>1952</v>
      </c>
      <c r="B995" s="346" t="s">
        <v>1949</v>
      </c>
      <c r="C995" s="347"/>
      <c r="D995" s="350" t="s">
        <v>59</v>
      </c>
      <c r="E995" s="323" t="s">
        <v>1454</v>
      </c>
    </row>
    <row r="996" spans="1:5" x14ac:dyDescent="0.2">
      <c r="A996" s="345"/>
      <c r="B996" s="348"/>
      <c r="C996" s="349"/>
      <c r="D996" s="351"/>
      <c r="E996" s="324" t="s">
        <v>1455</v>
      </c>
    </row>
    <row r="997" spans="1:5" x14ac:dyDescent="0.2">
      <c r="A997" s="352" t="s">
        <v>1953</v>
      </c>
      <c r="B997" s="354" t="s">
        <v>1949</v>
      </c>
      <c r="C997" s="355"/>
      <c r="D997" s="358" t="s">
        <v>59</v>
      </c>
      <c r="E997" s="321" t="s">
        <v>1454</v>
      </c>
    </row>
    <row r="998" spans="1:5" x14ac:dyDescent="0.2">
      <c r="A998" s="360"/>
      <c r="B998" s="361"/>
      <c r="C998" s="362"/>
      <c r="D998" s="363"/>
      <c r="E998" s="322" t="s">
        <v>1455</v>
      </c>
    </row>
    <row r="999" spans="1:5" x14ac:dyDescent="0.2">
      <c r="A999" s="344" t="s">
        <v>1954</v>
      </c>
      <c r="B999" s="346" t="s">
        <v>1949</v>
      </c>
      <c r="C999" s="347"/>
      <c r="D999" s="350" t="s">
        <v>59</v>
      </c>
      <c r="E999" s="323" t="s">
        <v>1454</v>
      </c>
    </row>
    <row r="1000" spans="1:5" x14ac:dyDescent="0.2">
      <c r="A1000" s="345"/>
      <c r="B1000" s="348"/>
      <c r="C1000" s="349"/>
      <c r="D1000" s="351"/>
      <c r="E1000" s="324" t="s">
        <v>1455</v>
      </c>
    </row>
    <row r="1001" spans="1:5" x14ac:dyDescent="0.2">
      <c r="A1001" s="352" t="s">
        <v>1955</v>
      </c>
      <c r="B1001" s="354" t="s">
        <v>1949</v>
      </c>
      <c r="C1001" s="355"/>
      <c r="D1001" s="358" t="s">
        <v>59</v>
      </c>
      <c r="E1001" s="321" t="s">
        <v>1454</v>
      </c>
    </row>
    <row r="1002" spans="1:5" x14ac:dyDescent="0.2">
      <c r="A1002" s="360"/>
      <c r="B1002" s="361"/>
      <c r="C1002" s="362"/>
      <c r="D1002" s="363"/>
      <c r="E1002" s="322" t="s">
        <v>1455</v>
      </c>
    </row>
    <row r="1003" spans="1:5" x14ac:dyDescent="0.2">
      <c r="A1003" s="344" t="s">
        <v>1956</v>
      </c>
      <c r="B1003" s="346" t="s">
        <v>1949</v>
      </c>
      <c r="C1003" s="347"/>
      <c r="D1003" s="350" t="s">
        <v>59</v>
      </c>
      <c r="E1003" s="323" t="s">
        <v>1454</v>
      </c>
    </row>
    <row r="1004" spans="1:5" x14ac:dyDescent="0.2">
      <c r="A1004" s="345"/>
      <c r="B1004" s="348"/>
      <c r="C1004" s="349"/>
      <c r="D1004" s="351"/>
      <c r="E1004" s="324" t="s">
        <v>1455</v>
      </c>
    </row>
    <row r="1005" spans="1:5" x14ac:dyDescent="0.2">
      <c r="A1005" s="352" t="s">
        <v>1957</v>
      </c>
      <c r="B1005" s="354" t="s">
        <v>1958</v>
      </c>
      <c r="C1005" s="355"/>
      <c r="D1005" s="358" t="s">
        <v>59</v>
      </c>
      <c r="E1005" s="321" t="s">
        <v>1454</v>
      </c>
    </row>
    <row r="1006" spans="1:5" x14ac:dyDescent="0.2">
      <c r="A1006" s="360"/>
      <c r="B1006" s="361"/>
      <c r="C1006" s="362"/>
      <c r="D1006" s="363"/>
      <c r="E1006" s="322" t="s">
        <v>1455</v>
      </c>
    </row>
    <row r="1007" spans="1:5" x14ac:dyDescent="0.2">
      <c r="A1007" s="344" t="s">
        <v>1466</v>
      </c>
      <c r="B1007" s="346" t="s">
        <v>1958</v>
      </c>
      <c r="C1007" s="347"/>
      <c r="D1007" s="350" t="s">
        <v>59</v>
      </c>
      <c r="E1007" s="323" t="s">
        <v>1454</v>
      </c>
    </row>
    <row r="1008" spans="1:5" x14ac:dyDescent="0.2">
      <c r="A1008" s="345"/>
      <c r="B1008" s="348"/>
      <c r="C1008" s="349"/>
      <c r="D1008" s="351"/>
      <c r="E1008" s="324" t="s">
        <v>1455</v>
      </c>
    </row>
    <row r="1009" spans="1:5" x14ac:dyDescent="0.2">
      <c r="A1009" s="352" t="s">
        <v>1959</v>
      </c>
      <c r="B1009" s="354" t="s">
        <v>1958</v>
      </c>
      <c r="C1009" s="355"/>
      <c r="D1009" s="358" t="s">
        <v>59</v>
      </c>
      <c r="E1009" s="321" t="s">
        <v>1454</v>
      </c>
    </row>
    <row r="1010" spans="1:5" x14ac:dyDescent="0.2">
      <c r="A1010" s="360"/>
      <c r="B1010" s="361"/>
      <c r="C1010" s="362"/>
      <c r="D1010" s="363"/>
      <c r="E1010" s="322" t="s">
        <v>1455</v>
      </c>
    </row>
    <row r="1011" spans="1:5" x14ac:dyDescent="0.2">
      <c r="A1011" s="344" t="s">
        <v>1960</v>
      </c>
      <c r="B1011" s="346" t="s">
        <v>1958</v>
      </c>
      <c r="C1011" s="347"/>
      <c r="D1011" s="350" t="s">
        <v>59</v>
      </c>
      <c r="E1011" s="323" t="s">
        <v>1454</v>
      </c>
    </row>
    <row r="1012" spans="1:5" x14ac:dyDescent="0.2">
      <c r="A1012" s="345"/>
      <c r="B1012" s="348"/>
      <c r="C1012" s="349"/>
      <c r="D1012" s="351"/>
      <c r="E1012" s="324" t="s">
        <v>1455</v>
      </c>
    </row>
    <row r="1013" spans="1:5" x14ac:dyDescent="0.2">
      <c r="A1013" s="352" t="s">
        <v>1961</v>
      </c>
      <c r="B1013" s="354" t="s">
        <v>1958</v>
      </c>
      <c r="C1013" s="355"/>
      <c r="D1013" s="358" t="s">
        <v>59</v>
      </c>
      <c r="E1013" s="321" t="s">
        <v>1454</v>
      </c>
    </row>
    <row r="1014" spans="1:5" x14ac:dyDescent="0.2">
      <c r="A1014" s="360"/>
      <c r="B1014" s="361"/>
      <c r="C1014" s="362"/>
      <c r="D1014" s="363"/>
      <c r="E1014" s="322" t="s">
        <v>1455</v>
      </c>
    </row>
    <row r="1015" spans="1:5" x14ac:dyDescent="0.2">
      <c r="A1015" s="344" t="s">
        <v>1962</v>
      </c>
      <c r="B1015" s="346" t="s">
        <v>1958</v>
      </c>
      <c r="C1015" s="347"/>
      <c r="D1015" s="350" t="s">
        <v>59</v>
      </c>
      <c r="E1015" s="323" t="s">
        <v>1454</v>
      </c>
    </row>
    <row r="1016" spans="1:5" x14ac:dyDescent="0.2">
      <c r="A1016" s="345"/>
      <c r="B1016" s="348"/>
      <c r="C1016" s="349"/>
      <c r="D1016" s="351"/>
      <c r="E1016" s="324" t="s">
        <v>1455</v>
      </c>
    </row>
    <row r="1017" spans="1:5" x14ac:dyDescent="0.2">
      <c r="A1017" s="352" t="s">
        <v>1963</v>
      </c>
      <c r="B1017" s="354" t="s">
        <v>1958</v>
      </c>
      <c r="C1017" s="355"/>
      <c r="D1017" s="358" t="s">
        <v>59</v>
      </c>
      <c r="E1017" s="321" t="s">
        <v>1454</v>
      </c>
    </row>
    <row r="1018" spans="1:5" x14ac:dyDescent="0.2">
      <c r="A1018" s="360"/>
      <c r="B1018" s="361"/>
      <c r="C1018" s="362"/>
      <c r="D1018" s="363"/>
      <c r="E1018" s="322" t="s">
        <v>1455</v>
      </c>
    </row>
    <row r="1019" spans="1:5" x14ac:dyDescent="0.2">
      <c r="A1019" s="344" t="s">
        <v>1964</v>
      </c>
      <c r="B1019" s="346" t="s">
        <v>1958</v>
      </c>
      <c r="C1019" s="347"/>
      <c r="D1019" s="350" t="s">
        <v>59</v>
      </c>
      <c r="E1019" s="323" t="s">
        <v>1454</v>
      </c>
    </row>
    <row r="1020" spans="1:5" x14ac:dyDescent="0.2">
      <c r="A1020" s="345"/>
      <c r="B1020" s="348"/>
      <c r="C1020" s="349"/>
      <c r="D1020" s="351"/>
      <c r="E1020" s="324" t="s">
        <v>1455</v>
      </c>
    </row>
    <row r="1021" spans="1:5" x14ac:dyDescent="0.2">
      <c r="A1021" s="352" t="s">
        <v>1965</v>
      </c>
      <c r="B1021" s="354" t="s">
        <v>1958</v>
      </c>
      <c r="C1021" s="355"/>
      <c r="D1021" s="358" t="s">
        <v>59</v>
      </c>
      <c r="E1021" s="321" t="s">
        <v>1454</v>
      </c>
    </row>
    <row r="1022" spans="1:5" x14ac:dyDescent="0.2">
      <c r="A1022" s="360"/>
      <c r="B1022" s="361"/>
      <c r="C1022" s="362"/>
      <c r="D1022" s="363"/>
      <c r="E1022" s="322" t="s">
        <v>1455</v>
      </c>
    </row>
    <row r="1023" spans="1:5" x14ac:dyDescent="0.2">
      <c r="A1023" s="344" t="s">
        <v>1966</v>
      </c>
      <c r="B1023" s="346" t="s">
        <v>1958</v>
      </c>
      <c r="C1023" s="347"/>
      <c r="D1023" s="350" t="s">
        <v>59</v>
      </c>
      <c r="E1023" s="323" t="s">
        <v>1454</v>
      </c>
    </row>
    <row r="1024" spans="1:5" x14ac:dyDescent="0.2">
      <c r="A1024" s="345"/>
      <c r="B1024" s="348"/>
      <c r="C1024" s="349"/>
      <c r="D1024" s="351"/>
      <c r="E1024" s="324" t="s">
        <v>1455</v>
      </c>
    </row>
    <row r="1025" spans="1:5" x14ac:dyDescent="0.2">
      <c r="A1025" s="352" t="s">
        <v>1967</v>
      </c>
      <c r="B1025" s="354" t="s">
        <v>1968</v>
      </c>
      <c r="C1025" s="355"/>
      <c r="D1025" s="358" t="s">
        <v>59</v>
      </c>
      <c r="E1025" s="321" t="s">
        <v>1454</v>
      </c>
    </row>
    <row r="1026" spans="1:5" x14ac:dyDescent="0.2">
      <c r="A1026" s="360"/>
      <c r="B1026" s="361"/>
      <c r="C1026" s="362"/>
      <c r="D1026" s="363"/>
      <c r="E1026" s="322" t="s">
        <v>1455</v>
      </c>
    </row>
    <row r="1027" spans="1:5" x14ac:dyDescent="0.2">
      <c r="A1027" s="344" t="s">
        <v>1969</v>
      </c>
      <c r="B1027" s="346" t="s">
        <v>1968</v>
      </c>
      <c r="C1027" s="347"/>
      <c r="D1027" s="350" t="s">
        <v>59</v>
      </c>
      <c r="E1027" s="323" t="s">
        <v>1454</v>
      </c>
    </row>
    <row r="1028" spans="1:5" x14ac:dyDescent="0.2">
      <c r="A1028" s="345"/>
      <c r="B1028" s="348"/>
      <c r="C1028" s="349"/>
      <c r="D1028" s="351"/>
      <c r="E1028" s="324" t="s">
        <v>1455</v>
      </c>
    </row>
    <row r="1029" spans="1:5" x14ac:dyDescent="0.2">
      <c r="A1029" s="352" t="s">
        <v>1970</v>
      </c>
      <c r="B1029" s="354" t="s">
        <v>1968</v>
      </c>
      <c r="C1029" s="355"/>
      <c r="D1029" s="358" t="s">
        <v>59</v>
      </c>
      <c r="E1029" s="321" t="s">
        <v>1454</v>
      </c>
    </row>
    <row r="1030" spans="1:5" x14ac:dyDescent="0.2">
      <c r="A1030" s="360"/>
      <c r="B1030" s="361"/>
      <c r="C1030" s="362"/>
      <c r="D1030" s="363"/>
      <c r="E1030" s="322" t="s">
        <v>1455</v>
      </c>
    </row>
    <row r="1031" spans="1:5" x14ac:dyDescent="0.2">
      <c r="A1031" s="344" t="s">
        <v>1971</v>
      </c>
      <c r="B1031" s="346" t="s">
        <v>1968</v>
      </c>
      <c r="C1031" s="347"/>
      <c r="D1031" s="350" t="s">
        <v>59</v>
      </c>
      <c r="E1031" s="323" t="s">
        <v>1454</v>
      </c>
    </row>
    <row r="1032" spans="1:5" x14ac:dyDescent="0.2">
      <c r="A1032" s="345"/>
      <c r="B1032" s="348"/>
      <c r="C1032" s="349"/>
      <c r="D1032" s="351"/>
      <c r="E1032" s="324" t="s">
        <v>1455</v>
      </c>
    </row>
    <row r="1033" spans="1:5" x14ac:dyDescent="0.2">
      <c r="A1033" s="352" t="s">
        <v>1972</v>
      </c>
      <c r="B1033" s="354" t="s">
        <v>1968</v>
      </c>
      <c r="C1033" s="355"/>
      <c r="D1033" s="358" t="s">
        <v>59</v>
      </c>
      <c r="E1033" s="321" t="s">
        <v>1454</v>
      </c>
    </row>
    <row r="1034" spans="1:5" x14ac:dyDescent="0.2">
      <c r="A1034" s="360"/>
      <c r="B1034" s="361"/>
      <c r="C1034" s="362"/>
      <c r="D1034" s="363"/>
      <c r="E1034" s="322" t="s">
        <v>1455</v>
      </c>
    </row>
    <row r="1035" spans="1:5" x14ac:dyDescent="0.2">
      <c r="A1035" s="344" t="s">
        <v>1973</v>
      </c>
      <c r="B1035" s="346" t="s">
        <v>1968</v>
      </c>
      <c r="C1035" s="347"/>
      <c r="D1035" s="350" t="s">
        <v>59</v>
      </c>
      <c r="E1035" s="323" t="s">
        <v>1454</v>
      </c>
    </row>
    <row r="1036" spans="1:5" x14ac:dyDescent="0.2">
      <c r="A1036" s="345"/>
      <c r="B1036" s="348"/>
      <c r="C1036" s="349"/>
      <c r="D1036" s="351"/>
      <c r="E1036" s="324" t="s">
        <v>1455</v>
      </c>
    </row>
    <row r="1037" spans="1:5" x14ac:dyDescent="0.2">
      <c r="A1037" s="352" t="s">
        <v>1974</v>
      </c>
      <c r="B1037" s="354" t="s">
        <v>1968</v>
      </c>
      <c r="C1037" s="355"/>
      <c r="D1037" s="358" t="s">
        <v>59</v>
      </c>
      <c r="E1037" s="321" t="s">
        <v>1454</v>
      </c>
    </row>
    <row r="1038" spans="1:5" x14ac:dyDescent="0.2">
      <c r="A1038" s="360"/>
      <c r="B1038" s="361"/>
      <c r="C1038" s="362"/>
      <c r="D1038" s="363"/>
      <c r="E1038" s="322" t="s">
        <v>1455</v>
      </c>
    </row>
    <row r="1039" spans="1:5" x14ac:dyDescent="0.2">
      <c r="A1039" s="344" t="s">
        <v>1975</v>
      </c>
      <c r="B1039" s="346" t="s">
        <v>1968</v>
      </c>
      <c r="C1039" s="347"/>
      <c r="D1039" s="350" t="s">
        <v>59</v>
      </c>
      <c r="E1039" s="323" t="s">
        <v>1454</v>
      </c>
    </row>
    <row r="1040" spans="1:5" x14ac:dyDescent="0.2">
      <c r="A1040" s="345"/>
      <c r="B1040" s="348"/>
      <c r="C1040" s="349"/>
      <c r="D1040" s="351"/>
      <c r="E1040" s="324" t="s">
        <v>1455</v>
      </c>
    </row>
    <row r="1041" spans="1:5" x14ac:dyDescent="0.2">
      <c r="A1041" s="352" t="s">
        <v>1976</v>
      </c>
      <c r="B1041" s="354" t="s">
        <v>1968</v>
      </c>
      <c r="C1041" s="355"/>
      <c r="D1041" s="358" t="s">
        <v>59</v>
      </c>
      <c r="E1041" s="321" t="s">
        <v>1454</v>
      </c>
    </row>
    <row r="1042" spans="1:5" x14ac:dyDescent="0.2">
      <c r="A1042" s="360"/>
      <c r="B1042" s="361"/>
      <c r="C1042" s="362"/>
      <c r="D1042" s="363"/>
      <c r="E1042" s="322" t="s">
        <v>1455</v>
      </c>
    </row>
    <row r="1043" spans="1:5" x14ac:dyDescent="0.2">
      <c r="A1043" s="344" t="s">
        <v>1977</v>
      </c>
      <c r="B1043" s="346" t="s">
        <v>1968</v>
      </c>
      <c r="C1043" s="347"/>
      <c r="D1043" s="350" t="s">
        <v>59</v>
      </c>
      <c r="E1043" s="323" t="s">
        <v>1454</v>
      </c>
    </row>
    <row r="1044" spans="1:5" x14ac:dyDescent="0.2">
      <c r="A1044" s="345"/>
      <c r="B1044" s="348"/>
      <c r="C1044" s="349"/>
      <c r="D1044" s="351"/>
      <c r="E1044" s="324" t="s">
        <v>1455</v>
      </c>
    </row>
    <row r="1045" spans="1:5" x14ac:dyDescent="0.2">
      <c r="A1045" s="352" t="s">
        <v>1978</v>
      </c>
      <c r="B1045" s="354" t="s">
        <v>1968</v>
      </c>
      <c r="C1045" s="355"/>
      <c r="D1045" s="358" t="s">
        <v>59</v>
      </c>
      <c r="E1045" s="321" t="s">
        <v>1454</v>
      </c>
    </row>
    <row r="1046" spans="1:5" x14ac:dyDescent="0.2">
      <c r="A1046" s="360"/>
      <c r="B1046" s="361"/>
      <c r="C1046" s="362"/>
      <c r="D1046" s="363"/>
      <c r="E1046" s="322" t="s">
        <v>1455</v>
      </c>
    </row>
    <row r="1047" spans="1:5" x14ac:dyDescent="0.2">
      <c r="A1047" s="344" t="s">
        <v>1979</v>
      </c>
      <c r="B1047" s="346" t="s">
        <v>1968</v>
      </c>
      <c r="C1047" s="347"/>
      <c r="D1047" s="350" t="s">
        <v>59</v>
      </c>
      <c r="E1047" s="323" t="s">
        <v>1454</v>
      </c>
    </row>
    <row r="1048" spans="1:5" x14ac:dyDescent="0.2">
      <c r="A1048" s="345"/>
      <c r="B1048" s="348"/>
      <c r="C1048" s="349"/>
      <c r="D1048" s="351"/>
      <c r="E1048" s="324" t="s">
        <v>1455</v>
      </c>
    </row>
    <row r="1049" spans="1:5" x14ac:dyDescent="0.2">
      <c r="A1049" s="352" t="s">
        <v>1980</v>
      </c>
      <c r="B1049" s="354" t="s">
        <v>1968</v>
      </c>
      <c r="C1049" s="355"/>
      <c r="D1049" s="358" t="s">
        <v>59</v>
      </c>
      <c r="E1049" s="321" t="s">
        <v>1454</v>
      </c>
    </row>
    <row r="1050" spans="1:5" x14ac:dyDescent="0.2">
      <c r="A1050" s="360"/>
      <c r="B1050" s="361"/>
      <c r="C1050" s="362"/>
      <c r="D1050" s="363"/>
      <c r="E1050" s="322" t="s">
        <v>1455</v>
      </c>
    </row>
    <row r="1051" spans="1:5" x14ac:dyDescent="0.2">
      <c r="A1051" s="344" t="s">
        <v>1981</v>
      </c>
      <c r="B1051" s="346" t="s">
        <v>1968</v>
      </c>
      <c r="C1051" s="347"/>
      <c r="D1051" s="350" t="s">
        <v>59</v>
      </c>
      <c r="E1051" s="323" t="s">
        <v>1454</v>
      </c>
    </row>
    <row r="1052" spans="1:5" x14ac:dyDescent="0.2">
      <c r="A1052" s="345"/>
      <c r="B1052" s="348"/>
      <c r="C1052" s="349"/>
      <c r="D1052" s="351"/>
      <c r="E1052" s="324" t="s">
        <v>1455</v>
      </c>
    </row>
    <row r="1053" spans="1:5" x14ac:dyDescent="0.2">
      <c r="A1053" s="352" t="s">
        <v>1982</v>
      </c>
      <c r="B1053" s="354" t="s">
        <v>1968</v>
      </c>
      <c r="C1053" s="355"/>
      <c r="D1053" s="358" t="s">
        <v>59</v>
      </c>
      <c r="E1053" s="321" t="s">
        <v>1454</v>
      </c>
    </row>
    <row r="1054" spans="1:5" x14ac:dyDescent="0.2">
      <c r="A1054" s="360"/>
      <c r="B1054" s="361"/>
      <c r="C1054" s="362"/>
      <c r="D1054" s="363"/>
      <c r="E1054" s="322" t="s">
        <v>1455</v>
      </c>
    </row>
    <row r="1055" spans="1:5" x14ac:dyDescent="0.2">
      <c r="A1055" s="344" t="s">
        <v>1983</v>
      </c>
      <c r="B1055" s="346" t="s">
        <v>1968</v>
      </c>
      <c r="C1055" s="347"/>
      <c r="D1055" s="350" t="s">
        <v>59</v>
      </c>
      <c r="E1055" s="323" t="s">
        <v>1454</v>
      </c>
    </row>
    <row r="1056" spans="1:5" x14ac:dyDescent="0.2">
      <c r="A1056" s="345"/>
      <c r="B1056" s="348"/>
      <c r="C1056" s="349"/>
      <c r="D1056" s="351"/>
      <c r="E1056" s="324" t="s">
        <v>1455</v>
      </c>
    </row>
    <row r="1057" spans="1:5" x14ac:dyDescent="0.2">
      <c r="A1057" s="352" t="s">
        <v>1984</v>
      </c>
      <c r="B1057" s="354" t="s">
        <v>1968</v>
      </c>
      <c r="C1057" s="355"/>
      <c r="D1057" s="358" t="s">
        <v>59</v>
      </c>
      <c r="E1057" s="321" t="s">
        <v>1454</v>
      </c>
    </row>
    <row r="1058" spans="1:5" x14ac:dyDescent="0.2">
      <c r="A1058" s="360"/>
      <c r="B1058" s="361"/>
      <c r="C1058" s="362"/>
      <c r="D1058" s="363"/>
      <c r="E1058" s="322" t="s">
        <v>1455</v>
      </c>
    </row>
    <row r="1059" spans="1:5" x14ac:dyDescent="0.2">
      <c r="A1059" s="344" t="s">
        <v>1985</v>
      </c>
      <c r="B1059" s="346" t="s">
        <v>1968</v>
      </c>
      <c r="C1059" s="347"/>
      <c r="D1059" s="350" t="s">
        <v>59</v>
      </c>
      <c r="E1059" s="323" t="s">
        <v>1454</v>
      </c>
    </row>
    <row r="1060" spans="1:5" x14ac:dyDescent="0.2">
      <c r="A1060" s="345"/>
      <c r="B1060" s="348"/>
      <c r="C1060" s="349"/>
      <c r="D1060" s="351"/>
      <c r="E1060" s="324" t="s">
        <v>1455</v>
      </c>
    </row>
    <row r="1061" spans="1:5" x14ac:dyDescent="0.2">
      <c r="A1061" s="352" t="s">
        <v>1986</v>
      </c>
      <c r="B1061" s="354" t="s">
        <v>1968</v>
      </c>
      <c r="C1061" s="355"/>
      <c r="D1061" s="358" t="s">
        <v>59</v>
      </c>
      <c r="E1061" s="321" t="s">
        <v>1454</v>
      </c>
    </row>
    <row r="1062" spans="1:5" x14ac:dyDescent="0.2">
      <c r="A1062" s="360"/>
      <c r="B1062" s="361"/>
      <c r="C1062" s="362"/>
      <c r="D1062" s="363"/>
      <c r="E1062" s="322" t="s">
        <v>1455</v>
      </c>
    </row>
    <row r="1063" spans="1:5" x14ac:dyDescent="0.2">
      <c r="A1063" s="344" t="s">
        <v>1987</v>
      </c>
      <c r="B1063" s="346" t="s">
        <v>1988</v>
      </c>
      <c r="C1063" s="347"/>
      <c r="D1063" s="350" t="s">
        <v>59</v>
      </c>
      <c r="E1063" s="323" t="s">
        <v>1454</v>
      </c>
    </row>
    <row r="1064" spans="1:5" x14ac:dyDescent="0.2">
      <c r="A1064" s="345"/>
      <c r="B1064" s="348"/>
      <c r="C1064" s="349"/>
      <c r="D1064" s="351"/>
      <c r="E1064" s="324" t="s">
        <v>1455</v>
      </c>
    </row>
    <row r="1065" spans="1:5" x14ac:dyDescent="0.2">
      <c r="A1065" s="352" t="s">
        <v>1989</v>
      </c>
      <c r="B1065" s="354" t="s">
        <v>1988</v>
      </c>
      <c r="C1065" s="355"/>
      <c r="D1065" s="358" t="s">
        <v>59</v>
      </c>
      <c r="E1065" s="321" t="s">
        <v>1454</v>
      </c>
    </row>
    <row r="1066" spans="1:5" x14ac:dyDescent="0.2">
      <c r="A1066" s="360"/>
      <c r="B1066" s="361"/>
      <c r="C1066" s="362"/>
      <c r="D1066" s="363"/>
      <c r="E1066" s="322" t="s">
        <v>1455</v>
      </c>
    </row>
    <row r="1067" spans="1:5" x14ac:dyDescent="0.2">
      <c r="A1067" s="344" t="s">
        <v>1990</v>
      </c>
      <c r="B1067" s="346" t="s">
        <v>1988</v>
      </c>
      <c r="C1067" s="347"/>
      <c r="D1067" s="350" t="s">
        <v>59</v>
      </c>
      <c r="E1067" s="323" t="s">
        <v>1454</v>
      </c>
    </row>
    <row r="1068" spans="1:5" x14ac:dyDescent="0.2">
      <c r="A1068" s="345"/>
      <c r="B1068" s="348"/>
      <c r="C1068" s="349"/>
      <c r="D1068" s="351"/>
      <c r="E1068" s="324" t="s">
        <v>1455</v>
      </c>
    </row>
    <row r="1069" spans="1:5" x14ac:dyDescent="0.2">
      <c r="A1069" s="352" t="s">
        <v>1941</v>
      </c>
      <c r="B1069" s="354" t="s">
        <v>1988</v>
      </c>
      <c r="C1069" s="355"/>
      <c r="D1069" s="358" t="s">
        <v>59</v>
      </c>
      <c r="E1069" s="321" t="s">
        <v>1454</v>
      </c>
    </row>
    <row r="1070" spans="1:5" x14ac:dyDescent="0.2">
      <c r="A1070" s="360"/>
      <c r="B1070" s="361"/>
      <c r="C1070" s="362"/>
      <c r="D1070" s="363"/>
      <c r="E1070" s="322" t="s">
        <v>1455</v>
      </c>
    </row>
    <row r="1071" spans="1:5" x14ac:dyDescent="0.2">
      <c r="A1071" s="344" t="s">
        <v>1991</v>
      </c>
      <c r="B1071" s="346" t="s">
        <v>1992</v>
      </c>
      <c r="C1071" s="347"/>
      <c r="D1071" s="350" t="s">
        <v>59</v>
      </c>
      <c r="E1071" s="323" t="s">
        <v>1454</v>
      </c>
    </row>
    <row r="1072" spans="1:5" x14ac:dyDescent="0.2">
      <c r="A1072" s="345"/>
      <c r="B1072" s="348"/>
      <c r="C1072" s="349"/>
      <c r="D1072" s="351"/>
      <c r="E1072" s="324" t="s">
        <v>1455</v>
      </c>
    </row>
    <row r="1073" spans="1:5" x14ac:dyDescent="0.2">
      <c r="A1073" s="352" t="s">
        <v>1993</v>
      </c>
      <c r="B1073" s="354" t="s">
        <v>1992</v>
      </c>
      <c r="C1073" s="355"/>
      <c r="D1073" s="358" t="s">
        <v>59</v>
      </c>
      <c r="E1073" s="321" t="s">
        <v>1454</v>
      </c>
    </row>
    <row r="1074" spans="1:5" x14ac:dyDescent="0.2">
      <c r="A1074" s="360"/>
      <c r="B1074" s="361"/>
      <c r="C1074" s="362"/>
      <c r="D1074" s="363"/>
      <c r="E1074" s="322" t="s">
        <v>1455</v>
      </c>
    </row>
    <row r="1075" spans="1:5" x14ac:dyDescent="0.2">
      <c r="A1075" s="344" t="s">
        <v>1994</v>
      </c>
      <c r="B1075" s="346" t="s">
        <v>1992</v>
      </c>
      <c r="C1075" s="347"/>
      <c r="D1075" s="350" t="s">
        <v>59</v>
      </c>
      <c r="E1075" s="323" t="s">
        <v>1454</v>
      </c>
    </row>
    <row r="1076" spans="1:5" x14ac:dyDescent="0.2">
      <c r="A1076" s="345"/>
      <c r="B1076" s="348"/>
      <c r="C1076" s="349"/>
      <c r="D1076" s="351"/>
      <c r="E1076" s="324" t="s">
        <v>1455</v>
      </c>
    </row>
    <row r="1077" spans="1:5" x14ac:dyDescent="0.2">
      <c r="A1077" s="352" t="s">
        <v>1995</v>
      </c>
      <c r="B1077" s="354" t="s">
        <v>1992</v>
      </c>
      <c r="C1077" s="355"/>
      <c r="D1077" s="358" t="s">
        <v>59</v>
      </c>
      <c r="E1077" s="321" t="s">
        <v>1454</v>
      </c>
    </row>
    <row r="1078" spans="1:5" x14ac:dyDescent="0.2">
      <c r="A1078" s="360"/>
      <c r="B1078" s="361"/>
      <c r="C1078" s="362"/>
      <c r="D1078" s="363"/>
      <c r="E1078" s="322" t="s">
        <v>1455</v>
      </c>
    </row>
    <row r="1079" spans="1:5" x14ac:dyDescent="0.2">
      <c r="A1079" s="344" t="s">
        <v>1996</v>
      </c>
      <c r="B1079" s="346" t="s">
        <v>1997</v>
      </c>
      <c r="C1079" s="347"/>
      <c r="D1079" s="350" t="s">
        <v>59</v>
      </c>
      <c r="E1079" s="323" t="s">
        <v>1454</v>
      </c>
    </row>
    <row r="1080" spans="1:5" x14ac:dyDescent="0.2">
      <c r="A1080" s="345"/>
      <c r="B1080" s="348"/>
      <c r="C1080" s="349"/>
      <c r="D1080" s="351"/>
      <c r="E1080" s="324" t="s">
        <v>1455</v>
      </c>
    </row>
    <row r="1081" spans="1:5" x14ac:dyDescent="0.2">
      <c r="A1081" s="352" t="s">
        <v>1998</v>
      </c>
      <c r="B1081" s="354" t="s">
        <v>1997</v>
      </c>
      <c r="C1081" s="355"/>
      <c r="D1081" s="358" t="s">
        <v>59</v>
      </c>
      <c r="E1081" s="321" t="s">
        <v>1454</v>
      </c>
    </row>
    <row r="1082" spans="1:5" x14ac:dyDescent="0.2">
      <c r="A1082" s="360"/>
      <c r="B1082" s="361"/>
      <c r="C1082" s="362"/>
      <c r="D1082" s="363"/>
      <c r="E1082" s="322" t="s">
        <v>1455</v>
      </c>
    </row>
    <row r="1083" spans="1:5" x14ac:dyDescent="0.2">
      <c r="A1083" s="344" t="s">
        <v>1999</v>
      </c>
      <c r="B1083" s="346" t="s">
        <v>1997</v>
      </c>
      <c r="C1083" s="347"/>
      <c r="D1083" s="350" t="s">
        <v>59</v>
      </c>
      <c r="E1083" s="323" t="s">
        <v>1454</v>
      </c>
    </row>
    <row r="1084" spans="1:5" x14ac:dyDescent="0.2">
      <c r="A1084" s="345"/>
      <c r="B1084" s="348"/>
      <c r="C1084" s="349"/>
      <c r="D1084" s="351"/>
      <c r="E1084" s="324" t="s">
        <v>1455</v>
      </c>
    </row>
    <row r="1085" spans="1:5" x14ac:dyDescent="0.2">
      <c r="A1085" s="352" t="s">
        <v>2000</v>
      </c>
      <c r="B1085" s="354" t="s">
        <v>1997</v>
      </c>
      <c r="C1085" s="355"/>
      <c r="D1085" s="358" t="s">
        <v>59</v>
      </c>
      <c r="E1085" s="321" t="s">
        <v>1454</v>
      </c>
    </row>
    <row r="1086" spans="1:5" x14ac:dyDescent="0.2">
      <c r="A1086" s="360"/>
      <c r="B1086" s="361"/>
      <c r="C1086" s="362"/>
      <c r="D1086" s="363"/>
      <c r="E1086" s="322" t="s">
        <v>1455</v>
      </c>
    </row>
    <row r="1087" spans="1:5" x14ac:dyDescent="0.2">
      <c r="A1087" s="344" t="s">
        <v>2001</v>
      </c>
      <c r="B1087" s="346" t="s">
        <v>1997</v>
      </c>
      <c r="C1087" s="347"/>
      <c r="D1087" s="350" t="s">
        <v>59</v>
      </c>
      <c r="E1087" s="323" t="s">
        <v>1454</v>
      </c>
    </row>
    <row r="1088" spans="1:5" x14ac:dyDescent="0.2">
      <c r="A1088" s="345"/>
      <c r="B1088" s="348"/>
      <c r="C1088" s="349"/>
      <c r="D1088" s="351"/>
      <c r="E1088" s="324" t="s">
        <v>1455</v>
      </c>
    </row>
    <row r="1089" spans="1:5" x14ac:dyDescent="0.2">
      <c r="A1089" s="352" t="s">
        <v>2002</v>
      </c>
      <c r="B1089" s="354" t="s">
        <v>2003</v>
      </c>
      <c r="C1089" s="355"/>
      <c r="D1089" s="358" t="s">
        <v>59</v>
      </c>
      <c r="E1089" s="321" t="s">
        <v>1454</v>
      </c>
    </row>
    <row r="1090" spans="1:5" x14ac:dyDescent="0.2">
      <c r="A1090" s="360"/>
      <c r="B1090" s="361"/>
      <c r="C1090" s="362"/>
      <c r="D1090" s="363"/>
      <c r="E1090" s="322" t="s">
        <v>1455</v>
      </c>
    </row>
    <row r="1091" spans="1:5" x14ac:dyDescent="0.2">
      <c r="A1091" s="344" t="s">
        <v>1572</v>
      </c>
      <c r="B1091" s="346" t="s">
        <v>2003</v>
      </c>
      <c r="C1091" s="347"/>
      <c r="D1091" s="350" t="s">
        <v>59</v>
      </c>
      <c r="E1091" s="323" t="s">
        <v>1454</v>
      </c>
    </row>
    <row r="1092" spans="1:5" x14ac:dyDescent="0.2">
      <c r="A1092" s="345"/>
      <c r="B1092" s="348"/>
      <c r="C1092" s="349"/>
      <c r="D1092" s="351"/>
      <c r="E1092" s="324" t="s">
        <v>1455</v>
      </c>
    </row>
    <row r="1093" spans="1:5" x14ac:dyDescent="0.2">
      <c r="A1093" s="352" t="s">
        <v>2004</v>
      </c>
      <c r="B1093" s="354" t="s">
        <v>2003</v>
      </c>
      <c r="C1093" s="355"/>
      <c r="D1093" s="358" t="s">
        <v>59</v>
      </c>
      <c r="E1093" s="321" t="s">
        <v>1454</v>
      </c>
    </row>
    <row r="1094" spans="1:5" x14ac:dyDescent="0.2">
      <c r="A1094" s="360"/>
      <c r="B1094" s="361"/>
      <c r="C1094" s="362"/>
      <c r="D1094" s="363"/>
      <c r="E1094" s="322" t="s">
        <v>1455</v>
      </c>
    </row>
    <row r="1095" spans="1:5" x14ac:dyDescent="0.2">
      <c r="A1095" s="344" t="s">
        <v>2005</v>
      </c>
      <c r="B1095" s="346" t="s">
        <v>2003</v>
      </c>
      <c r="C1095" s="347"/>
      <c r="D1095" s="350" t="s">
        <v>59</v>
      </c>
      <c r="E1095" s="323" t="s">
        <v>1454</v>
      </c>
    </row>
    <row r="1096" spans="1:5" x14ac:dyDescent="0.2">
      <c r="A1096" s="345"/>
      <c r="B1096" s="348"/>
      <c r="C1096" s="349"/>
      <c r="D1096" s="351"/>
      <c r="E1096" s="324" t="s">
        <v>1455</v>
      </c>
    </row>
    <row r="1097" spans="1:5" x14ac:dyDescent="0.2">
      <c r="A1097" s="352" t="s">
        <v>2006</v>
      </c>
      <c r="B1097" s="354" t="s">
        <v>2003</v>
      </c>
      <c r="C1097" s="355"/>
      <c r="D1097" s="358" t="s">
        <v>59</v>
      </c>
      <c r="E1097" s="321" t="s">
        <v>1454</v>
      </c>
    </row>
    <row r="1098" spans="1:5" x14ac:dyDescent="0.2">
      <c r="A1098" s="360"/>
      <c r="B1098" s="361"/>
      <c r="C1098" s="362"/>
      <c r="D1098" s="363"/>
      <c r="E1098" s="322" t="s">
        <v>1455</v>
      </c>
    </row>
    <row r="1099" spans="1:5" x14ac:dyDescent="0.2">
      <c r="A1099" s="344" t="s">
        <v>2007</v>
      </c>
      <c r="B1099" s="346" t="s">
        <v>2003</v>
      </c>
      <c r="C1099" s="347"/>
      <c r="D1099" s="350" t="s">
        <v>59</v>
      </c>
      <c r="E1099" s="323" t="s">
        <v>1454</v>
      </c>
    </row>
    <row r="1100" spans="1:5" x14ac:dyDescent="0.2">
      <c r="A1100" s="345"/>
      <c r="B1100" s="348"/>
      <c r="C1100" s="349"/>
      <c r="D1100" s="351"/>
      <c r="E1100" s="324" t="s">
        <v>1455</v>
      </c>
    </row>
    <row r="1101" spans="1:5" x14ac:dyDescent="0.2">
      <c r="A1101" s="352" t="s">
        <v>2008</v>
      </c>
      <c r="B1101" s="354" t="s">
        <v>2009</v>
      </c>
      <c r="C1101" s="355"/>
      <c r="D1101" s="358" t="s">
        <v>59</v>
      </c>
      <c r="E1101" s="321" t="s">
        <v>1454</v>
      </c>
    </row>
    <row r="1102" spans="1:5" x14ac:dyDescent="0.2">
      <c r="A1102" s="360"/>
      <c r="B1102" s="361"/>
      <c r="C1102" s="362"/>
      <c r="D1102" s="363"/>
      <c r="E1102" s="322" t="s">
        <v>1455</v>
      </c>
    </row>
    <row r="1103" spans="1:5" x14ac:dyDescent="0.2">
      <c r="A1103" s="344" t="s">
        <v>2010</v>
      </c>
      <c r="B1103" s="346" t="s">
        <v>2009</v>
      </c>
      <c r="C1103" s="347"/>
      <c r="D1103" s="350" t="s">
        <v>59</v>
      </c>
      <c r="E1103" s="323" t="s">
        <v>1454</v>
      </c>
    </row>
    <row r="1104" spans="1:5" x14ac:dyDescent="0.2">
      <c r="A1104" s="345"/>
      <c r="B1104" s="348"/>
      <c r="C1104" s="349"/>
      <c r="D1104" s="351"/>
      <c r="E1104" s="324" t="s">
        <v>1455</v>
      </c>
    </row>
    <row r="1105" spans="1:5" x14ac:dyDescent="0.2">
      <c r="A1105" s="352" t="s">
        <v>2011</v>
      </c>
      <c r="B1105" s="354" t="s">
        <v>2009</v>
      </c>
      <c r="C1105" s="355"/>
      <c r="D1105" s="358" t="s">
        <v>59</v>
      </c>
      <c r="E1105" s="321" t="s">
        <v>1454</v>
      </c>
    </row>
    <row r="1106" spans="1:5" x14ac:dyDescent="0.2">
      <c r="A1106" s="360"/>
      <c r="B1106" s="361"/>
      <c r="C1106" s="362"/>
      <c r="D1106" s="363"/>
      <c r="E1106" s="322" t="s">
        <v>1455</v>
      </c>
    </row>
    <row r="1107" spans="1:5" x14ac:dyDescent="0.2">
      <c r="A1107" s="344" t="s">
        <v>2012</v>
      </c>
      <c r="B1107" s="346" t="s">
        <v>2009</v>
      </c>
      <c r="C1107" s="347"/>
      <c r="D1107" s="350" t="s">
        <v>59</v>
      </c>
      <c r="E1107" s="323" t="s">
        <v>1454</v>
      </c>
    </row>
    <row r="1108" spans="1:5" x14ac:dyDescent="0.2">
      <c r="A1108" s="345"/>
      <c r="B1108" s="348"/>
      <c r="C1108" s="349"/>
      <c r="D1108" s="351"/>
      <c r="E1108" s="324" t="s">
        <v>1455</v>
      </c>
    </row>
    <row r="1109" spans="1:5" x14ac:dyDescent="0.2">
      <c r="A1109" s="352" t="s">
        <v>2013</v>
      </c>
      <c r="B1109" s="354" t="s">
        <v>2009</v>
      </c>
      <c r="C1109" s="355"/>
      <c r="D1109" s="358" t="s">
        <v>59</v>
      </c>
      <c r="E1109" s="321" t="s">
        <v>1454</v>
      </c>
    </row>
    <row r="1110" spans="1:5" x14ac:dyDescent="0.2">
      <c r="A1110" s="360"/>
      <c r="B1110" s="361"/>
      <c r="C1110" s="362"/>
      <c r="D1110" s="363"/>
      <c r="E1110" s="322" t="s">
        <v>1455</v>
      </c>
    </row>
    <row r="1111" spans="1:5" x14ac:dyDescent="0.2">
      <c r="A1111" s="344" t="s">
        <v>2014</v>
      </c>
      <c r="B1111" s="346" t="s">
        <v>2009</v>
      </c>
      <c r="C1111" s="347"/>
      <c r="D1111" s="350" t="s">
        <v>59</v>
      </c>
      <c r="E1111" s="323" t="s">
        <v>1454</v>
      </c>
    </row>
    <row r="1112" spans="1:5" x14ac:dyDescent="0.2">
      <c r="A1112" s="345"/>
      <c r="B1112" s="348"/>
      <c r="C1112" s="349"/>
      <c r="D1112" s="351"/>
      <c r="E1112" s="324" t="s">
        <v>1455</v>
      </c>
    </row>
    <row r="1113" spans="1:5" x14ac:dyDescent="0.2">
      <c r="A1113" s="352" t="s">
        <v>2015</v>
      </c>
      <c r="B1113" s="354" t="s">
        <v>2009</v>
      </c>
      <c r="C1113" s="355"/>
      <c r="D1113" s="358" t="s">
        <v>59</v>
      </c>
      <c r="E1113" s="321" t="s">
        <v>1454</v>
      </c>
    </row>
    <row r="1114" spans="1:5" x14ac:dyDescent="0.2">
      <c r="A1114" s="360"/>
      <c r="B1114" s="361"/>
      <c r="C1114" s="362"/>
      <c r="D1114" s="363"/>
      <c r="E1114" s="322" t="s">
        <v>1455</v>
      </c>
    </row>
    <row r="1115" spans="1:5" x14ac:dyDescent="0.2">
      <c r="A1115" s="344" t="s">
        <v>2016</v>
      </c>
      <c r="B1115" s="346" t="s">
        <v>2017</v>
      </c>
      <c r="C1115" s="347"/>
      <c r="D1115" s="350" t="s">
        <v>59</v>
      </c>
      <c r="E1115" s="323" t="s">
        <v>1454</v>
      </c>
    </row>
    <row r="1116" spans="1:5" x14ac:dyDescent="0.2">
      <c r="A1116" s="345"/>
      <c r="B1116" s="348"/>
      <c r="C1116" s="349"/>
      <c r="D1116" s="351"/>
      <c r="E1116" s="324" t="s">
        <v>1455</v>
      </c>
    </row>
    <row r="1117" spans="1:5" x14ac:dyDescent="0.2">
      <c r="A1117" s="352" t="s">
        <v>2018</v>
      </c>
      <c r="B1117" s="354" t="s">
        <v>2017</v>
      </c>
      <c r="C1117" s="355"/>
      <c r="D1117" s="358" t="s">
        <v>59</v>
      </c>
      <c r="E1117" s="321" t="s">
        <v>1454</v>
      </c>
    </row>
    <row r="1118" spans="1:5" x14ac:dyDescent="0.2">
      <c r="A1118" s="360"/>
      <c r="B1118" s="361"/>
      <c r="C1118" s="362"/>
      <c r="D1118" s="363"/>
      <c r="E1118" s="322" t="s">
        <v>1455</v>
      </c>
    </row>
    <row r="1119" spans="1:5" x14ac:dyDescent="0.2">
      <c r="A1119" s="344" t="s">
        <v>2019</v>
      </c>
      <c r="B1119" s="346" t="s">
        <v>2017</v>
      </c>
      <c r="C1119" s="347"/>
      <c r="D1119" s="350" t="s">
        <v>59</v>
      </c>
      <c r="E1119" s="323" t="s">
        <v>1454</v>
      </c>
    </row>
    <row r="1120" spans="1:5" x14ac:dyDescent="0.2">
      <c r="A1120" s="345"/>
      <c r="B1120" s="348"/>
      <c r="C1120" s="349"/>
      <c r="D1120" s="351"/>
      <c r="E1120" s="324" t="s">
        <v>1455</v>
      </c>
    </row>
    <row r="1121" spans="1:5" x14ac:dyDescent="0.2">
      <c r="A1121" s="352" t="s">
        <v>2020</v>
      </c>
      <c r="B1121" s="354" t="s">
        <v>2017</v>
      </c>
      <c r="C1121" s="355"/>
      <c r="D1121" s="358" t="s">
        <v>59</v>
      </c>
      <c r="E1121" s="321" t="s">
        <v>1454</v>
      </c>
    </row>
    <row r="1122" spans="1:5" x14ac:dyDescent="0.2">
      <c r="A1122" s="360"/>
      <c r="B1122" s="361"/>
      <c r="C1122" s="362"/>
      <c r="D1122" s="363"/>
      <c r="E1122" s="322" t="s">
        <v>1455</v>
      </c>
    </row>
    <row r="1123" spans="1:5" x14ac:dyDescent="0.2">
      <c r="A1123" s="344" t="s">
        <v>2021</v>
      </c>
      <c r="B1123" s="346" t="s">
        <v>2017</v>
      </c>
      <c r="C1123" s="347"/>
      <c r="D1123" s="350" t="s">
        <v>59</v>
      </c>
      <c r="E1123" s="323" t="s">
        <v>1454</v>
      </c>
    </row>
    <row r="1124" spans="1:5" x14ac:dyDescent="0.2">
      <c r="A1124" s="345"/>
      <c r="B1124" s="348"/>
      <c r="C1124" s="349"/>
      <c r="D1124" s="351"/>
      <c r="E1124" s="324" t="s">
        <v>1455</v>
      </c>
    </row>
    <row r="1125" spans="1:5" x14ac:dyDescent="0.2">
      <c r="A1125" s="352" t="s">
        <v>2022</v>
      </c>
      <c r="B1125" s="354" t="s">
        <v>2017</v>
      </c>
      <c r="C1125" s="355"/>
      <c r="D1125" s="358" t="s">
        <v>59</v>
      </c>
      <c r="E1125" s="321" t="s">
        <v>1454</v>
      </c>
    </row>
    <row r="1126" spans="1:5" x14ac:dyDescent="0.2">
      <c r="A1126" s="360"/>
      <c r="B1126" s="361"/>
      <c r="C1126" s="362"/>
      <c r="D1126" s="363"/>
      <c r="E1126" s="322" t="s">
        <v>1455</v>
      </c>
    </row>
    <row r="1127" spans="1:5" x14ac:dyDescent="0.2">
      <c r="A1127" s="344" t="s">
        <v>2023</v>
      </c>
      <c r="B1127" s="346" t="s">
        <v>2017</v>
      </c>
      <c r="C1127" s="347"/>
      <c r="D1127" s="350" t="s">
        <v>59</v>
      </c>
      <c r="E1127" s="323" t="s">
        <v>1454</v>
      </c>
    </row>
    <row r="1128" spans="1:5" x14ac:dyDescent="0.2">
      <c r="A1128" s="345"/>
      <c r="B1128" s="348"/>
      <c r="C1128" s="349"/>
      <c r="D1128" s="351"/>
      <c r="E1128" s="324" t="s">
        <v>1455</v>
      </c>
    </row>
    <row r="1129" spans="1:5" x14ac:dyDescent="0.2">
      <c r="A1129" s="352" t="s">
        <v>2024</v>
      </c>
      <c r="B1129" s="354" t="s">
        <v>2017</v>
      </c>
      <c r="C1129" s="355"/>
      <c r="D1129" s="358" t="s">
        <v>59</v>
      </c>
      <c r="E1129" s="321" t="s">
        <v>1454</v>
      </c>
    </row>
    <row r="1130" spans="1:5" x14ac:dyDescent="0.2">
      <c r="A1130" s="360"/>
      <c r="B1130" s="361"/>
      <c r="C1130" s="362"/>
      <c r="D1130" s="363"/>
      <c r="E1130" s="322" t="s">
        <v>1455</v>
      </c>
    </row>
    <row r="1131" spans="1:5" x14ac:dyDescent="0.2">
      <c r="A1131" s="344" t="s">
        <v>1864</v>
      </c>
      <c r="B1131" s="346"/>
      <c r="C1131" s="347"/>
      <c r="D1131" s="350" t="s">
        <v>59</v>
      </c>
      <c r="E1131" s="323" t="s">
        <v>1454</v>
      </c>
    </row>
    <row r="1132" spans="1:5" x14ac:dyDescent="0.2">
      <c r="A1132" s="345"/>
      <c r="B1132" s="348"/>
      <c r="C1132" s="349"/>
      <c r="D1132" s="351"/>
      <c r="E1132" s="324" t="s">
        <v>1455</v>
      </c>
    </row>
    <row r="1133" spans="1:5" x14ac:dyDescent="0.2">
      <c r="A1133" s="352" t="s">
        <v>1886</v>
      </c>
      <c r="B1133" s="354"/>
      <c r="C1133" s="355"/>
      <c r="D1133" s="358" t="s">
        <v>59</v>
      </c>
      <c r="E1133" s="321" t="s">
        <v>1454</v>
      </c>
    </row>
    <row r="1134" spans="1:5" x14ac:dyDescent="0.2">
      <c r="A1134" s="360"/>
      <c r="B1134" s="361"/>
      <c r="C1134" s="362"/>
      <c r="D1134" s="363"/>
      <c r="E1134" s="322" t="s">
        <v>1455</v>
      </c>
    </row>
    <row r="1135" spans="1:5" x14ac:dyDescent="0.2">
      <c r="A1135" s="344" t="s">
        <v>1892</v>
      </c>
      <c r="B1135" s="346"/>
      <c r="C1135" s="347"/>
      <c r="D1135" s="350" t="s">
        <v>59</v>
      </c>
      <c r="E1135" s="323" t="s">
        <v>1454</v>
      </c>
    </row>
    <row r="1136" spans="1:5" x14ac:dyDescent="0.2">
      <c r="A1136" s="345"/>
      <c r="B1136" s="348"/>
      <c r="C1136" s="349"/>
      <c r="D1136" s="351"/>
      <c r="E1136" s="324" t="s">
        <v>1455</v>
      </c>
    </row>
    <row r="1137" spans="1:5" x14ac:dyDescent="0.2">
      <c r="A1137" s="352" t="s">
        <v>1897</v>
      </c>
      <c r="B1137" s="354"/>
      <c r="C1137" s="355"/>
      <c r="D1137" s="358" t="s">
        <v>59</v>
      </c>
      <c r="E1137" s="321" t="s">
        <v>1454</v>
      </c>
    </row>
    <row r="1138" spans="1:5" x14ac:dyDescent="0.2">
      <c r="A1138" s="360"/>
      <c r="B1138" s="361"/>
      <c r="C1138" s="362"/>
      <c r="D1138" s="363"/>
      <c r="E1138" s="322" t="s">
        <v>1455</v>
      </c>
    </row>
    <row r="1139" spans="1:5" x14ac:dyDescent="0.2">
      <c r="A1139" s="344" t="s">
        <v>1908</v>
      </c>
      <c r="B1139" s="346"/>
      <c r="C1139" s="347"/>
      <c r="D1139" s="350" t="s">
        <v>59</v>
      </c>
      <c r="E1139" s="323" t="s">
        <v>1454</v>
      </c>
    </row>
    <row r="1140" spans="1:5" x14ac:dyDescent="0.2">
      <c r="A1140" s="345"/>
      <c r="B1140" s="348"/>
      <c r="C1140" s="349"/>
      <c r="D1140" s="351"/>
      <c r="E1140" s="324" t="s">
        <v>1455</v>
      </c>
    </row>
    <row r="1141" spans="1:5" x14ac:dyDescent="0.2">
      <c r="A1141" s="352" t="s">
        <v>1915</v>
      </c>
      <c r="B1141" s="354"/>
      <c r="C1141" s="355"/>
      <c r="D1141" s="358" t="s">
        <v>59</v>
      </c>
      <c r="E1141" s="321" t="s">
        <v>1454</v>
      </c>
    </row>
    <row r="1142" spans="1:5" x14ac:dyDescent="0.2">
      <c r="A1142" s="360"/>
      <c r="B1142" s="361"/>
      <c r="C1142" s="362"/>
      <c r="D1142" s="363"/>
      <c r="E1142" s="322" t="s">
        <v>1455</v>
      </c>
    </row>
    <row r="1143" spans="1:5" x14ac:dyDescent="0.2">
      <c r="A1143" s="344" t="s">
        <v>1923</v>
      </c>
      <c r="B1143" s="346"/>
      <c r="C1143" s="347"/>
      <c r="D1143" s="350" t="s">
        <v>59</v>
      </c>
      <c r="E1143" s="323" t="s">
        <v>1454</v>
      </c>
    </row>
    <row r="1144" spans="1:5" x14ac:dyDescent="0.2">
      <c r="A1144" s="345"/>
      <c r="B1144" s="348"/>
      <c r="C1144" s="349"/>
      <c r="D1144" s="351"/>
      <c r="E1144" s="324" t="s">
        <v>1455</v>
      </c>
    </row>
    <row r="1145" spans="1:5" x14ac:dyDescent="0.2">
      <c r="A1145" s="352" t="s">
        <v>1927</v>
      </c>
      <c r="B1145" s="354"/>
      <c r="C1145" s="355"/>
      <c r="D1145" s="358" t="s">
        <v>59</v>
      </c>
      <c r="E1145" s="321" t="s">
        <v>1454</v>
      </c>
    </row>
    <row r="1146" spans="1:5" x14ac:dyDescent="0.2">
      <c r="A1146" s="360"/>
      <c r="B1146" s="361"/>
      <c r="C1146" s="362"/>
      <c r="D1146" s="363"/>
      <c r="E1146" s="322" t="s">
        <v>1455</v>
      </c>
    </row>
    <row r="1147" spans="1:5" x14ac:dyDescent="0.2">
      <c r="A1147" s="344" t="s">
        <v>1943</v>
      </c>
      <c r="B1147" s="346"/>
      <c r="C1147" s="347"/>
      <c r="D1147" s="350" t="s">
        <v>59</v>
      </c>
      <c r="E1147" s="323" t="s">
        <v>1454</v>
      </c>
    </row>
    <row r="1148" spans="1:5" x14ac:dyDescent="0.2">
      <c r="A1148" s="345"/>
      <c r="B1148" s="348"/>
      <c r="C1148" s="349"/>
      <c r="D1148" s="351"/>
      <c r="E1148" s="324" t="s">
        <v>1455</v>
      </c>
    </row>
    <row r="1149" spans="1:5" x14ac:dyDescent="0.2">
      <c r="A1149" s="352" t="s">
        <v>1949</v>
      </c>
      <c r="B1149" s="354"/>
      <c r="C1149" s="355"/>
      <c r="D1149" s="358" t="s">
        <v>59</v>
      </c>
      <c r="E1149" s="321" t="s">
        <v>1454</v>
      </c>
    </row>
    <row r="1150" spans="1:5" x14ac:dyDescent="0.2">
      <c r="A1150" s="360"/>
      <c r="B1150" s="361"/>
      <c r="C1150" s="362"/>
      <c r="D1150" s="363"/>
      <c r="E1150" s="322" t="s">
        <v>1455</v>
      </c>
    </row>
    <row r="1151" spans="1:5" x14ac:dyDescent="0.2">
      <c r="A1151" s="344" t="s">
        <v>1958</v>
      </c>
      <c r="B1151" s="346"/>
      <c r="C1151" s="347"/>
      <c r="D1151" s="350" t="s">
        <v>59</v>
      </c>
      <c r="E1151" s="323" t="s">
        <v>1454</v>
      </c>
    </row>
    <row r="1152" spans="1:5" x14ac:dyDescent="0.2">
      <c r="A1152" s="345"/>
      <c r="B1152" s="348"/>
      <c r="C1152" s="349"/>
      <c r="D1152" s="351"/>
      <c r="E1152" s="324" t="s">
        <v>1455</v>
      </c>
    </row>
    <row r="1153" spans="1:5" x14ac:dyDescent="0.2">
      <c r="A1153" s="352" t="s">
        <v>1988</v>
      </c>
      <c r="B1153" s="354"/>
      <c r="C1153" s="355"/>
      <c r="D1153" s="358" t="s">
        <v>59</v>
      </c>
      <c r="E1153" s="321" t="s">
        <v>1454</v>
      </c>
    </row>
    <row r="1154" spans="1:5" x14ac:dyDescent="0.2">
      <c r="A1154" s="360"/>
      <c r="B1154" s="361"/>
      <c r="C1154" s="362"/>
      <c r="D1154" s="363"/>
      <c r="E1154" s="322" t="s">
        <v>1455</v>
      </c>
    </row>
    <row r="1155" spans="1:5" x14ac:dyDescent="0.2">
      <c r="A1155" s="344" t="s">
        <v>1992</v>
      </c>
      <c r="B1155" s="346"/>
      <c r="C1155" s="347"/>
      <c r="D1155" s="350" t="s">
        <v>59</v>
      </c>
      <c r="E1155" s="323" t="s">
        <v>1454</v>
      </c>
    </row>
    <row r="1156" spans="1:5" x14ac:dyDescent="0.2">
      <c r="A1156" s="345"/>
      <c r="B1156" s="348"/>
      <c r="C1156" s="349"/>
      <c r="D1156" s="351"/>
      <c r="E1156" s="324" t="s">
        <v>1455</v>
      </c>
    </row>
    <row r="1157" spans="1:5" x14ac:dyDescent="0.2">
      <c r="A1157" s="352" t="s">
        <v>1997</v>
      </c>
      <c r="B1157" s="354"/>
      <c r="C1157" s="355"/>
      <c r="D1157" s="358" t="s">
        <v>59</v>
      </c>
      <c r="E1157" s="321" t="s">
        <v>1454</v>
      </c>
    </row>
    <row r="1158" spans="1:5" x14ac:dyDescent="0.2">
      <c r="A1158" s="360"/>
      <c r="B1158" s="361"/>
      <c r="C1158" s="362"/>
      <c r="D1158" s="363"/>
      <c r="E1158" s="322" t="s">
        <v>1455</v>
      </c>
    </row>
    <row r="1159" spans="1:5" x14ac:dyDescent="0.2">
      <c r="A1159" s="344" t="s">
        <v>2003</v>
      </c>
      <c r="B1159" s="346"/>
      <c r="C1159" s="347"/>
      <c r="D1159" s="350" t="s">
        <v>59</v>
      </c>
      <c r="E1159" s="323" t="s">
        <v>1454</v>
      </c>
    </row>
    <row r="1160" spans="1:5" x14ac:dyDescent="0.2">
      <c r="A1160" s="345"/>
      <c r="B1160" s="348"/>
      <c r="C1160" s="349"/>
      <c r="D1160" s="351"/>
      <c r="E1160" s="324" t="s">
        <v>1455</v>
      </c>
    </row>
    <row r="1161" spans="1:5" x14ac:dyDescent="0.2">
      <c r="A1161" s="352" t="s">
        <v>2009</v>
      </c>
      <c r="B1161" s="354"/>
      <c r="C1161" s="355"/>
      <c r="D1161" s="358" t="s">
        <v>59</v>
      </c>
      <c r="E1161" s="321" t="s">
        <v>1454</v>
      </c>
    </row>
    <row r="1162" spans="1:5" x14ac:dyDescent="0.2">
      <c r="A1162" s="360"/>
      <c r="B1162" s="361"/>
      <c r="C1162" s="362"/>
      <c r="D1162" s="363"/>
      <c r="E1162" s="322" t="s">
        <v>1455</v>
      </c>
    </row>
    <row r="1163" spans="1:5" x14ac:dyDescent="0.2">
      <c r="A1163" s="344" t="s">
        <v>1968</v>
      </c>
      <c r="B1163" s="346"/>
      <c r="C1163" s="347"/>
      <c r="D1163" s="350" t="s">
        <v>59</v>
      </c>
      <c r="E1163" s="323" t="s">
        <v>1454</v>
      </c>
    </row>
    <row r="1164" spans="1:5" x14ac:dyDescent="0.2">
      <c r="A1164" s="345"/>
      <c r="B1164" s="348"/>
      <c r="C1164" s="349"/>
      <c r="D1164" s="351"/>
      <c r="E1164" s="324" t="s">
        <v>1455</v>
      </c>
    </row>
    <row r="1165" spans="1:5" x14ac:dyDescent="0.2">
      <c r="A1165" s="352" t="s">
        <v>1974</v>
      </c>
      <c r="B1165" s="354" t="s">
        <v>1923</v>
      </c>
      <c r="C1165" s="355"/>
      <c r="D1165" s="358" t="s">
        <v>59</v>
      </c>
      <c r="E1165" s="321" t="s">
        <v>1454</v>
      </c>
    </row>
    <row r="1166" spans="1:5" x14ac:dyDescent="0.2">
      <c r="A1166" s="360"/>
      <c r="B1166" s="361"/>
      <c r="C1166" s="362"/>
      <c r="D1166" s="363"/>
      <c r="E1166" s="322" t="s">
        <v>1455</v>
      </c>
    </row>
    <row r="1167" spans="1:5" x14ac:dyDescent="0.2">
      <c r="A1167" s="344" t="s">
        <v>2025</v>
      </c>
      <c r="B1167" s="346" t="s">
        <v>1864</v>
      </c>
      <c r="C1167" s="347"/>
      <c r="D1167" s="350" t="s">
        <v>59</v>
      </c>
      <c r="E1167" s="323" t="s">
        <v>1454</v>
      </c>
    </row>
    <row r="1168" spans="1:5" x14ac:dyDescent="0.2">
      <c r="A1168" s="345"/>
      <c r="B1168" s="348"/>
      <c r="C1168" s="349"/>
      <c r="D1168" s="351"/>
      <c r="E1168" s="324" t="s">
        <v>1455</v>
      </c>
    </row>
    <row r="1169" spans="1:5" x14ac:dyDescent="0.2">
      <c r="A1169" s="352" t="s">
        <v>2026</v>
      </c>
      <c r="B1169" s="354" t="s">
        <v>1886</v>
      </c>
      <c r="C1169" s="355"/>
      <c r="D1169" s="358" t="s">
        <v>59</v>
      </c>
      <c r="E1169" s="321" t="s">
        <v>1454</v>
      </c>
    </row>
    <row r="1170" spans="1:5" x14ac:dyDescent="0.2">
      <c r="A1170" s="360"/>
      <c r="B1170" s="361"/>
      <c r="C1170" s="362"/>
      <c r="D1170" s="363"/>
      <c r="E1170" s="322" t="s">
        <v>1455</v>
      </c>
    </row>
    <row r="1171" spans="1:5" x14ac:dyDescent="0.2">
      <c r="A1171" s="344" t="s">
        <v>1774</v>
      </c>
      <c r="B1171" s="346" t="s">
        <v>1892</v>
      </c>
      <c r="C1171" s="347"/>
      <c r="D1171" s="350" t="s">
        <v>59</v>
      </c>
      <c r="E1171" s="323" t="s">
        <v>1454</v>
      </c>
    </row>
    <row r="1172" spans="1:5" x14ac:dyDescent="0.2">
      <c r="A1172" s="345"/>
      <c r="B1172" s="348"/>
      <c r="C1172" s="349"/>
      <c r="D1172" s="351"/>
      <c r="E1172" s="324" t="s">
        <v>1455</v>
      </c>
    </row>
    <row r="1173" spans="1:5" x14ac:dyDescent="0.2">
      <c r="A1173" s="352" t="s">
        <v>2027</v>
      </c>
      <c r="B1173" s="354" t="s">
        <v>1897</v>
      </c>
      <c r="C1173" s="355"/>
      <c r="D1173" s="358" t="s">
        <v>59</v>
      </c>
      <c r="E1173" s="321" t="s">
        <v>1454</v>
      </c>
    </row>
    <row r="1174" spans="1:5" x14ac:dyDescent="0.2">
      <c r="A1174" s="360"/>
      <c r="B1174" s="361"/>
      <c r="C1174" s="362"/>
      <c r="D1174" s="363"/>
      <c r="E1174" s="322" t="s">
        <v>1455</v>
      </c>
    </row>
    <row r="1175" spans="1:5" x14ac:dyDescent="0.2">
      <c r="A1175" s="344" t="s">
        <v>1584</v>
      </c>
      <c r="B1175" s="346" t="s">
        <v>1908</v>
      </c>
      <c r="C1175" s="347"/>
      <c r="D1175" s="350" t="s">
        <v>59</v>
      </c>
      <c r="E1175" s="323" t="s">
        <v>1454</v>
      </c>
    </row>
    <row r="1176" spans="1:5" x14ac:dyDescent="0.2">
      <c r="A1176" s="345"/>
      <c r="B1176" s="348"/>
      <c r="C1176" s="349"/>
      <c r="D1176" s="351"/>
      <c r="E1176" s="324" t="s">
        <v>1455</v>
      </c>
    </row>
    <row r="1177" spans="1:5" x14ac:dyDescent="0.2">
      <c r="A1177" s="352" t="s">
        <v>2028</v>
      </c>
      <c r="B1177" s="354" t="s">
        <v>1927</v>
      </c>
      <c r="C1177" s="355"/>
      <c r="D1177" s="358" t="s">
        <v>59</v>
      </c>
      <c r="E1177" s="321" t="s">
        <v>1454</v>
      </c>
    </row>
    <row r="1178" spans="1:5" x14ac:dyDescent="0.2">
      <c r="A1178" s="360"/>
      <c r="B1178" s="361"/>
      <c r="C1178" s="362"/>
      <c r="D1178" s="363"/>
      <c r="E1178" s="322" t="s">
        <v>1455</v>
      </c>
    </row>
    <row r="1179" spans="1:5" x14ac:dyDescent="0.2">
      <c r="A1179" s="344" t="s">
        <v>2029</v>
      </c>
      <c r="B1179" s="346" t="s">
        <v>1927</v>
      </c>
      <c r="C1179" s="347"/>
      <c r="D1179" s="350" t="s">
        <v>59</v>
      </c>
      <c r="E1179" s="323" t="s">
        <v>1454</v>
      </c>
    </row>
    <row r="1180" spans="1:5" x14ac:dyDescent="0.2">
      <c r="A1180" s="345"/>
      <c r="B1180" s="348"/>
      <c r="C1180" s="349"/>
      <c r="D1180" s="351"/>
      <c r="E1180" s="324" t="s">
        <v>1455</v>
      </c>
    </row>
    <row r="1181" spans="1:5" x14ac:dyDescent="0.2">
      <c r="A1181" s="352" t="s">
        <v>2030</v>
      </c>
      <c r="B1181" s="354" t="s">
        <v>1943</v>
      </c>
      <c r="C1181" s="355"/>
      <c r="D1181" s="358" t="s">
        <v>59</v>
      </c>
      <c r="E1181" s="321" t="s">
        <v>1454</v>
      </c>
    </row>
    <row r="1182" spans="1:5" x14ac:dyDescent="0.2">
      <c r="A1182" s="360"/>
      <c r="B1182" s="361"/>
      <c r="C1182" s="362"/>
      <c r="D1182" s="363"/>
      <c r="E1182" s="322" t="s">
        <v>1455</v>
      </c>
    </row>
    <row r="1183" spans="1:5" x14ac:dyDescent="0.2">
      <c r="A1183" s="344" t="s">
        <v>2031</v>
      </c>
      <c r="B1183" s="346" t="s">
        <v>1958</v>
      </c>
      <c r="C1183" s="347"/>
      <c r="D1183" s="350" t="s">
        <v>59</v>
      </c>
      <c r="E1183" s="323" t="s">
        <v>1454</v>
      </c>
    </row>
    <row r="1184" spans="1:5" x14ac:dyDescent="0.2">
      <c r="A1184" s="345"/>
      <c r="B1184" s="348"/>
      <c r="C1184" s="349"/>
      <c r="D1184" s="351"/>
      <c r="E1184" s="324" t="s">
        <v>1455</v>
      </c>
    </row>
    <row r="1185" spans="1:5" x14ac:dyDescent="0.2">
      <c r="A1185" s="352" t="s">
        <v>2032</v>
      </c>
      <c r="B1185" s="354" t="s">
        <v>1968</v>
      </c>
      <c r="C1185" s="355"/>
      <c r="D1185" s="358" t="s">
        <v>59</v>
      </c>
      <c r="E1185" s="321" t="s">
        <v>1454</v>
      </c>
    </row>
    <row r="1186" spans="1:5" x14ac:dyDescent="0.2">
      <c r="A1186" s="360"/>
      <c r="B1186" s="361"/>
      <c r="C1186" s="362"/>
      <c r="D1186" s="363"/>
      <c r="E1186" s="322" t="s">
        <v>1455</v>
      </c>
    </row>
    <row r="1187" spans="1:5" x14ac:dyDescent="0.2">
      <c r="A1187" s="344" t="s">
        <v>2033</v>
      </c>
      <c r="B1187" s="346" t="s">
        <v>1864</v>
      </c>
      <c r="C1187" s="347"/>
      <c r="D1187" s="350" t="s">
        <v>59</v>
      </c>
      <c r="E1187" s="323" t="s">
        <v>1454</v>
      </c>
    </row>
    <row r="1188" spans="1:5" x14ac:dyDescent="0.2">
      <c r="A1188" s="345"/>
      <c r="B1188" s="348"/>
      <c r="C1188" s="349"/>
      <c r="D1188" s="351"/>
      <c r="E1188" s="324" t="s">
        <v>1455</v>
      </c>
    </row>
    <row r="1189" spans="1:5" x14ac:dyDescent="0.2">
      <c r="A1189" s="352" t="s">
        <v>2034</v>
      </c>
      <c r="B1189" s="354" t="s">
        <v>1915</v>
      </c>
      <c r="C1189" s="355"/>
      <c r="D1189" s="358" t="s">
        <v>59</v>
      </c>
      <c r="E1189" s="321" t="s">
        <v>1454</v>
      </c>
    </row>
    <row r="1190" spans="1:5" x14ac:dyDescent="0.2">
      <c r="A1190" s="360"/>
      <c r="B1190" s="361"/>
      <c r="C1190" s="362"/>
      <c r="D1190" s="363"/>
      <c r="E1190" s="322" t="s">
        <v>1455</v>
      </c>
    </row>
    <row r="1191" spans="1:5" x14ac:dyDescent="0.2">
      <c r="A1191" s="344" t="s">
        <v>2035</v>
      </c>
      <c r="B1191" s="346" t="s">
        <v>1949</v>
      </c>
      <c r="C1191" s="347"/>
      <c r="D1191" s="350" t="s">
        <v>59</v>
      </c>
      <c r="E1191" s="323" t="s">
        <v>1454</v>
      </c>
    </row>
    <row r="1192" spans="1:5" x14ac:dyDescent="0.2">
      <c r="A1192" s="345"/>
      <c r="B1192" s="348"/>
      <c r="C1192" s="349"/>
      <c r="D1192" s="351"/>
      <c r="E1192" s="324" t="s">
        <v>1455</v>
      </c>
    </row>
    <row r="1193" spans="1:5" x14ac:dyDescent="0.2">
      <c r="A1193" s="352" t="s">
        <v>2036</v>
      </c>
      <c r="B1193" s="354" t="s">
        <v>1949</v>
      </c>
      <c r="C1193" s="355"/>
      <c r="D1193" s="358" t="s">
        <v>59</v>
      </c>
      <c r="E1193" s="321" t="s">
        <v>1454</v>
      </c>
    </row>
    <row r="1194" spans="1:5" x14ac:dyDescent="0.2">
      <c r="A1194" s="360"/>
      <c r="B1194" s="361"/>
      <c r="C1194" s="362"/>
      <c r="D1194" s="363"/>
      <c r="E1194" s="322" t="s">
        <v>1455</v>
      </c>
    </row>
    <row r="1195" spans="1:5" x14ac:dyDescent="0.2">
      <c r="A1195" s="344" t="s">
        <v>2017</v>
      </c>
      <c r="B1195" s="346"/>
      <c r="C1195" s="347"/>
      <c r="D1195" s="350" t="s">
        <v>59</v>
      </c>
      <c r="E1195" s="323" t="s">
        <v>1454</v>
      </c>
    </row>
    <row r="1196" spans="1:5" x14ac:dyDescent="0.2">
      <c r="A1196" s="345"/>
      <c r="B1196" s="348"/>
      <c r="C1196" s="349"/>
      <c r="D1196" s="351"/>
      <c r="E1196" s="324" t="s">
        <v>1455</v>
      </c>
    </row>
    <row r="1197" spans="1:5" x14ac:dyDescent="0.2">
      <c r="A1197" s="352" t="s">
        <v>2037</v>
      </c>
      <c r="B1197" s="354" t="s">
        <v>1864</v>
      </c>
      <c r="C1197" s="355"/>
      <c r="D1197" s="358" t="s">
        <v>59</v>
      </c>
      <c r="E1197" s="321" t="s">
        <v>1454</v>
      </c>
    </row>
    <row r="1198" spans="1:5" x14ac:dyDescent="0.2">
      <c r="A1198" s="360"/>
      <c r="B1198" s="361"/>
      <c r="C1198" s="362"/>
      <c r="D1198" s="363"/>
      <c r="E1198" s="322" t="s">
        <v>1455</v>
      </c>
    </row>
    <row r="1199" spans="1:5" x14ac:dyDescent="0.2">
      <c r="A1199" s="344" t="s">
        <v>2038</v>
      </c>
      <c r="B1199" s="346" t="s">
        <v>1864</v>
      </c>
      <c r="C1199" s="347"/>
      <c r="D1199" s="350" t="s">
        <v>59</v>
      </c>
      <c r="E1199" s="323" t="s">
        <v>1454</v>
      </c>
    </row>
    <row r="1200" spans="1:5" x14ac:dyDescent="0.2">
      <c r="A1200" s="345"/>
      <c r="B1200" s="348"/>
      <c r="C1200" s="349"/>
      <c r="D1200" s="351"/>
      <c r="E1200" s="324" t="s">
        <v>1455</v>
      </c>
    </row>
    <row r="1201" spans="1:5" x14ac:dyDescent="0.2">
      <c r="A1201" s="352" t="s">
        <v>2039</v>
      </c>
      <c r="B1201" s="354" t="s">
        <v>1864</v>
      </c>
      <c r="C1201" s="355"/>
      <c r="D1201" s="358" t="s">
        <v>59</v>
      </c>
      <c r="E1201" s="321" t="s">
        <v>1454</v>
      </c>
    </row>
    <row r="1202" spans="1:5" x14ac:dyDescent="0.2">
      <c r="A1202" s="360"/>
      <c r="B1202" s="361"/>
      <c r="C1202" s="362"/>
      <c r="D1202" s="363"/>
      <c r="E1202" s="322" t="s">
        <v>1455</v>
      </c>
    </row>
    <row r="1203" spans="1:5" x14ac:dyDescent="0.2">
      <c r="A1203" s="344" t="s">
        <v>2040</v>
      </c>
      <c r="B1203" s="346" t="s">
        <v>1897</v>
      </c>
      <c r="C1203" s="347"/>
      <c r="D1203" s="350" t="s">
        <v>59</v>
      </c>
      <c r="E1203" s="323" t="s">
        <v>1454</v>
      </c>
    </row>
    <row r="1204" spans="1:5" x14ac:dyDescent="0.2">
      <c r="A1204" s="345"/>
      <c r="B1204" s="348"/>
      <c r="C1204" s="349"/>
      <c r="D1204" s="351"/>
      <c r="E1204" s="324" t="s">
        <v>1455</v>
      </c>
    </row>
    <row r="1205" spans="1:5" x14ac:dyDescent="0.2">
      <c r="A1205" s="352" t="s">
        <v>2041</v>
      </c>
      <c r="B1205" s="354"/>
      <c r="C1205" s="355"/>
      <c r="D1205" s="358" t="s">
        <v>60</v>
      </c>
      <c r="E1205" s="321" t="s">
        <v>1454</v>
      </c>
    </row>
    <row r="1206" spans="1:5" x14ac:dyDescent="0.2">
      <c r="A1206" s="360"/>
      <c r="B1206" s="361"/>
      <c r="C1206" s="362"/>
      <c r="D1206" s="363"/>
      <c r="E1206" s="322" t="s">
        <v>1455</v>
      </c>
    </row>
    <row r="1207" spans="1:5" x14ac:dyDescent="0.2">
      <c r="A1207" s="344" t="s">
        <v>2042</v>
      </c>
      <c r="B1207" s="346"/>
      <c r="C1207" s="347"/>
      <c r="D1207" s="350" t="s">
        <v>60</v>
      </c>
      <c r="E1207" s="323" t="s">
        <v>1454</v>
      </c>
    </row>
    <row r="1208" spans="1:5" x14ac:dyDescent="0.2">
      <c r="A1208" s="345"/>
      <c r="B1208" s="348"/>
      <c r="C1208" s="349"/>
      <c r="D1208" s="351"/>
      <c r="E1208" s="324" t="s">
        <v>1455</v>
      </c>
    </row>
    <row r="1209" spans="1:5" x14ac:dyDescent="0.2">
      <c r="A1209" s="352" t="s">
        <v>2043</v>
      </c>
      <c r="B1209" s="354"/>
      <c r="C1209" s="355"/>
      <c r="D1209" s="358" t="s">
        <v>60</v>
      </c>
      <c r="E1209" s="321" t="s">
        <v>1454</v>
      </c>
    </row>
    <row r="1210" spans="1:5" x14ac:dyDescent="0.2">
      <c r="A1210" s="360"/>
      <c r="B1210" s="361"/>
      <c r="C1210" s="362"/>
      <c r="D1210" s="363"/>
      <c r="E1210" s="322" t="s">
        <v>1455</v>
      </c>
    </row>
    <row r="1211" spans="1:5" x14ac:dyDescent="0.2">
      <c r="A1211" s="344" t="s">
        <v>2044</v>
      </c>
      <c r="B1211" s="346"/>
      <c r="C1211" s="347"/>
      <c r="D1211" s="350" t="s">
        <v>60</v>
      </c>
      <c r="E1211" s="323" t="s">
        <v>1454</v>
      </c>
    </row>
    <row r="1212" spans="1:5" x14ac:dyDescent="0.2">
      <c r="A1212" s="345"/>
      <c r="B1212" s="348"/>
      <c r="C1212" s="349"/>
      <c r="D1212" s="351"/>
      <c r="E1212" s="324" t="s">
        <v>1455</v>
      </c>
    </row>
    <row r="1213" spans="1:5" x14ac:dyDescent="0.2">
      <c r="A1213" s="352" t="s">
        <v>2045</v>
      </c>
      <c r="B1213" s="354"/>
      <c r="C1213" s="355"/>
      <c r="D1213" s="358" t="s">
        <v>60</v>
      </c>
      <c r="E1213" s="321" t="s">
        <v>1454</v>
      </c>
    </row>
    <row r="1214" spans="1:5" x14ac:dyDescent="0.2">
      <c r="A1214" s="360"/>
      <c r="B1214" s="361"/>
      <c r="C1214" s="362"/>
      <c r="D1214" s="363"/>
      <c r="E1214" s="322" t="s">
        <v>1455</v>
      </c>
    </row>
    <row r="1215" spans="1:5" x14ac:dyDescent="0.2">
      <c r="A1215" s="344" t="s">
        <v>2046</v>
      </c>
      <c r="B1215" s="346"/>
      <c r="C1215" s="347"/>
      <c r="D1215" s="350" t="s">
        <v>60</v>
      </c>
      <c r="E1215" s="323" t="s">
        <v>1454</v>
      </c>
    </row>
    <row r="1216" spans="1:5" x14ac:dyDescent="0.2">
      <c r="A1216" s="345"/>
      <c r="B1216" s="348"/>
      <c r="C1216" s="349"/>
      <c r="D1216" s="351"/>
      <c r="E1216" s="324" t="s">
        <v>1455</v>
      </c>
    </row>
    <row r="1217" spans="1:5" x14ac:dyDescent="0.2">
      <c r="A1217" s="352" t="s">
        <v>2047</v>
      </c>
      <c r="B1217" s="354"/>
      <c r="C1217" s="355"/>
      <c r="D1217" s="358" t="s">
        <v>60</v>
      </c>
      <c r="E1217" s="321" t="s">
        <v>1454</v>
      </c>
    </row>
    <row r="1218" spans="1:5" x14ac:dyDescent="0.2">
      <c r="A1218" s="360"/>
      <c r="B1218" s="361"/>
      <c r="C1218" s="362"/>
      <c r="D1218" s="363"/>
      <c r="E1218" s="322" t="s">
        <v>1455</v>
      </c>
    </row>
    <row r="1219" spans="1:5" x14ac:dyDescent="0.2">
      <c r="A1219" s="344" t="s">
        <v>2048</v>
      </c>
      <c r="B1219" s="346"/>
      <c r="C1219" s="347"/>
      <c r="D1219" s="350" t="s">
        <v>60</v>
      </c>
      <c r="E1219" s="323" t="s">
        <v>1454</v>
      </c>
    </row>
    <row r="1220" spans="1:5" x14ac:dyDescent="0.2">
      <c r="A1220" s="345"/>
      <c r="B1220" s="348"/>
      <c r="C1220" s="349"/>
      <c r="D1220" s="351"/>
      <c r="E1220" s="324" t="s">
        <v>1455</v>
      </c>
    </row>
    <row r="1221" spans="1:5" x14ac:dyDescent="0.2">
      <c r="A1221" s="352" t="s">
        <v>2049</v>
      </c>
      <c r="B1221" s="354" t="s">
        <v>2050</v>
      </c>
      <c r="C1221" s="355"/>
      <c r="D1221" s="358" t="s">
        <v>60</v>
      </c>
      <c r="E1221" s="321" t="s">
        <v>1454</v>
      </c>
    </row>
    <row r="1222" spans="1:5" x14ac:dyDescent="0.2">
      <c r="A1222" s="360"/>
      <c r="B1222" s="361"/>
      <c r="C1222" s="362"/>
      <c r="D1222" s="363"/>
      <c r="E1222" s="322" t="s">
        <v>1455</v>
      </c>
    </row>
    <row r="1223" spans="1:5" x14ac:dyDescent="0.2">
      <c r="A1223" s="344" t="s">
        <v>1944</v>
      </c>
      <c r="B1223" s="346" t="s">
        <v>2050</v>
      </c>
      <c r="C1223" s="347"/>
      <c r="D1223" s="350" t="s">
        <v>60</v>
      </c>
      <c r="E1223" s="323" t="s">
        <v>1454</v>
      </c>
    </row>
    <row r="1224" spans="1:5" x14ac:dyDescent="0.2">
      <c r="A1224" s="345"/>
      <c r="B1224" s="348"/>
      <c r="C1224" s="349"/>
      <c r="D1224" s="351"/>
      <c r="E1224" s="324" t="s">
        <v>1455</v>
      </c>
    </row>
    <row r="1225" spans="1:5" x14ac:dyDescent="0.2">
      <c r="A1225" s="352" t="s">
        <v>2051</v>
      </c>
      <c r="B1225" s="354" t="s">
        <v>2050</v>
      </c>
      <c r="C1225" s="355"/>
      <c r="D1225" s="358" t="s">
        <v>60</v>
      </c>
      <c r="E1225" s="321" t="s">
        <v>1454</v>
      </c>
    </row>
    <row r="1226" spans="1:5" x14ac:dyDescent="0.2">
      <c r="A1226" s="360"/>
      <c r="B1226" s="361"/>
      <c r="C1226" s="362"/>
      <c r="D1226" s="363"/>
      <c r="E1226" s="322" t="s">
        <v>1455</v>
      </c>
    </row>
    <row r="1227" spans="1:5" x14ac:dyDescent="0.2">
      <c r="A1227" s="344" t="s">
        <v>2052</v>
      </c>
      <c r="B1227" s="346" t="s">
        <v>2050</v>
      </c>
      <c r="C1227" s="347"/>
      <c r="D1227" s="350" t="s">
        <v>60</v>
      </c>
      <c r="E1227" s="323" t="s">
        <v>1454</v>
      </c>
    </row>
    <row r="1228" spans="1:5" x14ac:dyDescent="0.2">
      <c r="A1228" s="345"/>
      <c r="B1228" s="348"/>
      <c r="C1228" s="349"/>
      <c r="D1228" s="351"/>
      <c r="E1228" s="324" t="s">
        <v>1455</v>
      </c>
    </row>
    <row r="1229" spans="1:5" x14ac:dyDescent="0.2">
      <c r="A1229" s="352" t="s">
        <v>2053</v>
      </c>
      <c r="B1229" s="354" t="s">
        <v>2050</v>
      </c>
      <c r="C1229" s="355"/>
      <c r="D1229" s="358" t="s">
        <v>60</v>
      </c>
      <c r="E1229" s="321" t="s">
        <v>1454</v>
      </c>
    </row>
    <row r="1230" spans="1:5" x14ac:dyDescent="0.2">
      <c r="A1230" s="360"/>
      <c r="B1230" s="361"/>
      <c r="C1230" s="362"/>
      <c r="D1230" s="363"/>
      <c r="E1230" s="322" t="s">
        <v>1455</v>
      </c>
    </row>
    <row r="1231" spans="1:5" x14ac:dyDescent="0.2">
      <c r="A1231" s="344" t="s">
        <v>2054</v>
      </c>
      <c r="B1231" s="346" t="s">
        <v>2050</v>
      </c>
      <c r="C1231" s="347"/>
      <c r="D1231" s="350" t="s">
        <v>60</v>
      </c>
      <c r="E1231" s="323" t="s">
        <v>1454</v>
      </c>
    </row>
    <row r="1232" spans="1:5" x14ac:dyDescent="0.2">
      <c r="A1232" s="345"/>
      <c r="B1232" s="348"/>
      <c r="C1232" s="349"/>
      <c r="D1232" s="351"/>
      <c r="E1232" s="324" t="s">
        <v>1455</v>
      </c>
    </row>
    <row r="1233" spans="1:5" x14ac:dyDescent="0.2">
      <c r="A1233" s="352" t="s">
        <v>2055</v>
      </c>
      <c r="B1233" s="354" t="s">
        <v>2050</v>
      </c>
      <c r="C1233" s="355"/>
      <c r="D1233" s="358" t="s">
        <v>60</v>
      </c>
      <c r="E1233" s="321" t="s">
        <v>1454</v>
      </c>
    </row>
    <row r="1234" spans="1:5" x14ac:dyDescent="0.2">
      <c r="A1234" s="360"/>
      <c r="B1234" s="361"/>
      <c r="C1234" s="362"/>
      <c r="D1234" s="363"/>
      <c r="E1234" s="322" t="s">
        <v>1455</v>
      </c>
    </row>
    <row r="1235" spans="1:5" x14ac:dyDescent="0.2">
      <c r="A1235" s="344" t="s">
        <v>2056</v>
      </c>
      <c r="B1235" s="346" t="s">
        <v>2050</v>
      </c>
      <c r="C1235" s="347"/>
      <c r="D1235" s="350" t="s">
        <v>60</v>
      </c>
      <c r="E1235" s="323" t="s">
        <v>1454</v>
      </c>
    </row>
    <row r="1236" spans="1:5" x14ac:dyDescent="0.2">
      <c r="A1236" s="345"/>
      <c r="B1236" s="348"/>
      <c r="C1236" s="349"/>
      <c r="D1236" s="351"/>
      <c r="E1236" s="324" t="s">
        <v>1455</v>
      </c>
    </row>
    <row r="1237" spans="1:5" x14ac:dyDescent="0.2">
      <c r="A1237" s="352" t="s">
        <v>2057</v>
      </c>
      <c r="B1237" s="354" t="s">
        <v>2050</v>
      </c>
      <c r="C1237" s="355"/>
      <c r="D1237" s="358" t="s">
        <v>60</v>
      </c>
      <c r="E1237" s="321" t="s">
        <v>1454</v>
      </c>
    </row>
    <row r="1238" spans="1:5" x14ac:dyDescent="0.2">
      <c r="A1238" s="360"/>
      <c r="B1238" s="361"/>
      <c r="C1238" s="362"/>
      <c r="D1238" s="363"/>
      <c r="E1238" s="322" t="s">
        <v>1455</v>
      </c>
    </row>
    <row r="1239" spans="1:5" x14ac:dyDescent="0.2">
      <c r="A1239" s="344" t="s">
        <v>1964</v>
      </c>
      <c r="B1239" s="346" t="s">
        <v>2050</v>
      </c>
      <c r="C1239" s="347"/>
      <c r="D1239" s="350" t="s">
        <v>60</v>
      </c>
      <c r="E1239" s="323" t="s">
        <v>1454</v>
      </c>
    </row>
    <row r="1240" spans="1:5" x14ac:dyDescent="0.2">
      <c r="A1240" s="345"/>
      <c r="B1240" s="348"/>
      <c r="C1240" s="349"/>
      <c r="D1240" s="351"/>
      <c r="E1240" s="324" t="s">
        <v>1455</v>
      </c>
    </row>
    <row r="1241" spans="1:5" x14ac:dyDescent="0.2">
      <c r="A1241" s="352" t="s">
        <v>2058</v>
      </c>
      <c r="B1241" s="354" t="s">
        <v>2050</v>
      </c>
      <c r="C1241" s="355"/>
      <c r="D1241" s="358" t="s">
        <v>60</v>
      </c>
      <c r="E1241" s="321" t="s">
        <v>1454</v>
      </c>
    </row>
    <row r="1242" spans="1:5" x14ac:dyDescent="0.2">
      <c r="A1242" s="360"/>
      <c r="B1242" s="361"/>
      <c r="C1242" s="362"/>
      <c r="D1242" s="363"/>
      <c r="E1242" s="322" t="s">
        <v>1455</v>
      </c>
    </row>
    <row r="1243" spans="1:5" x14ac:dyDescent="0.2">
      <c r="A1243" s="344" t="s">
        <v>2059</v>
      </c>
      <c r="B1243" s="346" t="s">
        <v>2050</v>
      </c>
      <c r="C1243" s="347"/>
      <c r="D1243" s="350" t="s">
        <v>60</v>
      </c>
      <c r="E1243" s="323" t="s">
        <v>1454</v>
      </c>
    </row>
    <row r="1244" spans="1:5" x14ac:dyDescent="0.2">
      <c r="A1244" s="345"/>
      <c r="B1244" s="348"/>
      <c r="C1244" s="349"/>
      <c r="D1244" s="351"/>
      <c r="E1244" s="324" t="s">
        <v>1455</v>
      </c>
    </row>
    <row r="1245" spans="1:5" x14ac:dyDescent="0.2">
      <c r="A1245" s="352" t="s">
        <v>2060</v>
      </c>
      <c r="B1245" s="354" t="s">
        <v>2050</v>
      </c>
      <c r="C1245" s="355"/>
      <c r="D1245" s="358" t="s">
        <v>60</v>
      </c>
      <c r="E1245" s="321" t="s">
        <v>1454</v>
      </c>
    </row>
    <row r="1246" spans="1:5" x14ac:dyDescent="0.2">
      <c r="A1246" s="360"/>
      <c r="B1246" s="361"/>
      <c r="C1246" s="362"/>
      <c r="D1246" s="363"/>
      <c r="E1246" s="322" t="s">
        <v>1455</v>
      </c>
    </row>
    <row r="1247" spans="1:5" x14ac:dyDescent="0.2">
      <c r="A1247" s="344" t="s">
        <v>2061</v>
      </c>
      <c r="B1247" s="346" t="s">
        <v>2050</v>
      </c>
      <c r="C1247" s="347"/>
      <c r="D1247" s="350" t="s">
        <v>60</v>
      </c>
      <c r="E1247" s="323" t="s">
        <v>1454</v>
      </c>
    </row>
    <row r="1248" spans="1:5" x14ac:dyDescent="0.2">
      <c r="A1248" s="345"/>
      <c r="B1248" s="348"/>
      <c r="C1248" s="349"/>
      <c r="D1248" s="351"/>
      <c r="E1248" s="324" t="s">
        <v>1455</v>
      </c>
    </row>
    <row r="1249" spans="1:5" x14ac:dyDescent="0.2">
      <c r="A1249" s="352" t="s">
        <v>2062</v>
      </c>
      <c r="B1249" s="354" t="s">
        <v>2050</v>
      </c>
      <c r="C1249" s="355"/>
      <c r="D1249" s="358" t="s">
        <v>60</v>
      </c>
      <c r="E1249" s="321" t="s">
        <v>1454</v>
      </c>
    </row>
    <row r="1250" spans="1:5" x14ac:dyDescent="0.2">
      <c r="A1250" s="360"/>
      <c r="B1250" s="361"/>
      <c r="C1250" s="362"/>
      <c r="D1250" s="363"/>
      <c r="E1250" s="322" t="s">
        <v>1455</v>
      </c>
    </row>
    <row r="1251" spans="1:5" x14ac:dyDescent="0.2">
      <c r="A1251" s="344" t="s">
        <v>2063</v>
      </c>
      <c r="B1251" s="346" t="s">
        <v>2050</v>
      </c>
      <c r="C1251" s="347"/>
      <c r="D1251" s="350" t="s">
        <v>60</v>
      </c>
      <c r="E1251" s="323" t="s">
        <v>1454</v>
      </c>
    </row>
    <row r="1252" spans="1:5" x14ac:dyDescent="0.2">
      <c r="A1252" s="345"/>
      <c r="B1252" s="348"/>
      <c r="C1252" s="349"/>
      <c r="D1252" s="351"/>
      <c r="E1252" s="324" t="s">
        <v>1455</v>
      </c>
    </row>
    <row r="1253" spans="1:5" x14ac:dyDescent="0.2">
      <c r="A1253" s="352" t="s">
        <v>2064</v>
      </c>
      <c r="B1253" s="354" t="s">
        <v>2050</v>
      </c>
      <c r="C1253" s="355"/>
      <c r="D1253" s="358" t="s">
        <v>60</v>
      </c>
      <c r="E1253" s="321" t="s">
        <v>1454</v>
      </c>
    </row>
    <row r="1254" spans="1:5" x14ac:dyDescent="0.2">
      <c r="A1254" s="360"/>
      <c r="B1254" s="361"/>
      <c r="C1254" s="362"/>
      <c r="D1254" s="363"/>
      <c r="E1254" s="322" t="s">
        <v>1455</v>
      </c>
    </row>
    <row r="1255" spans="1:5" x14ac:dyDescent="0.2">
      <c r="A1255" s="344" t="s">
        <v>2065</v>
      </c>
      <c r="B1255" s="346" t="s">
        <v>2066</v>
      </c>
      <c r="C1255" s="347"/>
      <c r="D1255" s="350" t="s">
        <v>60</v>
      </c>
      <c r="E1255" s="323" t="s">
        <v>1454</v>
      </c>
    </row>
    <row r="1256" spans="1:5" x14ac:dyDescent="0.2">
      <c r="A1256" s="345"/>
      <c r="B1256" s="348"/>
      <c r="C1256" s="349"/>
      <c r="D1256" s="351"/>
      <c r="E1256" s="324" t="s">
        <v>1455</v>
      </c>
    </row>
    <row r="1257" spans="1:5" x14ac:dyDescent="0.2">
      <c r="A1257" s="352" t="s">
        <v>2067</v>
      </c>
      <c r="B1257" s="354" t="s">
        <v>2066</v>
      </c>
      <c r="C1257" s="355"/>
      <c r="D1257" s="358" t="s">
        <v>60</v>
      </c>
      <c r="E1257" s="321" t="s">
        <v>1454</v>
      </c>
    </row>
    <row r="1258" spans="1:5" x14ac:dyDescent="0.2">
      <c r="A1258" s="360"/>
      <c r="B1258" s="361"/>
      <c r="C1258" s="362"/>
      <c r="D1258" s="363"/>
      <c r="E1258" s="322" t="s">
        <v>1455</v>
      </c>
    </row>
    <row r="1259" spans="1:5" x14ac:dyDescent="0.2">
      <c r="A1259" s="344" t="s">
        <v>2068</v>
      </c>
      <c r="B1259" s="346" t="s">
        <v>2066</v>
      </c>
      <c r="C1259" s="347"/>
      <c r="D1259" s="350" t="s">
        <v>60</v>
      </c>
      <c r="E1259" s="323" t="s">
        <v>1454</v>
      </c>
    </row>
    <row r="1260" spans="1:5" x14ac:dyDescent="0.2">
      <c r="A1260" s="345"/>
      <c r="B1260" s="348"/>
      <c r="C1260" s="349"/>
      <c r="D1260" s="351"/>
      <c r="E1260" s="324" t="s">
        <v>1455</v>
      </c>
    </row>
    <row r="1261" spans="1:5" x14ac:dyDescent="0.2">
      <c r="A1261" s="352" t="s">
        <v>2069</v>
      </c>
      <c r="B1261" s="354" t="s">
        <v>2066</v>
      </c>
      <c r="C1261" s="355"/>
      <c r="D1261" s="358" t="s">
        <v>60</v>
      </c>
      <c r="E1261" s="321" t="s">
        <v>1454</v>
      </c>
    </row>
    <row r="1262" spans="1:5" x14ac:dyDescent="0.2">
      <c r="A1262" s="360"/>
      <c r="B1262" s="361"/>
      <c r="C1262" s="362"/>
      <c r="D1262" s="363"/>
      <c r="E1262" s="322" t="s">
        <v>1455</v>
      </c>
    </row>
    <row r="1263" spans="1:5" x14ac:dyDescent="0.2">
      <c r="A1263" s="344" t="s">
        <v>2070</v>
      </c>
      <c r="B1263" s="346" t="s">
        <v>2066</v>
      </c>
      <c r="C1263" s="347"/>
      <c r="D1263" s="350" t="s">
        <v>60</v>
      </c>
      <c r="E1263" s="323" t="s">
        <v>1454</v>
      </c>
    </row>
    <row r="1264" spans="1:5" x14ac:dyDescent="0.2">
      <c r="A1264" s="345"/>
      <c r="B1264" s="348"/>
      <c r="C1264" s="349"/>
      <c r="D1264" s="351"/>
      <c r="E1264" s="324" t="s">
        <v>1455</v>
      </c>
    </row>
    <row r="1265" spans="1:5" x14ac:dyDescent="0.2">
      <c r="A1265" s="352" t="s">
        <v>2071</v>
      </c>
      <c r="B1265" s="354" t="s">
        <v>2066</v>
      </c>
      <c r="C1265" s="355"/>
      <c r="D1265" s="358" t="s">
        <v>60</v>
      </c>
      <c r="E1265" s="321" t="s">
        <v>1454</v>
      </c>
    </row>
    <row r="1266" spans="1:5" x14ac:dyDescent="0.2">
      <c r="A1266" s="360"/>
      <c r="B1266" s="361"/>
      <c r="C1266" s="362"/>
      <c r="D1266" s="363"/>
      <c r="E1266" s="322" t="s">
        <v>2072</v>
      </c>
    </row>
    <row r="1267" spans="1:5" x14ac:dyDescent="0.2">
      <c r="A1267" s="344" t="s">
        <v>2073</v>
      </c>
      <c r="B1267" s="346" t="s">
        <v>2066</v>
      </c>
      <c r="C1267" s="347"/>
      <c r="D1267" s="350" t="s">
        <v>60</v>
      </c>
      <c r="E1267" s="323" t="s">
        <v>1454</v>
      </c>
    </row>
    <row r="1268" spans="1:5" x14ac:dyDescent="0.2">
      <c r="A1268" s="345"/>
      <c r="B1268" s="348"/>
      <c r="C1268" s="349"/>
      <c r="D1268" s="351"/>
      <c r="E1268" s="324" t="s">
        <v>1455</v>
      </c>
    </row>
    <row r="1269" spans="1:5" x14ac:dyDescent="0.2">
      <c r="A1269" s="352" t="s">
        <v>2074</v>
      </c>
      <c r="B1269" s="354" t="s">
        <v>2066</v>
      </c>
      <c r="C1269" s="355"/>
      <c r="D1269" s="358" t="s">
        <v>60</v>
      </c>
      <c r="E1269" s="321" t="s">
        <v>1454</v>
      </c>
    </row>
    <row r="1270" spans="1:5" x14ac:dyDescent="0.2">
      <c r="A1270" s="360"/>
      <c r="B1270" s="361"/>
      <c r="C1270" s="362"/>
      <c r="D1270" s="363"/>
      <c r="E1270" s="322" t="s">
        <v>2072</v>
      </c>
    </row>
    <row r="1271" spans="1:5" x14ac:dyDescent="0.2">
      <c r="A1271" s="344" t="s">
        <v>2075</v>
      </c>
      <c r="B1271" s="346" t="s">
        <v>2066</v>
      </c>
      <c r="C1271" s="347"/>
      <c r="D1271" s="350" t="s">
        <v>60</v>
      </c>
      <c r="E1271" s="323" t="s">
        <v>1454</v>
      </c>
    </row>
    <row r="1272" spans="1:5" x14ac:dyDescent="0.2">
      <c r="A1272" s="345"/>
      <c r="B1272" s="348"/>
      <c r="C1272" s="349"/>
      <c r="D1272" s="351"/>
      <c r="E1272" s="324" t="s">
        <v>1455</v>
      </c>
    </row>
    <row r="1273" spans="1:5" x14ac:dyDescent="0.2">
      <c r="A1273" s="352" t="s">
        <v>2076</v>
      </c>
      <c r="B1273" s="354" t="s">
        <v>2066</v>
      </c>
      <c r="C1273" s="355"/>
      <c r="D1273" s="358" t="s">
        <v>60</v>
      </c>
      <c r="E1273" s="321" t="s">
        <v>1454</v>
      </c>
    </row>
    <row r="1274" spans="1:5" x14ac:dyDescent="0.2">
      <c r="A1274" s="360"/>
      <c r="B1274" s="361"/>
      <c r="C1274" s="362"/>
      <c r="D1274" s="363"/>
      <c r="E1274" s="322" t="s">
        <v>1455</v>
      </c>
    </row>
    <row r="1275" spans="1:5" x14ac:dyDescent="0.2">
      <c r="A1275" s="344" t="s">
        <v>2077</v>
      </c>
      <c r="B1275" s="346" t="s">
        <v>2078</v>
      </c>
      <c r="C1275" s="347"/>
      <c r="D1275" s="350" t="s">
        <v>60</v>
      </c>
      <c r="E1275" s="323" t="s">
        <v>1454</v>
      </c>
    </row>
    <row r="1276" spans="1:5" x14ac:dyDescent="0.2">
      <c r="A1276" s="345"/>
      <c r="B1276" s="348"/>
      <c r="C1276" s="349"/>
      <c r="D1276" s="351"/>
      <c r="E1276" s="324" t="s">
        <v>1455</v>
      </c>
    </row>
    <row r="1277" spans="1:5" x14ac:dyDescent="0.2">
      <c r="A1277" s="352" t="s">
        <v>2079</v>
      </c>
      <c r="B1277" s="354" t="s">
        <v>2078</v>
      </c>
      <c r="C1277" s="355"/>
      <c r="D1277" s="358" t="s">
        <v>60</v>
      </c>
      <c r="E1277" s="321" t="s">
        <v>1454</v>
      </c>
    </row>
    <row r="1278" spans="1:5" x14ac:dyDescent="0.2">
      <c r="A1278" s="360"/>
      <c r="B1278" s="361"/>
      <c r="C1278" s="362"/>
      <c r="D1278" s="363"/>
      <c r="E1278" s="322" t="s">
        <v>1455</v>
      </c>
    </row>
    <row r="1279" spans="1:5" x14ac:dyDescent="0.2">
      <c r="A1279" s="344" t="s">
        <v>2080</v>
      </c>
      <c r="B1279" s="346" t="s">
        <v>2078</v>
      </c>
      <c r="C1279" s="347"/>
      <c r="D1279" s="350" t="s">
        <v>60</v>
      </c>
      <c r="E1279" s="323" t="s">
        <v>1454</v>
      </c>
    </row>
    <row r="1280" spans="1:5" x14ac:dyDescent="0.2">
      <c r="A1280" s="345"/>
      <c r="B1280" s="348"/>
      <c r="C1280" s="349"/>
      <c r="D1280" s="351"/>
      <c r="E1280" s="324" t="s">
        <v>1455</v>
      </c>
    </row>
    <row r="1281" spans="1:5" x14ac:dyDescent="0.2">
      <c r="A1281" s="352" t="s">
        <v>2081</v>
      </c>
      <c r="B1281" s="354" t="s">
        <v>2078</v>
      </c>
      <c r="C1281" s="355"/>
      <c r="D1281" s="358" t="s">
        <v>60</v>
      </c>
      <c r="E1281" s="321" t="s">
        <v>1454</v>
      </c>
    </row>
    <row r="1282" spans="1:5" x14ac:dyDescent="0.2">
      <c r="A1282" s="360"/>
      <c r="B1282" s="361"/>
      <c r="C1282" s="362"/>
      <c r="D1282" s="363"/>
      <c r="E1282" s="322" t="s">
        <v>1455</v>
      </c>
    </row>
    <row r="1283" spans="1:5" x14ac:dyDescent="0.2">
      <c r="A1283" s="344" t="s">
        <v>2082</v>
      </c>
      <c r="B1283" s="346" t="s">
        <v>2078</v>
      </c>
      <c r="C1283" s="347"/>
      <c r="D1283" s="350" t="s">
        <v>60</v>
      </c>
      <c r="E1283" s="323" t="s">
        <v>1454</v>
      </c>
    </row>
    <row r="1284" spans="1:5" x14ac:dyDescent="0.2">
      <c r="A1284" s="345"/>
      <c r="B1284" s="348"/>
      <c r="C1284" s="349"/>
      <c r="D1284" s="351"/>
      <c r="E1284" s="324" t="s">
        <v>1455</v>
      </c>
    </row>
    <row r="1285" spans="1:5" x14ac:dyDescent="0.2">
      <c r="A1285" s="352" t="s">
        <v>2083</v>
      </c>
      <c r="B1285" s="354" t="s">
        <v>2078</v>
      </c>
      <c r="C1285" s="355"/>
      <c r="D1285" s="358" t="s">
        <v>60</v>
      </c>
      <c r="E1285" s="321" t="s">
        <v>1454</v>
      </c>
    </row>
    <row r="1286" spans="1:5" x14ac:dyDescent="0.2">
      <c r="A1286" s="360"/>
      <c r="B1286" s="361"/>
      <c r="C1286" s="362"/>
      <c r="D1286" s="363"/>
      <c r="E1286" s="322" t="s">
        <v>1455</v>
      </c>
    </row>
    <row r="1287" spans="1:5" x14ac:dyDescent="0.2">
      <c r="A1287" s="344" t="s">
        <v>2084</v>
      </c>
      <c r="B1287" s="346" t="s">
        <v>2078</v>
      </c>
      <c r="C1287" s="347"/>
      <c r="D1287" s="350" t="s">
        <v>60</v>
      </c>
      <c r="E1287" s="323" t="s">
        <v>1454</v>
      </c>
    </row>
    <row r="1288" spans="1:5" x14ac:dyDescent="0.2">
      <c r="A1288" s="345"/>
      <c r="B1288" s="348"/>
      <c r="C1288" s="349"/>
      <c r="D1288" s="351"/>
      <c r="E1288" s="324" t="s">
        <v>1455</v>
      </c>
    </row>
    <row r="1289" spans="1:5" x14ac:dyDescent="0.2">
      <c r="A1289" s="352" t="s">
        <v>2085</v>
      </c>
      <c r="B1289" s="354" t="s">
        <v>2050</v>
      </c>
      <c r="C1289" s="355"/>
      <c r="D1289" s="358" t="s">
        <v>60</v>
      </c>
      <c r="E1289" s="321" t="s">
        <v>1454</v>
      </c>
    </row>
    <row r="1290" spans="1:5" x14ac:dyDescent="0.2">
      <c r="A1290" s="360"/>
      <c r="B1290" s="361"/>
      <c r="C1290" s="362"/>
      <c r="D1290" s="363"/>
      <c r="E1290" s="322" t="s">
        <v>1455</v>
      </c>
    </row>
    <row r="1291" spans="1:5" x14ac:dyDescent="0.2">
      <c r="A1291" s="344" t="s">
        <v>2086</v>
      </c>
      <c r="B1291" s="346" t="s">
        <v>2078</v>
      </c>
      <c r="C1291" s="347"/>
      <c r="D1291" s="350" t="s">
        <v>60</v>
      </c>
      <c r="E1291" s="323" t="s">
        <v>1454</v>
      </c>
    </row>
    <row r="1292" spans="1:5" x14ac:dyDescent="0.2">
      <c r="A1292" s="345"/>
      <c r="B1292" s="348"/>
      <c r="C1292" s="349"/>
      <c r="D1292" s="351"/>
      <c r="E1292" s="324" t="s">
        <v>1455</v>
      </c>
    </row>
    <row r="1293" spans="1:5" x14ac:dyDescent="0.2">
      <c r="A1293" s="352" t="s">
        <v>2087</v>
      </c>
      <c r="B1293" s="354" t="s">
        <v>2078</v>
      </c>
      <c r="C1293" s="355"/>
      <c r="D1293" s="358" t="s">
        <v>60</v>
      </c>
      <c r="E1293" s="321" t="s">
        <v>1454</v>
      </c>
    </row>
    <row r="1294" spans="1:5" x14ac:dyDescent="0.2">
      <c r="A1294" s="360"/>
      <c r="B1294" s="361"/>
      <c r="C1294" s="362"/>
      <c r="D1294" s="363"/>
      <c r="E1294" s="322" t="s">
        <v>1455</v>
      </c>
    </row>
    <row r="1295" spans="1:5" x14ac:dyDescent="0.2">
      <c r="A1295" s="344" t="s">
        <v>2088</v>
      </c>
      <c r="B1295" s="346" t="s">
        <v>2078</v>
      </c>
      <c r="C1295" s="347"/>
      <c r="D1295" s="350" t="s">
        <v>60</v>
      </c>
      <c r="E1295" s="323" t="s">
        <v>1454</v>
      </c>
    </row>
    <row r="1296" spans="1:5" x14ac:dyDescent="0.2">
      <c r="A1296" s="345"/>
      <c r="B1296" s="348"/>
      <c r="C1296" s="349"/>
      <c r="D1296" s="351"/>
      <c r="E1296" s="324" t="s">
        <v>1455</v>
      </c>
    </row>
    <row r="1297" spans="1:5" x14ac:dyDescent="0.2">
      <c r="A1297" s="352" t="s">
        <v>2089</v>
      </c>
      <c r="B1297" s="354" t="s">
        <v>2078</v>
      </c>
      <c r="C1297" s="355"/>
      <c r="D1297" s="358" t="s">
        <v>60</v>
      </c>
      <c r="E1297" s="321" t="s">
        <v>1454</v>
      </c>
    </row>
    <row r="1298" spans="1:5" x14ac:dyDescent="0.2">
      <c r="A1298" s="360"/>
      <c r="B1298" s="361"/>
      <c r="C1298" s="362"/>
      <c r="D1298" s="363"/>
      <c r="E1298" s="322" t="s">
        <v>1455</v>
      </c>
    </row>
    <row r="1299" spans="1:5" x14ac:dyDescent="0.2">
      <c r="A1299" s="344" t="s">
        <v>2090</v>
      </c>
      <c r="B1299" s="346" t="s">
        <v>2078</v>
      </c>
      <c r="C1299" s="347"/>
      <c r="D1299" s="350" t="s">
        <v>60</v>
      </c>
      <c r="E1299" s="323" t="s">
        <v>1454</v>
      </c>
    </row>
    <row r="1300" spans="1:5" x14ac:dyDescent="0.2">
      <c r="A1300" s="345"/>
      <c r="B1300" s="348"/>
      <c r="C1300" s="349"/>
      <c r="D1300" s="351"/>
      <c r="E1300" s="324" t="s">
        <v>1455</v>
      </c>
    </row>
    <row r="1301" spans="1:5" x14ac:dyDescent="0.2">
      <c r="A1301" s="352" t="s">
        <v>2091</v>
      </c>
      <c r="B1301" s="354" t="s">
        <v>2078</v>
      </c>
      <c r="C1301" s="355"/>
      <c r="D1301" s="358" t="s">
        <v>60</v>
      </c>
      <c r="E1301" s="321" t="s">
        <v>1454</v>
      </c>
    </row>
    <row r="1302" spans="1:5" x14ac:dyDescent="0.2">
      <c r="A1302" s="360"/>
      <c r="B1302" s="361"/>
      <c r="C1302" s="362"/>
      <c r="D1302" s="363"/>
      <c r="E1302" s="322" t="s">
        <v>1455</v>
      </c>
    </row>
    <row r="1303" spans="1:5" x14ac:dyDescent="0.2">
      <c r="A1303" s="344" t="s">
        <v>2092</v>
      </c>
      <c r="B1303" s="346" t="s">
        <v>2078</v>
      </c>
      <c r="C1303" s="347"/>
      <c r="D1303" s="350" t="s">
        <v>60</v>
      </c>
      <c r="E1303" s="323" t="s">
        <v>1454</v>
      </c>
    </row>
    <row r="1304" spans="1:5" x14ac:dyDescent="0.2">
      <c r="A1304" s="345"/>
      <c r="B1304" s="348"/>
      <c r="C1304" s="349"/>
      <c r="D1304" s="351"/>
      <c r="E1304" s="324" t="s">
        <v>1455</v>
      </c>
    </row>
    <row r="1305" spans="1:5" x14ac:dyDescent="0.2">
      <c r="A1305" s="352" t="s">
        <v>2093</v>
      </c>
      <c r="B1305" s="354" t="s">
        <v>2094</v>
      </c>
      <c r="C1305" s="355"/>
      <c r="D1305" s="358" t="s">
        <v>60</v>
      </c>
      <c r="E1305" s="321" t="s">
        <v>1454</v>
      </c>
    </row>
    <row r="1306" spans="1:5" x14ac:dyDescent="0.2">
      <c r="A1306" s="360"/>
      <c r="B1306" s="361"/>
      <c r="C1306" s="362"/>
      <c r="D1306" s="363"/>
      <c r="E1306" s="322" t="s">
        <v>1455</v>
      </c>
    </row>
    <row r="1307" spans="1:5" x14ac:dyDescent="0.2">
      <c r="A1307" s="344" t="s">
        <v>2095</v>
      </c>
      <c r="B1307" s="346" t="s">
        <v>2094</v>
      </c>
      <c r="C1307" s="347"/>
      <c r="D1307" s="350" t="s">
        <v>60</v>
      </c>
      <c r="E1307" s="323" t="s">
        <v>1454</v>
      </c>
    </row>
    <row r="1308" spans="1:5" x14ac:dyDescent="0.2">
      <c r="A1308" s="345"/>
      <c r="B1308" s="348"/>
      <c r="C1308" s="349"/>
      <c r="D1308" s="351"/>
      <c r="E1308" s="324" t="s">
        <v>1455</v>
      </c>
    </row>
    <row r="1309" spans="1:5" x14ac:dyDescent="0.2">
      <c r="A1309" s="352" t="s">
        <v>2096</v>
      </c>
      <c r="B1309" s="354" t="s">
        <v>2097</v>
      </c>
      <c r="C1309" s="355"/>
      <c r="D1309" s="358" t="s">
        <v>60</v>
      </c>
      <c r="E1309" s="321" t="s">
        <v>1454</v>
      </c>
    </row>
    <row r="1310" spans="1:5" x14ac:dyDescent="0.2">
      <c r="A1310" s="360"/>
      <c r="B1310" s="361"/>
      <c r="C1310" s="362"/>
      <c r="D1310" s="363"/>
      <c r="E1310" s="322" t="s">
        <v>1455</v>
      </c>
    </row>
    <row r="1311" spans="1:5" x14ac:dyDescent="0.2">
      <c r="A1311" s="344" t="s">
        <v>2098</v>
      </c>
      <c r="B1311" s="346" t="s">
        <v>2097</v>
      </c>
      <c r="C1311" s="347"/>
      <c r="D1311" s="350" t="s">
        <v>60</v>
      </c>
      <c r="E1311" s="323" t="s">
        <v>1454</v>
      </c>
    </row>
    <row r="1312" spans="1:5" x14ac:dyDescent="0.2">
      <c r="A1312" s="345"/>
      <c r="B1312" s="348"/>
      <c r="C1312" s="349"/>
      <c r="D1312" s="351"/>
      <c r="E1312" s="324" t="s">
        <v>1455</v>
      </c>
    </row>
    <row r="1313" spans="1:5" x14ac:dyDescent="0.2">
      <c r="A1313" s="352" t="s">
        <v>2099</v>
      </c>
      <c r="B1313" s="354" t="s">
        <v>2097</v>
      </c>
      <c r="C1313" s="355"/>
      <c r="D1313" s="358" t="s">
        <v>60</v>
      </c>
      <c r="E1313" s="321" t="s">
        <v>1454</v>
      </c>
    </row>
    <row r="1314" spans="1:5" x14ac:dyDescent="0.2">
      <c r="A1314" s="360"/>
      <c r="B1314" s="361"/>
      <c r="C1314" s="362"/>
      <c r="D1314" s="363"/>
      <c r="E1314" s="322" t="s">
        <v>1455</v>
      </c>
    </row>
    <row r="1315" spans="1:5" x14ac:dyDescent="0.2">
      <c r="A1315" s="344" t="s">
        <v>2100</v>
      </c>
      <c r="B1315" s="346" t="s">
        <v>2097</v>
      </c>
      <c r="C1315" s="347"/>
      <c r="D1315" s="350" t="s">
        <v>60</v>
      </c>
      <c r="E1315" s="323" t="s">
        <v>1454</v>
      </c>
    </row>
    <row r="1316" spans="1:5" x14ac:dyDescent="0.2">
      <c r="A1316" s="345"/>
      <c r="B1316" s="348"/>
      <c r="C1316" s="349"/>
      <c r="D1316" s="351"/>
      <c r="E1316" s="324" t="s">
        <v>1455</v>
      </c>
    </row>
    <row r="1317" spans="1:5" x14ac:dyDescent="0.2">
      <c r="A1317" s="352" t="s">
        <v>2101</v>
      </c>
      <c r="B1317" s="354" t="s">
        <v>2094</v>
      </c>
      <c r="C1317" s="355"/>
      <c r="D1317" s="358" t="s">
        <v>60</v>
      </c>
      <c r="E1317" s="321" t="s">
        <v>1454</v>
      </c>
    </row>
    <row r="1318" spans="1:5" x14ac:dyDescent="0.2">
      <c r="A1318" s="360"/>
      <c r="B1318" s="361"/>
      <c r="C1318" s="362"/>
      <c r="D1318" s="363"/>
      <c r="E1318" s="322" t="s">
        <v>1455</v>
      </c>
    </row>
    <row r="1319" spans="1:5" x14ac:dyDescent="0.2">
      <c r="A1319" s="344" t="s">
        <v>2102</v>
      </c>
      <c r="B1319" s="346" t="s">
        <v>2094</v>
      </c>
      <c r="C1319" s="347"/>
      <c r="D1319" s="350" t="s">
        <v>60</v>
      </c>
      <c r="E1319" s="323" t="s">
        <v>1454</v>
      </c>
    </row>
    <row r="1320" spans="1:5" x14ac:dyDescent="0.2">
      <c r="A1320" s="345"/>
      <c r="B1320" s="348"/>
      <c r="C1320" s="349"/>
      <c r="D1320" s="351"/>
      <c r="E1320" s="324" t="s">
        <v>1455</v>
      </c>
    </row>
    <row r="1321" spans="1:5" x14ac:dyDescent="0.2">
      <c r="A1321" s="352" t="s">
        <v>2103</v>
      </c>
      <c r="B1321" s="354" t="s">
        <v>2094</v>
      </c>
      <c r="C1321" s="355"/>
      <c r="D1321" s="358" t="s">
        <v>60</v>
      </c>
      <c r="E1321" s="321" t="s">
        <v>1454</v>
      </c>
    </row>
    <row r="1322" spans="1:5" x14ac:dyDescent="0.2">
      <c r="A1322" s="360"/>
      <c r="B1322" s="361"/>
      <c r="C1322" s="362"/>
      <c r="D1322" s="363"/>
      <c r="E1322" s="322" t="s">
        <v>1455</v>
      </c>
    </row>
    <row r="1323" spans="1:5" x14ac:dyDescent="0.2">
      <c r="A1323" s="344" t="s">
        <v>2104</v>
      </c>
      <c r="B1323" s="346" t="s">
        <v>2105</v>
      </c>
      <c r="C1323" s="347"/>
      <c r="D1323" s="350" t="s">
        <v>60</v>
      </c>
      <c r="E1323" s="323" t="s">
        <v>1454</v>
      </c>
    </row>
    <row r="1324" spans="1:5" x14ac:dyDescent="0.2">
      <c r="A1324" s="345"/>
      <c r="B1324" s="348"/>
      <c r="C1324" s="349"/>
      <c r="D1324" s="351"/>
      <c r="E1324" s="324" t="s">
        <v>1455</v>
      </c>
    </row>
    <row r="1325" spans="1:5" x14ac:dyDescent="0.2">
      <c r="A1325" s="352" t="s">
        <v>2106</v>
      </c>
      <c r="B1325" s="354" t="s">
        <v>2105</v>
      </c>
      <c r="C1325" s="355"/>
      <c r="D1325" s="358" t="s">
        <v>60</v>
      </c>
      <c r="E1325" s="321" t="s">
        <v>1454</v>
      </c>
    </row>
    <row r="1326" spans="1:5" x14ac:dyDescent="0.2">
      <c r="A1326" s="360"/>
      <c r="B1326" s="361"/>
      <c r="C1326" s="362"/>
      <c r="D1326" s="363"/>
      <c r="E1326" s="322" t="s">
        <v>1455</v>
      </c>
    </row>
    <row r="1327" spans="1:5" x14ac:dyDescent="0.2">
      <c r="A1327" s="344" t="s">
        <v>2107</v>
      </c>
      <c r="B1327" s="346" t="s">
        <v>2105</v>
      </c>
      <c r="C1327" s="347"/>
      <c r="D1327" s="350" t="s">
        <v>60</v>
      </c>
      <c r="E1327" s="323" t="s">
        <v>1454</v>
      </c>
    </row>
    <row r="1328" spans="1:5" x14ac:dyDescent="0.2">
      <c r="A1328" s="345"/>
      <c r="B1328" s="348"/>
      <c r="C1328" s="349"/>
      <c r="D1328" s="351"/>
      <c r="E1328" s="324" t="s">
        <v>1455</v>
      </c>
    </row>
    <row r="1329" spans="1:5" x14ac:dyDescent="0.2">
      <c r="A1329" s="352" t="s">
        <v>2108</v>
      </c>
      <c r="B1329" s="354" t="s">
        <v>2105</v>
      </c>
      <c r="C1329" s="355"/>
      <c r="D1329" s="358" t="s">
        <v>60</v>
      </c>
      <c r="E1329" s="321" t="s">
        <v>1454</v>
      </c>
    </row>
    <row r="1330" spans="1:5" x14ac:dyDescent="0.2">
      <c r="A1330" s="360"/>
      <c r="B1330" s="361"/>
      <c r="C1330" s="362"/>
      <c r="D1330" s="363"/>
      <c r="E1330" s="322" t="s">
        <v>1455</v>
      </c>
    </row>
    <row r="1331" spans="1:5" x14ac:dyDescent="0.2">
      <c r="A1331" s="344" t="s">
        <v>2109</v>
      </c>
      <c r="B1331" s="346" t="s">
        <v>2105</v>
      </c>
      <c r="C1331" s="347"/>
      <c r="D1331" s="350" t="s">
        <v>60</v>
      </c>
      <c r="E1331" s="323" t="s">
        <v>1454</v>
      </c>
    </row>
    <row r="1332" spans="1:5" x14ac:dyDescent="0.2">
      <c r="A1332" s="345"/>
      <c r="B1332" s="348"/>
      <c r="C1332" s="349"/>
      <c r="D1332" s="351"/>
      <c r="E1332" s="324" t="s">
        <v>1455</v>
      </c>
    </row>
    <row r="1333" spans="1:5" x14ac:dyDescent="0.2">
      <c r="A1333" s="352" t="s">
        <v>2110</v>
      </c>
      <c r="B1333" s="354" t="s">
        <v>2111</v>
      </c>
      <c r="C1333" s="355"/>
      <c r="D1333" s="358" t="s">
        <v>60</v>
      </c>
      <c r="E1333" s="321" t="s">
        <v>1454</v>
      </c>
    </row>
    <row r="1334" spans="1:5" x14ac:dyDescent="0.2">
      <c r="A1334" s="360"/>
      <c r="B1334" s="361"/>
      <c r="C1334" s="362"/>
      <c r="D1334" s="363"/>
      <c r="E1334" s="322" t="s">
        <v>1455</v>
      </c>
    </row>
    <row r="1335" spans="1:5" x14ac:dyDescent="0.2">
      <c r="A1335" s="344" t="s">
        <v>2112</v>
      </c>
      <c r="B1335" s="346" t="s">
        <v>2111</v>
      </c>
      <c r="C1335" s="347"/>
      <c r="D1335" s="350" t="s">
        <v>60</v>
      </c>
      <c r="E1335" s="323" t="s">
        <v>1454</v>
      </c>
    </row>
    <row r="1336" spans="1:5" x14ac:dyDescent="0.2">
      <c r="A1336" s="345"/>
      <c r="B1336" s="348"/>
      <c r="C1336" s="349"/>
      <c r="D1336" s="351"/>
      <c r="E1336" s="324" t="s">
        <v>1455</v>
      </c>
    </row>
    <row r="1337" spans="1:5" x14ac:dyDescent="0.2">
      <c r="A1337" s="352" t="s">
        <v>2113</v>
      </c>
      <c r="B1337" s="354" t="s">
        <v>2111</v>
      </c>
      <c r="C1337" s="355"/>
      <c r="D1337" s="358" t="s">
        <v>60</v>
      </c>
      <c r="E1337" s="321" t="s">
        <v>1454</v>
      </c>
    </row>
    <row r="1338" spans="1:5" x14ac:dyDescent="0.2">
      <c r="A1338" s="360"/>
      <c r="B1338" s="361"/>
      <c r="C1338" s="362"/>
      <c r="D1338" s="363"/>
      <c r="E1338" s="322" t="s">
        <v>1455</v>
      </c>
    </row>
    <row r="1339" spans="1:5" x14ac:dyDescent="0.2">
      <c r="A1339" s="344" t="s">
        <v>2114</v>
      </c>
      <c r="B1339" s="346" t="s">
        <v>2115</v>
      </c>
      <c r="C1339" s="347"/>
      <c r="D1339" s="350" t="s">
        <v>60</v>
      </c>
      <c r="E1339" s="323" t="s">
        <v>1454</v>
      </c>
    </row>
    <row r="1340" spans="1:5" x14ac:dyDescent="0.2">
      <c r="A1340" s="345"/>
      <c r="B1340" s="348"/>
      <c r="C1340" s="349"/>
      <c r="D1340" s="351"/>
      <c r="E1340" s="324" t="s">
        <v>1455</v>
      </c>
    </row>
    <row r="1341" spans="1:5" x14ac:dyDescent="0.2">
      <c r="A1341" s="352" t="s">
        <v>2116</v>
      </c>
      <c r="B1341" s="354" t="s">
        <v>2115</v>
      </c>
      <c r="C1341" s="355"/>
      <c r="D1341" s="358" t="s">
        <v>60</v>
      </c>
      <c r="E1341" s="321" t="s">
        <v>1454</v>
      </c>
    </row>
    <row r="1342" spans="1:5" x14ac:dyDescent="0.2">
      <c r="A1342" s="360"/>
      <c r="B1342" s="361"/>
      <c r="C1342" s="362"/>
      <c r="D1342" s="363"/>
      <c r="E1342" s="322" t="s">
        <v>1455</v>
      </c>
    </row>
    <row r="1343" spans="1:5" x14ac:dyDescent="0.2">
      <c r="A1343" s="344" t="s">
        <v>2117</v>
      </c>
      <c r="B1343" s="346" t="s">
        <v>2115</v>
      </c>
      <c r="C1343" s="347"/>
      <c r="D1343" s="350" t="s">
        <v>60</v>
      </c>
      <c r="E1343" s="323" t="s">
        <v>1454</v>
      </c>
    </row>
    <row r="1344" spans="1:5" x14ac:dyDescent="0.2">
      <c r="A1344" s="345"/>
      <c r="B1344" s="348"/>
      <c r="C1344" s="349"/>
      <c r="D1344" s="351"/>
      <c r="E1344" s="324" t="s">
        <v>1455</v>
      </c>
    </row>
    <row r="1345" spans="1:5" x14ac:dyDescent="0.2">
      <c r="A1345" s="352" t="s">
        <v>2118</v>
      </c>
      <c r="B1345" s="354" t="s">
        <v>2115</v>
      </c>
      <c r="C1345" s="355"/>
      <c r="D1345" s="358" t="s">
        <v>60</v>
      </c>
      <c r="E1345" s="321" t="s">
        <v>1454</v>
      </c>
    </row>
    <row r="1346" spans="1:5" x14ac:dyDescent="0.2">
      <c r="A1346" s="360"/>
      <c r="B1346" s="361"/>
      <c r="C1346" s="362"/>
      <c r="D1346" s="363"/>
      <c r="E1346" s="322" t="s">
        <v>1455</v>
      </c>
    </row>
    <row r="1347" spans="1:5" x14ac:dyDescent="0.2">
      <c r="A1347" s="344" t="s">
        <v>2119</v>
      </c>
      <c r="B1347" s="346" t="s">
        <v>2115</v>
      </c>
      <c r="C1347" s="347"/>
      <c r="D1347" s="350" t="s">
        <v>60</v>
      </c>
      <c r="E1347" s="323" t="s">
        <v>1454</v>
      </c>
    </row>
    <row r="1348" spans="1:5" x14ac:dyDescent="0.2">
      <c r="A1348" s="345"/>
      <c r="B1348" s="348"/>
      <c r="C1348" s="349"/>
      <c r="D1348" s="351"/>
      <c r="E1348" s="324" t="s">
        <v>1455</v>
      </c>
    </row>
    <row r="1349" spans="1:5" x14ac:dyDescent="0.2">
      <c r="A1349" s="352" t="s">
        <v>2120</v>
      </c>
      <c r="B1349" s="354" t="s">
        <v>2115</v>
      </c>
      <c r="C1349" s="355"/>
      <c r="D1349" s="358" t="s">
        <v>60</v>
      </c>
      <c r="E1349" s="321" t="s">
        <v>1454</v>
      </c>
    </row>
    <row r="1350" spans="1:5" x14ac:dyDescent="0.2">
      <c r="A1350" s="360"/>
      <c r="B1350" s="361"/>
      <c r="C1350" s="362"/>
      <c r="D1350" s="363"/>
      <c r="E1350" s="322" t="s">
        <v>1455</v>
      </c>
    </row>
    <row r="1351" spans="1:5" x14ac:dyDescent="0.2">
      <c r="A1351" s="344" t="s">
        <v>2121</v>
      </c>
      <c r="B1351" s="346" t="s">
        <v>2115</v>
      </c>
      <c r="C1351" s="347"/>
      <c r="D1351" s="350" t="s">
        <v>60</v>
      </c>
      <c r="E1351" s="323" t="s">
        <v>1454</v>
      </c>
    </row>
    <row r="1352" spans="1:5" x14ac:dyDescent="0.2">
      <c r="A1352" s="345"/>
      <c r="B1352" s="348"/>
      <c r="C1352" s="349"/>
      <c r="D1352" s="351"/>
      <c r="E1352" s="324" t="s">
        <v>1455</v>
      </c>
    </row>
    <row r="1353" spans="1:5" x14ac:dyDescent="0.2">
      <c r="A1353" s="352" t="s">
        <v>2122</v>
      </c>
      <c r="B1353" s="354" t="s">
        <v>2123</v>
      </c>
      <c r="C1353" s="355"/>
      <c r="D1353" s="358" t="s">
        <v>60</v>
      </c>
      <c r="E1353" s="321" t="s">
        <v>1454</v>
      </c>
    </row>
    <row r="1354" spans="1:5" x14ac:dyDescent="0.2">
      <c r="A1354" s="360"/>
      <c r="B1354" s="361"/>
      <c r="C1354" s="362"/>
      <c r="D1354" s="363"/>
      <c r="E1354" s="322" t="s">
        <v>1455</v>
      </c>
    </row>
    <row r="1355" spans="1:5" x14ac:dyDescent="0.2">
      <c r="A1355" s="344" t="s">
        <v>2124</v>
      </c>
      <c r="B1355" s="346" t="s">
        <v>2123</v>
      </c>
      <c r="C1355" s="347"/>
      <c r="D1355" s="350" t="s">
        <v>60</v>
      </c>
      <c r="E1355" s="323" t="s">
        <v>1454</v>
      </c>
    </row>
    <row r="1356" spans="1:5" x14ac:dyDescent="0.2">
      <c r="A1356" s="345"/>
      <c r="B1356" s="348"/>
      <c r="C1356" s="349"/>
      <c r="D1356" s="351"/>
      <c r="E1356" s="324" t="s">
        <v>1455</v>
      </c>
    </row>
    <row r="1357" spans="1:5" x14ac:dyDescent="0.2">
      <c r="A1357" s="352" t="s">
        <v>2125</v>
      </c>
      <c r="B1357" s="354" t="s">
        <v>2123</v>
      </c>
      <c r="C1357" s="355"/>
      <c r="D1357" s="358" t="s">
        <v>60</v>
      </c>
      <c r="E1357" s="321" t="s">
        <v>1454</v>
      </c>
    </row>
    <row r="1358" spans="1:5" x14ac:dyDescent="0.2">
      <c r="A1358" s="360"/>
      <c r="B1358" s="361"/>
      <c r="C1358" s="362"/>
      <c r="D1358" s="363"/>
      <c r="E1358" s="322" t="s">
        <v>1455</v>
      </c>
    </row>
    <row r="1359" spans="1:5" x14ac:dyDescent="0.2">
      <c r="A1359" s="344" t="s">
        <v>2126</v>
      </c>
      <c r="B1359" s="346" t="s">
        <v>2123</v>
      </c>
      <c r="C1359" s="347"/>
      <c r="D1359" s="350" t="s">
        <v>60</v>
      </c>
      <c r="E1359" s="323" t="s">
        <v>1454</v>
      </c>
    </row>
    <row r="1360" spans="1:5" x14ac:dyDescent="0.2">
      <c r="A1360" s="345"/>
      <c r="B1360" s="348"/>
      <c r="C1360" s="349"/>
      <c r="D1360" s="351"/>
      <c r="E1360" s="324" t="s">
        <v>1455</v>
      </c>
    </row>
    <row r="1361" spans="1:5" x14ac:dyDescent="0.2">
      <c r="A1361" s="352" t="s">
        <v>2127</v>
      </c>
      <c r="B1361" s="354" t="s">
        <v>2123</v>
      </c>
      <c r="C1361" s="355"/>
      <c r="D1361" s="358" t="s">
        <v>60</v>
      </c>
      <c r="E1361" s="321" t="s">
        <v>1454</v>
      </c>
    </row>
    <row r="1362" spans="1:5" x14ac:dyDescent="0.2">
      <c r="A1362" s="360"/>
      <c r="B1362" s="361"/>
      <c r="C1362" s="362"/>
      <c r="D1362" s="363"/>
      <c r="E1362" s="322" t="s">
        <v>1455</v>
      </c>
    </row>
    <row r="1363" spans="1:5" x14ac:dyDescent="0.2">
      <c r="A1363" s="344" t="s">
        <v>2128</v>
      </c>
      <c r="B1363" s="346" t="s">
        <v>2097</v>
      </c>
      <c r="C1363" s="347"/>
      <c r="D1363" s="350" t="s">
        <v>60</v>
      </c>
      <c r="E1363" s="323" t="s">
        <v>1454</v>
      </c>
    </row>
    <row r="1364" spans="1:5" x14ac:dyDescent="0.2">
      <c r="A1364" s="345"/>
      <c r="B1364" s="348"/>
      <c r="C1364" s="349"/>
      <c r="D1364" s="351"/>
      <c r="E1364" s="324" t="s">
        <v>1455</v>
      </c>
    </row>
    <row r="1365" spans="1:5" x14ac:dyDescent="0.2">
      <c r="A1365" s="352" t="s">
        <v>2050</v>
      </c>
      <c r="B1365" s="354"/>
      <c r="C1365" s="355"/>
      <c r="D1365" s="358" t="s">
        <v>60</v>
      </c>
      <c r="E1365" s="321" t="s">
        <v>1454</v>
      </c>
    </row>
    <row r="1366" spans="1:5" x14ac:dyDescent="0.2">
      <c r="A1366" s="360"/>
      <c r="B1366" s="361"/>
      <c r="C1366" s="362"/>
      <c r="D1366" s="363"/>
      <c r="E1366" s="322" t="s">
        <v>1455</v>
      </c>
    </row>
    <row r="1367" spans="1:5" x14ac:dyDescent="0.2">
      <c r="A1367" s="344" t="s">
        <v>2078</v>
      </c>
      <c r="B1367" s="346"/>
      <c r="C1367" s="347"/>
      <c r="D1367" s="350" t="s">
        <v>60</v>
      </c>
      <c r="E1367" s="323" t="s">
        <v>1454</v>
      </c>
    </row>
    <row r="1368" spans="1:5" x14ac:dyDescent="0.2">
      <c r="A1368" s="345"/>
      <c r="B1368" s="348"/>
      <c r="C1368" s="349"/>
      <c r="D1368" s="351"/>
      <c r="E1368" s="324" t="s">
        <v>1455</v>
      </c>
    </row>
    <row r="1369" spans="1:5" x14ac:dyDescent="0.2">
      <c r="A1369" s="352" t="s">
        <v>2097</v>
      </c>
      <c r="B1369" s="354"/>
      <c r="C1369" s="355"/>
      <c r="D1369" s="358" t="s">
        <v>60</v>
      </c>
      <c r="E1369" s="321" t="s">
        <v>1454</v>
      </c>
    </row>
    <row r="1370" spans="1:5" x14ac:dyDescent="0.2">
      <c r="A1370" s="360"/>
      <c r="B1370" s="361"/>
      <c r="C1370" s="362"/>
      <c r="D1370" s="363"/>
      <c r="E1370" s="322" t="s">
        <v>1455</v>
      </c>
    </row>
    <row r="1371" spans="1:5" x14ac:dyDescent="0.2">
      <c r="A1371" s="344" t="s">
        <v>2105</v>
      </c>
      <c r="B1371" s="346"/>
      <c r="C1371" s="347"/>
      <c r="D1371" s="350" t="s">
        <v>60</v>
      </c>
      <c r="E1371" s="323" t="s">
        <v>1454</v>
      </c>
    </row>
    <row r="1372" spans="1:5" x14ac:dyDescent="0.2">
      <c r="A1372" s="345"/>
      <c r="B1372" s="348"/>
      <c r="C1372" s="349"/>
      <c r="D1372" s="351"/>
      <c r="E1372" s="324" t="s">
        <v>1455</v>
      </c>
    </row>
    <row r="1373" spans="1:5" x14ac:dyDescent="0.2">
      <c r="A1373" s="352" t="s">
        <v>2066</v>
      </c>
      <c r="B1373" s="354"/>
      <c r="C1373" s="355"/>
      <c r="D1373" s="358" t="s">
        <v>60</v>
      </c>
      <c r="E1373" s="321" t="s">
        <v>1454</v>
      </c>
    </row>
    <row r="1374" spans="1:5" x14ac:dyDescent="0.2">
      <c r="A1374" s="360"/>
      <c r="B1374" s="361"/>
      <c r="C1374" s="362"/>
      <c r="D1374" s="363"/>
      <c r="E1374" s="322" t="s">
        <v>1455</v>
      </c>
    </row>
    <row r="1375" spans="1:5" x14ac:dyDescent="0.2">
      <c r="A1375" s="344" t="s">
        <v>2129</v>
      </c>
      <c r="B1375" s="346" t="s">
        <v>2097</v>
      </c>
      <c r="C1375" s="347"/>
      <c r="D1375" s="350" t="s">
        <v>60</v>
      </c>
      <c r="E1375" s="323" t="s">
        <v>1454</v>
      </c>
    </row>
    <row r="1376" spans="1:5" x14ac:dyDescent="0.2">
      <c r="A1376" s="345"/>
      <c r="B1376" s="348"/>
      <c r="C1376" s="349"/>
      <c r="D1376" s="351"/>
      <c r="E1376" s="324" t="s">
        <v>1455</v>
      </c>
    </row>
    <row r="1377" spans="1:5" x14ac:dyDescent="0.2">
      <c r="A1377" s="352" t="s">
        <v>2130</v>
      </c>
      <c r="B1377" s="354"/>
      <c r="C1377" s="355"/>
      <c r="D1377" s="358" t="s">
        <v>60</v>
      </c>
      <c r="E1377" s="321" t="s">
        <v>1454</v>
      </c>
    </row>
    <row r="1378" spans="1:5" x14ac:dyDescent="0.2">
      <c r="A1378" s="360"/>
      <c r="B1378" s="361"/>
      <c r="C1378" s="362"/>
      <c r="D1378" s="363"/>
      <c r="E1378" s="322" t="s">
        <v>1455</v>
      </c>
    </row>
    <row r="1379" spans="1:5" x14ac:dyDescent="0.2">
      <c r="A1379" s="344" t="s">
        <v>2131</v>
      </c>
      <c r="B1379" s="346" t="s">
        <v>2123</v>
      </c>
      <c r="C1379" s="347"/>
      <c r="D1379" s="350" t="s">
        <v>60</v>
      </c>
      <c r="E1379" s="323" t="s">
        <v>1454</v>
      </c>
    </row>
    <row r="1380" spans="1:5" x14ac:dyDescent="0.2">
      <c r="A1380" s="345"/>
      <c r="B1380" s="348"/>
      <c r="C1380" s="349"/>
      <c r="D1380" s="351"/>
      <c r="E1380" s="324" t="s">
        <v>1455</v>
      </c>
    </row>
    <row r="1381" spans="1:5" x14ac:dyDescent="0.2">
      <c r="A1381" s="352" t="s">
        <v>2111</v>
      </c>
      <c r="B1381" s="354"/>
      <c r="C1381" s="355"/>
      <c r="D1381" s="358" t="s">
        <v>60</v>
      </c>
      <c r="E1381" s="321" t="s">
        <v>1454</v>
      </c>
    </row>
    <row r="1382" spans="1:5" x14ac:dyDescent="0.2">
      <c r="A1382" s="360"/>
      <c r="B1382" s="361"/>
      <c r="C1382" s="362"/>
      <c r="D1382" s="363"/>
      <c r="E1382" s="322" t="s">
        <v>1455</v>
      </c>
    </row>
    <row r="1383" spans="1:5" x14ac:dyDescent="0.2">
      <c r="A1383" s="344" t="s">
        <v>2094</v>
      </c>
      <c r="B1383" s="346"/>
      <c r="C1383" s="347"/>
      <c r="D1383" s="350" t="s">
        <v>60</v>
      </c>
      <c r="E1383" s="323" t="s">
        <v>1454</v>
      </c>
    </row>
    <row r="1384" spans="1:5" x14ac:dyDescent="0.2">
      <c r="A1384" s="345"/>
      <c r="B1384" s="348"/>
      <c r="C1384" s="349"/>
      <c r="D1384" s="351"/>
      <c r="E1384" s="324" t="s">
        <v>1455</v>
      </c>
    </row>
    <row r="1385" spans="1:5" x14ac:dyDescent="0.2">
      <c r="A1385" s="352" t="s">
        <v>2115</v>
      </c>
      <c r="B1385" s="354"/>
      <c r="C1385" s="355"/>
      <c r="D1385" s="358" t="s">
        <v>60</v>
      </c>
      <c r="E1385" s="321" t="s">
        <v>1454</v>
      </c>
    </row>
    <row r="1386" spans="1:5" x14ac:dyDescent="0.2">
      <c r="A1386" s="360"/>
      <c r="B1386" s="361"/>
      <c r="C1386" s="362"/>
      <c r="D1386" s="363"/>
      <c r="E1386" s="322" t="s">
        <v>1455</v>
      </c>
    </row>
    <row r="1387" spans="1:5" x14ac:dyDescent="0.2">
      <c r="A1387" s="344" t="s">
        <v>2123</v>
      </c>
      <c r="B1387" s="346"/>
      <c r="C1387" s="347"/>
      <c r="D1387" s="350" t="s">
        <v>60</v>
      </c>
      <c r="E1387" s="323" t="s">
        <v>1454</v>
      </c>
    </row>
    <row r="1388" spans="1:5" x14ac:dyDescent="0.2">
      <c r="A1388" s="345"/>
      <c r="B1388" s="348"/>
      <c r="C1388" s="349"/>
      <c r="D1388" s="351"/>
      <c r="E1388" s="324" t="s">
        <v>1455</v>
      </c>
    </row>
    <row r="1389" spans="1:5" x14ac:dyDescent="0.2">
      <c r="A1389" s="352" t="s">
        <v>2132</v>
      </c>
      <c r="B1389" s="354" t="s">
        <v>2133</v>
      </c>
      <c r="C1389" s="355"/>
      <c r="D1389" s="358" t="s">
        <v>61</v>
      </c>
      <c r="E1389" s="321" t="s">
        <v>1454</v>
      </c>
    </row>
    <row r="1390" spans="1:5" x14ac:dyDescent="0.2">
      <c r="A1390" s="360"/>
      <c r="B1390" s="361"/>
      <c r="C1390" s="362"/>
      <c r="D1390" s="363"/>
      <c r="E1390" s="322" t="s">
        <v>1455</v>
      </c>
    </row>
    <row r="1391" spans="1:5" x14ac:dyDescent="0.2">
      <c r="A1391" s="344" t="s">
        <v>2134</v>
      </c>
      <c r="B1391" s="346" t="s">
        <v>2133</v>
      </c>
      <c r="C1391" s="347"/>
      <c r="D1391" s="350" t="s">
        <v>61</v>
      </c>
      <c r="E1391" s="323" t="s">
        <v>1454</v>
      </c>
    </row>
    <row r="1392" spans="1:5" x14ac:dyDescent="0.2">
      <c r="A1392" s="345"/>
      <c r="B1392" s="348"/>
      <c r="C1392" s="349"/>
      <c r="D1392" s="351"/>
      <c r="E1392" s="324" t="s">
        <v>1455</v>
      </c>
    </row>
    <row r="1393" spans="1:5" x14ac:dyDescent="0.2">
      <c r="A1393" s="352" t="s">
        <v>2135</v>
      </c>
      <c r="B1393" s="354" t="s">
        <v>2133</v>
      </c>
      <c r="C1393" s="355"/>
      <c r="D1393" s="358" t="s">
        <v>61</v>
      </c>
      <c r="E1393" s="321" t="s">
        <v>1454</v>
      </c>
    </row>
    <row r="1394" spans="1:5" x14ac:dyDescent="0.2">
      <c r="A1394" s="360"/>
      <c r="B1394" s="361"/>
      <c r="C1394" s="362"/>
      <c r="D1394" s="363"/>
      <c r="E1394" s="322" t="s">
        <v>1455</v>
      </c>
    </row>
    <row r="1395" spans="1:5" x14ac:dyDescent="0.2">
      <c r="A1395" s="344" t="s">
        <v>1716</v>
      </c>
      <c r="B1395" s="346" t="s">
        <v>2133</v>
      </c>
      <c r="C1395" s="347"/>
      <c r="D1395" s="350" t="s">
        <v>61</v>
      </c>
      <c r="E1395" s="323" t="s">
        <v>1454</v>
      </c>
    </row>
    <row r="1396" spans="1:5" x14ac:dyDescent="0.2">
      <c r="A1396" s="345"/>
      <c r="B1396" s="348"/>
      <c r="C1396" s="349"/>
      <c r="D1396" s="351"/>
      <c r="E1396" s="324" t="s">
        <v>1455</v>
      </c>
    </row>
    <row r="1397" spans="1:5" x14ac:dyDescent="0.2">
      <c r="A1397" s="352" t="s">
        <v>2136</v>
      </c>
      <c r="B1397" s="354" t="s">
        <v>2133</v>
      </c>
      <c r="C1397" s="355"/>
      <c r="D1397" s="358" t="s">
        <v>61</v>
      </c>
      <c r="E1397" s="321" t="s">
        <v>1454</v>
      </c>
    </row>
    <row r="1398" spans="1:5" x14ac:dyDescent="0.2">
      <c r="A1398" s="360"/>
      <c r="B1398" s="361"/>
      <c r="C1398" s="362"/>
      <c r="D1398" s="363"/>
      <c r="E1398" s="322" t="s">
        <v>1455</v>
      </c>
    </row>
    <row r="1399" spans="1:5" x14ac:dyDescent="0.2">
      <c r="A1399" s="344" t="s">
        <v>2137</v>
      </c>
      <c r="B1399" s="346" t="s">
        <v>2133</v>
      </c>
      <c r="C1399" s="347"/>
      <c r="D1399" s="350" t="s">
        <v>61</v>
      </c>
      <c r="E1399" s="323" t="s">
        <v>1454</v>
      </c>
    </row>
    <row r="1400" spans="1:5" x14ac:dyDescent="0.2">
      <c r="A1400" s="345"/>
      <c r="B1400" s="348"/>
      <c r="C1400" s="349"/>
      <c r="D1400" s="351"/>
      <c r="E1400" s="324" t="s">
        <v>1455</v>
      </c>
    </row>
    <row r="1401" spans="1:5" x14ac:dyDescent="0.2">
      <c r="A1401" s="352" t="s">
        <v>2138</v>
      </c>
      <c r="B1401" s="354" t="s">
        <v>2133</v>
      </c>
      <c r="C1401" s="355"/>
      <c r="D1401" s="358" t="s">
        <v>61</v>
      </c>
      <c r="E1401" s="321" t="s">
        <v>1454</v>
      </c>
    </row>
    <row r="1402" spans="1:5" x14ac:dyDescent="0.2">
      <c r="A1402" s="360"/>
      <c r="B1402" s="361"/>
      <c r="C1402" s="362"/>
      <c r="D1402" s="363"/>
      <c r="E1402" s="322" t="s">
        <v>1455</v>
      </c>
    </row>
    <row r="1403" spans="1:5" x14ac:dyDescent="0.2">
      <c r="A1403" s="344" t="s">
        <v>2139</v>
      </c>
      <c r="B1403" s="346" t="s">
        <v>2133</v>
      </c>
      <c r="C1403" s="347"/>
      <c r="D1403" s="350" t="s">
        <v>61</v>
      </c>
      <c r="E1403" s="323" t="s">
        <v>1454</v>
      </c>
    </row>
    <row r="1404" spans="1:5" x14ac:dyDescent="0.2">
      <c r="A1404" s="345"/>
      <c r="B1404" s="348"/>
      <c r="C1404" s="349"/>
      <c r="D1404" s="351"/>
      <c r="E1404" s="324" t="s">
        <v>1455</v>
      </c>
    </row>
    <row r="1405" spans="1:5" x14ac:dyDescent="0.2">
      <c r="A1405" s="352" t="s">
        <v>2140</v>
      </c>
      <c r="B1405" s="354" t="s">
        <v>2133</v>
      </c>
      <c r="C1405" s="355"/>
      <c r="D1405" s="358" t="s">
        <v>61</v>
      </c>
      <c r="E1405" s="321" t="s">
        <v>1454</v>
      </c>
    </row>
    <row r="1406" spans="1:5" x14ac:dyDescent="0.2">
      <c r="A1406" s="360"/>
      <c r="B1406" s="361"/>
      <c r="C1406" s="362"/>
      <c r="D1406" s="363"/>
      <c r="E1406" s="322" t="s">
        <v>1455</v>
      </c>
    </row>
    <row r="1407" spans="1:5" x14ac:dyDescent="0.2">
      <c r="A1407" s="344" t="s">
        <v>2141</v>
      </c>
      <c r="B1407" s="346" t="s">
        <v>2133</v>
      </c>
      <c r="C1407" s="347"/>
      <c r="D1407" s="350" t="s">
        <v>61</v>
      </c>
      <c r="E1407" s="323" t="s">
        <v>1454</v>
      </c>
    </row>
    <row r="1408" spans="1:5" x14ac:dyDescent="0.2">
      <c r="A1408" s="345"/>
      <c r="B1408" s="348"/>
      <c r="C1408" s="349"/>
      <c r="D1408" s="351"/>
      <c r="E1408" s="324" t="s">
        <v>1455</v>
      </c>
    </row>
    <row r="1409" spans="1:5" x14ac:dyDescent="0.2">
      <c r="A1409" s="352" t="s">
        <v>2142</v>
      </c>
      <c r="B1409" s="354" t="s">
        <v>2133</v>
      </c>
      <c r="C1409" s="355"/>
      <c r="D1409" s="358" t="s">
        <v>61</v>
      </c>
      <c r="E1409" s="321" t="s">
        <v>1454</v>
      </c>
    </row>
    <row r="1410" spans="1:5" x14ac:dyDescent="0.2">
      <c r="A1410" s="360"/>
      <c r="B1410" s="361"/>
      <c r="C1410" s="362"/>
      <c r="D1410" s="363"/>
      <c r="E1410" s="322" t="s">
        <v>1455</v>
      </c>
    </row>
    <row r="1411" spans="1:5" x14ac:dyDescent="0.2">
      <c r="A1411" s="344" t="s">
        <v>2143</v>
      </c>
      <c r="B1411" s="346" t="s">
        <v>2133</v>
      </c>
      <c r="C1411" s="347"/>
      <c r="D1411" s="350" t="s">
        <v>61</v>
      </c>
      <c r="E1411" s="323" t="s">
        <v>1454</v>
      </c>
    </row>
    <row r="1412" spans="1:5" x14ac:dyDescent="0.2">
      <c r="A1412" s="345"/>
      <c r="B1412" s="348"/>
      <c r="C1412" s="349"/>
      <c r="D1412" s="351"/>
      <c r="E1412" s="324" t="s">
        <v>1455</v>
      </c>
    </row>
    <row r="1413" spans="1:5" x14ac:dyDescent="0.2">
      <c r="A1413" s="352" t="s">
        <v>2144</v>
      </c>
      <c r="B1413" s="354" t="s">
        <v>2133</v>
      </c>
      <c r="C1413" s="355"/>
      <c r="D1413" s="358" t="s">
        <v>61</v>
      </c>
      <c r="E1413" s="321" t="s">
        <v>1454</v>
      </c>
    </row>
    <row r="1414" spans="1:5" x14ac:dyDescent="0.2">
      <c r="A1414" s="360"/>
      <c r="B1414" s="361"/>
      <c r="C1414" s="362"/>
      <c r="D1414" s="363"/>
      <c r="E1414" s="322" t="s">
        <v>1455</v>
      </c>
    </row>
    <row r="1415" spans="1:5" x14ac:dyDescent="0.2">
      <c r="A1415" s="344" t="s">
        <v>2145</v>
      </c>
      <c r="B1415" s="346" t="s">
        <v>2133</v>
      </c>
      <c r="C1415" s="347"/>
      <c r="D1415" s="350" t="s">
        <v>61</v>
      </c>
      <c r="E1415" s="323" t="s">
        <v>1454</v>
      </c>
    </row>
    <row r="1416" spans="1:5" x14ac:dyDescent="0.2">
      <c r="A1416" s="345"/>
      <c r="B1416" s="348"/>
      <c r="C1416" s="349"/>
      <c r="D1416" s="351"/>
      <c r="E1416" s="324" t="s">
        <v>1455</v>
      </c>
    </row>
    <row r="1417" spans="1:5" x14ac:dyDescent="0.2">
      <c r="A1417" s="352" t="s">
        <v>2146</v>
      </c>
      <c r="B1417" s="354" t="s">
        <v>2133</v>
      </c>
      <c r="C1417" s="355"/>
      <c r="D1417" s="358" t="s">
        <v>61</v>
      </c>
      <c r="E1417" s="321" t="s">
        <v>1454</v>
      </c>
    </row>
    <row r="1418" spans="1:5" x14ac:dyDescent="0.2">
      <c r="A1418" s="360"/>
      <c r="B1418" s="361"/>
      <c r="C1418" s="362"/>
      <c r="D1418" s="363"/>
      <c r="E1418" s="322" t="s">
        <v>1455</v>
      </c>
    </row>
    <row r="1419" spans="1:5" x14ac:dyDescent="0.2">
      <c r="A1419" s="344" t="s">
        <v>2147</v>
      </c>
      <c r="B1419" s="346" t="s">
        <v>2133</v>
      </c>
      <c r="C1419" s="347"/>
      <c r="D1419" s="350" t="s">
        <v>61</v>
      </c>
      <c r="E1419" s="323" t="s">
        <v>1454</v>
      </c>
    </row>
    <row r="1420" spans="1:5" x14ac:dyDescent="0.2">
      <c r="A1420" s="345"/>
      <c r="B1420" s="348"/>
      <c r="C1420" s="349"/>
      <c r="D1420" s="351"/>
      <c r="E1420" s="324" t="s">
        <v>1455</v>
      </c>
    </row>
    <row r="1421" spans="1:5" x14ac:dyDescent="0.2">
      <c r="A1421" s="352" t="s">
        <v>2148</v>
      </c>
      <c r="B1421" s="354" t="s">
        <v>2133</v>
      </c>
      <c r="C1421" s="355"/>
      <c r="D1421" s="358" t="s">
        <v>61</v>
      </c>
      <c r="E1421" s="321" t="s">
        <v>1454</v>
      </c>
    </row>
    <row r="1422" spans="1:5" x14ac:dyDescent="0.2">
      <c r="A1422" s="360"/>
      <c r="B1422" s="361"/>
      <c r="C1422" s="362"/>
      <c r="D1422" s="363"/>
      <c r="E1422" s="322" t="s">
        <v>1455</v>
      </c>
    </row>
    <row r="1423" spans="1:5" x14ac:dyDescent="0.2">
      <c r="A1423" s="344" t="s">
        <v>2149</v>
      </c>
      <c r="B1423" s="346" t="s">
        <v>2133</v>
      </c>
      <c r="C1423" s="347"/>
      <c r="D1423" s="350" t="s">
        <v>61</v>
      </c>
      <c r="E1423" s="323" t="s">
        <v>1454</v>
      </c>
    </row>
    <row r="1424" spans="1:5" x14ac:dyDescent="0.2">
      <c r="A1424" s="345"/>
      <c r="B1424" s="348"/>
      <c r="C1424" s="349"/>
      <c r="D1424" s="351"/>
      <c r="E1424" s="324" t="s">
        <v>1455</v>
      </c>
    </row>
    <row r="1425" spans="1:5" x14ac:dyDescent="0.2">
      <c r="A1425" s="352" t="s">
        <v>2150</v>
      </c>
      <c r="B1425" s="354" t="s">
        <v>2133</v>
      </c>
      <c r="C1425" s="355"/>
      <c r="D1425" s="358" t="s">
        <v>61</v>
      </c>
      <c r="E1425" s="321" t="s">
        <v>1454</v>
      </c>
    </row>
    <row r="1426" spans="1:5" x14ac:dyDescent="0.2">
      <c r="A1426" s="360"/>
      <c r="B1426" s="361"/>
      <c r="C1426" s="362"/>
      <c r="D1426" s="363"/>
      <c r="E1426" s="322" t="s">
        <v>1455</v>
      </c>
    </row>
    <row r="1427" spans="1:5" x14ac:dyDescent="0.2">
      <c r="A1427" s="344" t="s">
        <v>2151</v>
      </c>
      <c r="B1427" s="346" t="s">
        <v>2152</v>
      </c>
      <c r="C1427" s="347"/>
      <c r="D1427" s="350" t="s">
        <v>61</v>
      </c>
      <c r="E1427" s="323" t="s">
        <v>1454</v>
      </c>
    </row>
    <row r="1428" spans="1:5" x14ac:dyDescent="0.2">
      <c r="A1428" s="345"/>
      <c r="B1428" s="348"/>
      <c r="C1428" s="349"/>
      <c r="D1428" s="351"/>
      <c r="E1428" s="324" t="s">
        <v>1455</v>
      </c>
    </row>
    <row r="1429" spans="1:5" x14ac:dyDescent="0.2">
      <c r="A1429" s="352" t="s">
        <v>2153</v>
      </c>
      <c r="B1429" s="354" t="s">
        <v>2152</v>
      </c>
      <c r="C1429" s="355"/>
      <c r="D1429" s="358" t="s">
        <v>61</v>
      </c>
      <c r="E1429" s="321" t="s">
        <v>1454</v>
      </c>
    </row>
    <row r="1430" spans="1:5" x14ac:dyDescent="0.2">
      <c r="A1430" s="360"/>
      <c r="B1430" s="361"/>
      <c r="C1430" s="362"/>
      <c r="D1430" s="363"/>
      <c r="E1430" s="322" t="s">
        <v>1455</v>
      </c>
    </row>
    <row r="1431" spans="1:5" x14ac:dyDescent="0.2">
      <c r="A1431" s="344" t="s">
        <v>2154</v>
      </c>
      <c r="B1431" s="346" t="s">
        <v>2152</v>
      </c>
      <c r="C1431" s="347"/>
      <c r="D1431" s="350" t="s">
        <v>61</v>
      </c>
      <c r="E1431" s="323" t="s">
        <v>1454</v>
      </c>
    </row>
    <row r="1432" spans="1:5" x14ac:dyDescent="0.2">
      <c r="A1432" s="345"/>
      <c r="B1432" s="348"/>
      <c r="C1432" s="349"/>
      <c r="D1432" s="351"/>
      <c r="E1432" s="324" t="s">
        <v>1455</v>
      </c>
    </row>
    <row r="1433" spans="1:5" x14ac:dyDescent="0.2">
      <c r="A1433" s="352" t="s">
        <v>2155</v>
      </c>
      <c r="B1433" s="354" t="s">
        <v>2152</v>
      </c>
      <c r="C1433" s="355"/>
      <c r="D1433" s="358" t="s">
        <v>61</v>
      </c>
      <c r="E1433" s="321" t="s">
        <v>1454</v>
      </c>
    </row>
    <row r="1434" spans="1:5" x14ac:dyDescent="0.2">
      <c r="A1434" s="360"/>
      <c r="B1434" s="361"/>
      <c r="C1434" s="362"/>
      <c r="D1434" s="363"/>
      <c r="E1434" s="322" t="s">
        <v>1455</v>
      </c>
    </row>
    <row r="1435" spans="1:5" x14ac:dyDescent="0.2">
      <c r="A1435" s="344" t="s">
        <v>2156</v>
      </c>
      <c r="B1435" s="346" t="s">
        <v>2152</v>
      </c>
      <c r="C1435" s="347"/>
      <c r="D1435" s="350" t="s">
        <v>61</v>
      </c>
      <c r="E1435" s="323" t="s">
        <v>1454</v>
      </c>
    </row>
    <row r="1436" spans="1:5" x14ac:dyDescent="0.2">
      <c r="A1436" s="345"/>
      <c r="B1436" s="348"/>
      <c r="C1436" s="349"/>
      <c r="D1436" s="351"/>
      <c r="E1436" s="324" t="s">
        <v>1455</v>
      </c>
    </row>
    <row r="1437" spans="1:5" x14ac:dyDescent="0.2">
      <c r="A1437" s="352" t="s">
        <v>2157</v>
      </c>
      <c r="B1437" s="354" t="s">
        <v>2152</v>
      </c>
      <c r="C1437" s="355"/>
      <c r="D1437" s="358" t="s">
        <v>61</v>
      </c>
      <c r="E1437" s="321" t="s">
        <v>1454</v>
      </c>
    </row>
    <row r="1438" spans="1:5" x14ac:dyDescent="0.2">
      <c r="A1438" s="360"/>
      <c r="B1438" s="361"/>
      <c r="C1438" s="362"/>
      <c r="D1438" s="363"/>
      <c r="E1438" s="322" t="s">
        <v>1455</v>
      </c>
    </row>
    <row r="1439" spans="1:5" x14ac:dyDescent="0.2">
      <c r="A1439" s="344" t="s">
        <v>1971</v>
      </c>
      <c r="B1439" s="346" t="s">
        <v>2152</v>
      </c>
      <c r="C1439" s="347"/>
      <c r="D1439" s="350" t="s">
        <v>61</v>
      </c>
      <c r="E1439" s="323" t="s">
        <v>1454</v>
      </c>
    </row>
    <row r="1440" spans="1:5" x14ac:dyDescent="0.2">
      <c r="A1440" s="345"/>
      <c r="B1440" s="348"/>
      <c r="C1440" s="349"/>
      <c r="D1440" s="351"/>
      <c r="E1440" s="324" t="s">
        <v>1455</v>
      </c>
    </row>
    <row r="1441" spans="1:5" x14ac:dyDescent="0.2">
      <c r="A1441" s="352" t="s">
        <v>2158</v>
      </c>
      <c r="B1441" s="354" t="s">
        <v>2152</v>
      </c>
      <c r="C1441" s="355"/>
      <c r="D1441" s="358" t="s">
        <v>61</v>
      </c>
      <c r="E1441" s="321" t="s">
        <v>1454</v>
      </c>
    </row>
    <row r="1442" spans="1:5" x14ac:dyDescent="0.2">
      <c r="A1442" s="360"/>
      <c r="B1442" s="361"/>
      <c r="C1442" s="362"/>
      <c r="D1442" s="363"/>
      <c r="E1442" s="322" t="s">
        <v>1455</v>
      </c>
    </row>
    <row r="1443" spans="1:5" x14ac:dyDescent="0.2">
      <c r="A1443" s="344" t="s">
        <v>2159</v>
      </c>
      <c r="B1443" s="346" t="s">
        <v>2152</v>
      </c>
      <c r="C1443" s="347"/>
      <c r="D1443" s="350" t="s">
        <v>61</v>
      </c>
      <c r="E1443" s="323" t="s">
        <v>1454</v>
      </c>
    </row>
    <row r="1444" spans="1:5" x14ac:dyDescent="0.2">
      <c r="A1444" s="345"/>
      <c r="B1444" s="348"/>
      <c r="C1444" s="349"/>
      <c r="D1444" s="351"/>
      <c r="E1444" s="324" t="s">
        <v>1455</v>
      </c>
    </row>
    <row r="1445" spans="1:5" x14ac:dyDescent="0.2">
      <c r="A1445" s="352" t="s">
        <v>2160</v>
      </c>
      <c r="B1445" s="354" t="s">
        <v>2152</v>
      </c>
      <c r="C1445" s="355"/>
      <c r="D1445" s="358" t="s">
        <v>61</v>
      </c>
      <c r="E1445" s="321" t="s">
        <v>1454</v>
      </c>
    </row>
    <row r="1446" spans="1:5" x14ac:dyDescent="0.2">
      <c r="A1446" s="360"/>
      <c r="B1446" s="361"/>
      <c r="C1446" s="362"/>
      <c r="D1446" s="363"/>
      <c r="E1446" s="322" t="s">
        <v>1455</v>
      </c>
    </row>
    <row r="1447" spans="1:5" x14ac:dyDescent="0.2">
      <c r="A1447" s="344" t="s">
        <v>2161</v>
      </c>
      <c r="B1447" s="346" t="s">
        <v>2152</v>
      </c>
      <c r="C1447" s="347"/>
      <c r="D1447" s="350" t="s">
        <v>61</v>
      </c>
      <c r="E1447" s="323" t="s">
        <v>1454</v>
      </c>
    </row>
    <row r="1448" spans="1:5" x14ac:dyDescent="0.2">
      <c r="A1448" s="345"/>
      <c r="B1448" s="348"/>
      <c r="C1448" s="349"/>
      <c r="D1448" s="351"/>
      <c r="E1448" s="324" t="s">
        <v>1455</v>
      </c>
    </row>
    <row r="1449" spans="1:5" x14ac:dyDescent="0.2">
      <c r="A1449" s="352" t="s">
        <v>2162</v>
      </c>
      <c r="B1449" s="354" t="s">
        <v>2163</v>
      </c>
      <c r="C1449" s="355"/>
      <c r="D1449" s="358" t="s">
        <v>61</v>
      </c>
      <c r="E1449" s="321" t="s">
        <v>1454</v>
      </c>
    </row>
    <row r="1450" spans="1:5" x14ac:dyDescent="0.2">
      <c r="A1450" s="360"/>
      <c r="B1450" s="361"/>
      <c r="C1450" s="362"/>
      <c r="D1450" s="363"/>
      <c r="E1450" s="322" t="s">
        <v>1455</v>
      </c>
    </row>
    <row r="1451" spans="1:5" x14ac:dyDescent="0.2">
      <c r="A1451" s="344" t="s">
        <v>2164</v>
      </c>
      <c r="B1451" s="346" t="s">
        <v>2163</v>
      </c>
      <c r="C1451" s="347"/>
      <c r="D1451" s="350" t="s">
        <v>61</v>
      </c>
      <c r="E1451" s="323" t="s">
        <v>1454</v>
      </c>
    </row>
    <row r="1452" spans="1:5" x14ac:dyDescent="0.2">
      <c r="A1452" s="345"/>
      <c r="B1452" s="348"/>
      <c r="C1452" s="349"/>
      <c r="D1452" s="351"/>
      <c r="E1452" s="324" t="s">
        <v>1455</v>
      </c>
    </row>
    <row r="1453" spans="1:5" x14ac:dyDescent="0.2">
      <c r="A1453" s="352" t="s">
        <v>2165</v>
      </c>
      <c r="B1453" s="354" t="s">
        <v>2163</v>
      </c>
      <c r="C1453" s="355"/>
      <c r="D1453" s="358" t="s">
        <v>61</v>
      </c>
      <c r="E1453" s="321" t="s">
        <v>1454</v>
      </c>
    </row>
    <row r="1454" spans="1:5" x14ac:dyDescent="0.2">
      <c r="A1454" s="360"/>
      <c r="B1454" s="361"/>
      <c r="C1454" s="362"/>
      <c r="D1454" s="363"/>
      <c r="E1454" s="322" t="s">
        <v>1455</v>
      </c>
    </row>
    <row r="1455" spans="1:5" x14ac:dyDescent="0.2">
      <c r="A1455" s="344" t="s">
        <v>2166</v>
      </c>
      <c r="B1455" s="346" t="s">
        <v>2163</v>
      </c>
      <c r="C1455" s="347"/>
      <c r="D1455" s="350" t="s">
        <v>61</v>
      </c>
      <c r="E1455" s="323" t="s">
        <v>1454</v>
      </c>
    </row>
    <row r="1456" spans="1:5" x14ac:dyDescent="0.2">
      <c r="A1456" s="345"/>
      <c r="B1456" s="348"/>
      <c r="C1456" s="349"/>
      <c r="D1456" s="351"/>
      <c r="E1456" s="324" t="s">
        <v>1455</v>
      </c>
    </row>
    <row r="1457" spans="1:5" x14ac:dyDescent="0.2">
      <c r="A1457" s="352" t="s">
        <v>1941</v>
      </c>
      <c r="B1457" s="354" t="s">
        <v>2163</v>
      </c>
      <c r="C1457" s="355"/>
      <c r="D1457" s="358" t="s">
        <v>61</v>
      </c>
      <c r="E1457" s="321" t="s">
        <v>1454</v>
      </c>
    </row>
    <row r="1458" spans="1:5" x14ac:dyDescent="0.2">
      <c r="A1458" s="360"/>
      <c r="B1458" s="361"/>
      <c r="C1458" s="362"/>
      <c r="D1458" s="363"/>
      <c r="E1458" s="322" t="s">
        <v>1455</v>
      </c>
    </row>
    <row r="1459" spans="1:5" x14ac:dyDescent="0.2">
      <c r="A1459" s="344" t="s">
        <v>2167</v>
      </c>
      <c r="B1459" s="346" t="s">
        <v>2163</v>
      </c>
      <c r="C1459" s="347"/>
      <c r="D1459" s="350" t="s">
        <v>61</v>
      </c>
      <c r="E1459" s="323" t="s">
        <v>1454</v>
      </c>
    </row>
    <row r="1460" spans="1:5" x14ac:dyDescent="0.2">
      <c r="A1460" s="345"/>
      <c r="B1460" s="348"/>
      <c r="C1460" s="349"/>
      <c r="D1460" s="351"/>
      <c r="E1460" s="324" t="s">
        <v>1455</v>
      </c>
    </row>
    <row r="1461" spans="1:5" x14ac:dyDescent="0.2">
      <c r="A1461" s="352" t="s">
        <v>2168</v>
      </c>
      <c r="B1461" s="354" t="s">
        <v>2163</v>
      </c>
      <c r="C1461" s="355"/>
      <c r="D1461" s="358" t="s">
        <v>61</v>
      </c>
      <c r="E1461" s="321" t="s">
        <v>1454</v>
      </c>
    </row>
    <row r="1462" spans="1:5" x14ac:dyDescent="0.2">
      <c r="A1462" s="360"/>
      <c r="B1462" s="361"/>
      <c r="C1462" s="362"/>
      <c r="D1462" s="363"/>
      <c r="E1462" s="322" t="s">
        <v>1455</v>
      </c>
    </row>
    <row r="1463" spans="1:5" x14ac:dyDescent="0.2">
      <c r="A1463" s="344" t="s">
        <v>2169</v>
      </c>
      <c r="B1463" s="346" t="s">
        <v>2163</v>
      </c>
      <c r="C1463" s="347"/>
      <c r="D1463" s="350" t="s">
        <v>61</v>
      </c>
      <c r="E1463" s="323" t="s">
        <v>1454</v>
      </c>
    </row>
    <row r="1464" spans="1:5" x14ac:dyDescent="0.2">
      <c r="A1464" s="345"/>
      <c r="B1464" s="348"/>
      <c r="C1464" s="349"/>
      <c r="D1464" s="351"/>
      <c r="E1464" s="324" t="s">
        <v>1455</v>
      </c>
    </row>
    <row r="1465" spans="1:5" x14ac:dyDescent="0.2">
      <c r="A1465" s="352" t="s">
        <v>2170</v>
      </c>
      <c r="B1465" s="354" t="s">
        <v>2163</v>
      </c>
      <c r="C1465" s="355"/>
      <c r="D1465" s="358" t="s">
        <v>61</v>
      </c>
      <c r="E1465" s="321" t="s">
        <v>1454</v>
      </c>
    </row>
    <row r="1466" spans="1:5" x14ac:dyDescent="0.2">
      <c r="A1466" s="360"/>
      <c r="B1466" s="361"/>
      <c r="C1466" s="362"/>
      <c r="D1466" s="363"/>
      <c r="E1466" s="322" t="s">
        <v>1455</v>
      </c>
    </row>
    <row r="1467" spans="1:5" x14ac:dyDescent="0.2">
      <c r="A1467" s="344" t="s">
        <v>2171</v>
      </c>
      <c r="B1467" s="346" t="s">
        <v>2163</v>
      </c>
      <c r="C1467" s="347"/>
      <c r="D1467" s="350" t="s">
        <v>61</v>
      </c>
      <c r="E1467" s="323" t="s">
        <v>1454</v>
      </c>
    </row>
    <row r="1468" spans="1:5" x14ac:dyDescent="0.2">
      <c r="A1468" s="345"/>
      <c r="B1468" s="348"/>
      <c r="C1468" s="349"/>
      <c r="D1468" s="351"/>
      <c r="E1468" s="324" t="s">
        <v>1455</v>
      </c>
    </row>
    <row r="1469" spans="1:5" x14ac:dyDescent="0.2">
      <c r="A1469" s="352" t="s">
        <v>2172</v>
      </c>
      <c r="B1469" s="354" t="s">
        <v>2163</v>
      </c>
      <c r="C1469" s="355"/>
      <c r="D1469" s="358" t="s">
        <v>61</v>
      </c>
      <c r="E1469" s="321" t="s">
        <v>1454</v>
      </c>
    </row>
    <row r="1470" spans="1:5" x14ac:dyDescent="0.2">
      <c r="A1470" s="360"/>
      <c r="B1470" s="361"/>
      <c r="C1470" s="362"/>
      <c r="D1470" s="363"/>
      <c r="E1470" s="322" t="s">
        <v>1455</v>
      </c>
    </row>
    <row r="1471" spans="1:5" x14ac:dyDescent="0.2">
      <c r="A1471" s="344" t="s">
        <v>2173</v>
      </c>
      <c r="B1471" s="346" t="s">
        <v>2163</v>
      </c>
      <c r="C1471" s="347"/>
      <c r="D1471" s="350" t="s">
        <v>61</v>
      </c>
      <c r="E1471" s="323" t="s">
        <v>1454</v>
      </c>
    </row>
    <row r="1472" spans="1:5" x14ac:dyDescent="0.2">
      <c r="A1472" s="345"/>
      <c r="B1472" s="348"/>
      <c r="C1472" s="349"/>
      <c r="D1472" s="351"/>
      <c r="E1472" s="324" t="s">
        <v>1455</v>
      </c>
    </row>
    <row r="1473" spans="1:5" x14ac:dyDescent="0.2">
      <c r="A1473" s="352" t="s">
        <v>2174</v>
      </c>
      <c r="B1473" s="354" t="s">
        <v>2163</v>
      </c>
      <c r="C1473" s="355"/>
      <c r="D1473" s="358" t="s">
        <v>61</v>
      </c>
      <c r="E1473" s="321" t="s">
        <v>1454</v>
      </c>
    </row>
    <row r="1474" spans="1:5" x14ac:dyDescent="0.2">
      <c r="A1474" s="360"/>
      <c r="B1474" s="361"/>
      <c r="C1474" s="362"/>
      <c r="D1474" s="363"/>
      <c r="E1474" s="322" t="s">
        <v>1455</v>
      </c>
    </row>
    <row r="1475" spans="1:5" x14ac:dyDescent="0.2">
      <c r="A1475" s="344" t="s">
        <v>2175</v>
      </c>
      <c r="B1475" s="346" t="s">
        <v>2163</v>
      </c>
      <c r="C1475" s="347"/>
      <c r="D1475" s="350" t="s">
        <v>61</v>
      </c>
      <c r="E1475" s="323" t="s">
        <v>1454</v>
      </c>
    </row>
    <row r="1476" spans="1:5" x14ac:dyDescent="0.2">
      <c r="A1476" s="345"/>
      <c r="B1476" s="348"/>
      <c r="C1476" s="349"/>
      <c r="D1476" s="351"/>
      <c r="E1476" s="324" t="s">
        <v>1455</v>
      </c>
    </row>
    <row r="1477" spans="1:5" x14ac:dyDescent="0.2">
      <c r="A1477" s="352" t="s">
        <v>2176</v>
      </c>
      <c r="B1477" s="354" t="s">
        <v>2177</v>
      </c>
      <c r="C1477" s="355"/>
      <c r="D1477" s="358" t="s">
        <v>61</v>
      </c>
      <c r="E1477" s="321" t="s">
        <v>1454</v>
      </c>
    </row>
    <row r="1478" spans="1:5" x14ac:dyDescent="0.2">
      <c r="A1478" s="360"/>
      <c r="B1478" s="361"/>
      <c r="C1478" s="362"/>
      <c r="D1478" s="363"/>
      <c r="E1478" s="322" t="s">
        <v>1455</v>
      </c>
    </row>
    <row r="1479" spans="1:5" x14ac:dyDescent="0.2">
      <c r="A1479" s="344" t="s">
        <v>2178</v>
      </c>
      <c r="B1479" s="346" t="s">
        <v>2177</v>
      </c>
      <c r="C1479" s="347"/>
      <c r="D1479" s="350" t="s">
        <v>61</v>
      </c>
      <c r="E1479" s="323" t="s">
        <v>1454</v>
      </c>
    </row>
    <row r="1480" spans="1:5" x14ac:dyDescent="0.2">
      <c r="A1480" s="345"/>
      <c r="B1480" s="348"/>
      <c r="C1480" s="349"/>
      <c r="D1480" s="351"/>
      <c r="E1480" s="324" t="s">
        <v>1455</v>
      </c>
    </row>
    <row r="1481" spans="1:5" x14ac:dyDescent="0.2">
      <c r="A1481" s="352" t="s">
        <v>2179</v>
      </c>
      <c r="B1481" s="354" t="s">
        <v>2177</v>
      </c>
      <c r="C1481" s="355"/>
      <c r="D1481" s="358" t="s">
        <v>61</v>
      </c>
      <c r="E1481" s="321" t="s">
        <v>1454</v>
      </c>
    </row>
    <row r="1482" spans="1:5" x14ac:dyDescent="0.2">
      <c r="A1482" s="360"/>
      <c r="B1482" s="361"/>
      <c r="C1482" s="362"/>
      <c r="D1482" s="363"/>
      <c r="E1482" s="322" t="s">
        <v>1455</v>
      </c>
    </row>
    <row r="1483" spans="1:5" x14ac:dyDescent="0.2">
      <c r="A1483" s="344" t="s">
        <v>2180</v>
      </c>
      <c r="B1483" s="346" t="s">
        <v>2177</v>
      </c>
      <c r="C1483" s="347"/>
      <c r="D1483" s="350" t="s">
        <v>61</v>
      </c>
      <c r="E1483" s="323" t="s">
        <v>1454</v>
      </c>
    </row>
    <row r="1484" spans="1:5" x14ac:dyDescent="0.2">
      <c r="A1484" s="345"/>
      <c r="B1484" s="348"/>
      <c r="C1484" s="349"/>
      <c r="D1484" s="351"/>
      <c r="E1484" s="324" t="s">
        <v>1455</v>
      </c>
    </row>
    <row r="1485" spans="1:5" x14ac:dyDescent="0.2">
      <c r="A1485" s="352" t="s">
        <v>2153</v>
      </c>
      <c r="B1485" s="354" t="s">
        <v>2177</v>
      </c>
      <c r="C1485" s="355"/>
      <c r="D1485" s="358" t="s">
        <v>61</v>
      </c>
      <c r="E1485" s="321" t="s">
        <v>1454</v>
      </c>
    </row>
    <row r="1486" spans="1:5" x14ac:dyDescent="0.2">
      <c r="A1486" s="360"/>
      <c r="B1486" s="361"/>
      <c r="C1486" s="362"/>
      <c r="D1486" s="363"/>
      <c r="E1486" s="322" t="s">
        <v>1455</v>
      </c>
    </row>
    <row r="1487" spans="1:5" x14ac:dyDescent="0.2">
      <c r="A1487" s="344" t="s">
        <v>2181</v>
      </c>
      <c r="B1487" s="346" t="s">
        <v>2177</v>
      </c>
      <c r="C1487" s="347"/>
      <c r="D1487" s="350" t="s">
        <v>61</v>
      </c>
      <c r="E1487" s="323" t="s">
        <v>1454</v>
      </c>
    </row>
    <row r="1488" spans="1:5" x14ac:dyDescent="0.2">
      <c r="A1488" s="345"/>
      <c r="B1488" s="348"/>
      <c r="C1488" s="349"/>
      <c r="D1488" s="351"/>
      <c r="E1488" s="324" t="s">
        <v>1455</v>
      </c>
    </row>
    <row r="1489" spans="1:5" x14ac:dyDescent="0.2">
      <c r="A1489" s="352" t="s">
        <v>2136</v>
      </c>
      <c r="B1489" s="354" t="s">
        <v>2177</v>
      </c>
      <c r="C1489" s="355"/>
      <c r="D1489" s="358" t="s">
        <v>61</v>
      </c>
      <c r="E1489" s="321" t="s">
        <v>1454</v>
      </c>
    </row>
    <row r="1490" spans="1:5" x14ac:dyDescent="0.2">
      <c r="A1490" s="360"/>
      <c r="B1490" s="361"/>
      <c r="C1490" s="362"/>
      <c r="D1490" s="363"/>
      <c r="E1490" s="322" t="s">
        <v>1455</v>
      </c>
    </row>
    <row r="1491" spans="1:5" x14ac:dyDescent="0.2">
      <c r="A1491" s="344" t="s">
        <v>2182</v>
      </c>
      <c r="B1491" s="346" t="s">
        <v>2177</v>
      </c>
      <c r="C1491" s="347"/>
      <c r="D1491" s="350" t="s">
        <v>61</v>
      </c>
      <c r="E1491" s="323" t="s">
        <v>1454</v>
      </c>
    </row>
    <row r="1492" spans="1:5" x14ac:dyDescent="0.2">
      <c r="A1492" s="345"/>
      <c r="B1492" s="348"/>
      <c r="C1492" s="349"/>
      <c r="D1492" s="351"/>
      <c r="E1492" s="324" t="s">
        <v>1455</v>
      </c>
    </row>
    <row r="1493" spans="1:5" x14ac:dyDescent="0.2">
      <c r="A1493" s="352" t="s">
        <v>2183</v>
      </c>
      <c r="B1493" s="354" t="s">
        <v>2177</v>
      </c>
      <c r="C1493" s="355"/>
      <c r="D1493" s="358" t="s">
        <v>61</v>
      </c>
      <c r="E1493" s="321" t="s">
        <v>1454</v>
      </c>
    </row>
    <row r="1494" spans="1:5" x14ac:dyDescent="0.2">
      <c r="A1494" s="360"/>
      <c r="B1494" s="361"/>
      <c r="C1494" s="362"/>
      <c r="D1494" s="363"/>
      <c r="E1494" s="322" t="s">
        <v>1455</v>
      </c>
    </row>
    <row r="1495" spans="1:5" x14ac:dyDescent="0.2">
      <c r="A1495" s="344" t="s">
        <v>2184</v>
      </c>
      <c r="B1495" s="346" t="s">
        <v>2177</v>
      </c>
      <c r="C1495" s="347"/>
      <c r="D1495" s="350" t="s">
        <v>61</v>
      </c>
      <c r="E1495" s="323" t="s">
        <v>1454</v>
      </c>
    </row>
    <row r="1496" spans="1:5" x14ac:dyDescent="0.2">
      <c r="A1496" s="345"/>
      <c r="B1496" s="348"/>
      <c r="C1496" s="349"/>
      <c r="D1496" s="351"/>
      <c r="E1496" s="324" t="s">
        <v>1455</v>
      </c>
    </row>
    <row r="1497" spans="1:5" x14ac:dyDescent="0.2">
      <c r="A1497" s="352" t="s">
        <v>2185</v>
      </c>
      <c r="B1497" s="354" t="s">
        <v>2177</v>
      </c>
      <c r="C1497" s="355"/>
      <c r="D1497" s="358" t="s">
        <v>61</v>
      </c>
      <c r="E1497" s="321" t="s">
        <v>1454</v>
      </c>
    </row>
    <row r="1498" spans="1:5" x14ac:dyDescent="0.2">
      <c r="A1498" s="360"/>
      <c r="B1498" s="361"/>
      <c r="C1498" s="362"/>
      <c r="D1498" s="363"/>
      <c r="E1498" s="322" t="s">
        <v>1455</v>
      </c>
    </row>
    <row r="1499" spans="1:5" x14ac:dyDescent="0.2">
      <c r="A1499" s="344" t="s">
        <v>2186</v>
      </c>
      <c r="B1499" s="346" t="s">
        <v>2177</v>
      </c>
      <c r="C1499" s="347"/>
      <c r="D1499" s="350" t="s">
        <v>61</v>
      </c>
      <c r="E1499" s="323" t="s">
        <v>1454</v>
      </c>
    </row>
    <row r="1500" spans="1:5" x14ac:dyDescent="0.2">
      <c r="A1500" s="345"/>
      <c r="B1500" s="348"/>
      <c r="C1500" s="349"/>
      <c r="D1500" s="351"/>
      <c r="E1500" s="324" t="s">
        <v>1455</v>
      </c>
    </row>
    <row r="1501" spans="1:5" x14ac:dyDescent="0.2">
      <c r="A1501" s="352" t="s">
        <v>2187</v>
      </c>
      <c r="B1501" s="354" t="s">
        <v>2177</v>
      </c>
      <c r="C1501" s="355"/>
      <c r="D1501" s="358" t="s">
        <v>61</v>
      </c>
      <c r="E1501" s="321" t="s">
        <v>1454</v>
      </c>
    </row>
    <row r="1502" spans="1:5" x14ac:dyDescent="0.2">
      <c r="A1502" s="360"/>
      <c r="B1502" s="361"/>
      <c r="C1502" s="362"/>
      <c r="D1502" s="363"/>
      <c r="E1502" s="322" t="s">
        <v>1455</v>
      </c>
    </row>
    <row r="1503" spans="1:5" x14ac:dyDescent="0.2">
      <c r="A1503" s="344" t="s">
        <v>2188</v>
      </c>
      <c r="B1503" s="346" t="s">
        <v>2177</v>
      </c>
      <c r="C1503" s="347"/>
      <c r="D1503" s="350" t="s">
        <v>61</v>
      </c>
      <c r="E1503" s="323" t="s">
        <v>1454</v>
      </c>
    </row>
    <row r="1504" spans="1:5" x14ac:dyDescent="0.2">
      <c r="A1504" s="345"/>
      <c r="B1504" s="348"/>
      <c r="C1504" s="349"/>
      <c r="D1504" s="351"/>
      <c r="E1504" s="324" t="s">
        <v>1455</v>
      </c>
    </row>
    <row r="1505" spans="1:5" x14ac:dyDescent="0.2">
      <c r="A1505" s="352" t="s">
        <v>1980</v>
      </c>
      <c r="B1505" s="354" t="s">
        <v>2177</v>
      </c>
      <c r="C1505" s="355"/>
      <c r="D1505" s="358" t="s">
        <v>61</v>
      </c>
      <c r="E1505" s="321" t="s">
        <v>1454</v>
      </c>
    </row>
    <row r="1506" spans="1:5" x14ac:dyDescent="0.2">
      <c r="A1506" s="360"/>
      <c r="B1506" s="361"/>
      <c r="C1506" s="362"/>
      <c r="D1506" s="363"/>
      <c r="E1506" s="322" t="s">
        <v>1455</v>
      </c>
    </row>
    <row r="1507" spans="1:5" x14ac:dyDescent="0.2">
      <c r="A1507" s="344" t="s">
        <v>2189</v>
      </c>
      <c r="B1507" s="346" t="s">
        <v>2177</v>
      </c>
      <c r="C1507" s="347"/>
      <c r="D1507" s="350" t="s">
        <v>61</v>
      </c>
      <c r="E1507" s="323" t="s">
        <v>1454</v>
      </c>
    </row>
    <row r="1508" spans="1:5" x14ac:dyDescent="0.2">
      <c r="A1508" s="345"/>
      <c r="B1508" s="348"/>
      <c r="C1508" s="349"/>
      <c r="D1508" s="351"/>
      <c r="E1508" s="324" t="s">
        <v>1455</v>
      </c>
    </row>
    <row r="1509" spans="1:5" x14ac:dyDescent="0.2">
      <c r="A1509" s="352" t="s">
        <v>2182</v>
      </c>
      <c r="B1509" s="354" t="s">
        <v>2190</v>
      </c>
      <c r="C1509" s="355"/>
      <c r="D1509" s="358" t="s">
        <v>61</v>
      </c>
      <c r="E1509" s="321" t="s">
        <v>1454</v>
      </c>
    </row>
    <row r="1510" spans="1:5" x14ac:dyDescent="0.2">
      <c r="A1510" s="360"/>
      <c r="B1510" s="361"/>
      <c r="C1510" s="362"/>
      <c r="D1510" s="363"/>
      <c r="E1510" s="322" t="s">
        <v>1455</v>
      </c>
    </row>
    <row r="1511" spans="1:5" x14ac:dyDescent="0.2">
      <c r="A1511" s="344" t="s">
        <v>2191</v>
      </c>
      <c r="B1511" s="346" t="s">
        <v>2190</v>
      </c>
      <c r="C1511" s="347"/>
      <c r="D1511" s="350" t="s">
        <v>61</v>
      </c>
      <c r="E1511" s="323" t="s">
        <v>1454</v>
      </c>
    </row>
    <row r="1512" spans="1:5" x14ac:dyDescent="0.2">
      <c r="A1512" s="345"/>
      <c r="B1512" s="348"/>
      <c r="C1512" s="349"/>
      <c r="D1512" s="351"/>
      <c r="E1512" s="324" t="s">
        <v>1455</v>
      </c>
    </row>
    <row r="1513" spans="1:5" x14ac:dyDescent="0.2">
      <c r="A1513" s="352" t="s">
        <v>2192</v>
      </c>
      <c r="B1513" s="354" t="s">
        <v>2190</v>
      </c>
      <c r="C1513" s="355"/>
      <c r="D1513" s="358" t="s">
        <v>61</v>
      </c>
      <c r="E1513" s="321" t="s">
        <v>1454</v>
      </c>
    </row>
    <row r="1514" spans="1:5" x14ac:dyDescent="0.2">
      <c r="A1514" s="360"/>
      <c r="B1514" s="361"/>
      <c r="C1514" s="362"/>
      <c r="D1514" s="363"/>
      <c r="E1514" s="322" t="s">
        <v>1455</v>
      </c>
    </row>
    <row r="1515" spans="1:5" x14ac:dyDescent="0.2">
      <c r="A1515" s="344" t="s">
        <v>2193</v>
      </c>
      <c r="B1515" s="346" t="s">
        <v>2190</v>
      </c>
      <c r="C1515" s="347"/>
      <c r="D1515" s="350" t="s">
        <v>61</v>
      </c>
      <c r="E1515" s="323" t="s">
        <v>1454</v>
      </c>
    </row>
    <row r="1516" spans="1:5" x14ac:dyDescent="0.2">
      <c r="A1516" s="345"/>
      <c r="B1516" s="348"/>
      <c r="C1516" s="349"/>
      <c r="D1516" s="351"/>
      <c r="E1516" s="324" t="s">
        <v>1455</v>
      </c>
    </row>
    <row r="1517" spans="1:5" x14ac:dyDescent="0.2">
      <c r="A1517" s="352" t="s">
        <v>2194</v>
      </c>
      <c r="B1517" s="354" t="s">
        <v>2190</v>
      </c>
      <c r="C1517" s="355"/>
      <c r="D1517" s="358" t="s">
        <v>61</v>
      </c>
      <c r="E1517" s="321" t="s">
        <v>1454</v>
      </c>
    </row>
    <row r="1518" spans="1:5" x14ac:dyDescent="0.2">
      <c r="A1518" s="360"/>
      <c r="B1518" s="361"/>
      <c r="C1518" s="362"/>
      <c r="D1518" s="363"/>
      <c r="E1518" s="322" t="s">
        <v>1455</v>
      </c>
    </row>
    <row r="1519" spans="1:5" x14ac:dyDescent="0.2">
      <c r="A1519" s="344" t="s">
        <v>2195</v>
      </c>
      <c r="B1519" s="346" t="s">
        <v>2190</v>
      </c>
      <c r="C1519" s="347"/>
      <c r="D1519" s="350" t="s">
        <v>61</v>
      </c>
      <c r="E1519" s="323" t="s">
        <v>1454</v>
      </c>
    </row>
    <row r="1520" spans="1:5" x14ac:dyDescent="0.2">
      <c r="A1520" s="345"/>
      <c r="B1520" s="348"/>
      <c r="C1520" s="349"/>
      <c r="D1520" s="351"/>
      <c r="E1520" s="324" t="s">
        <v>1455</v>
      </c>
    </row>
    <row r="1521" spans="1:5" x14ac:dyDescent="0.2">
      <c r="A1521" s="352" t="s">
        <v>2196</v>
      </c>
      <c r="B1521" s="354" t="s">
        <v>2190</v>
      </c>
      <c r="C1521" s="355"/>
      <c r="D1521" s="358" t="s">
        <v>61</v>
      </c>
      <c r="E1521" s="321" t="s">
        <v>1454</v>
      </c>
    </row>
    <row r="1522" spans="1:5" x14ac:dyDescent="0.2">
      <c r="A1522" s="360"/>
      <c r="B1522" s="361"/>
      <c r="C1522" s="362"/>
      <c r="D1522" s="363"/>
      <c r="E1522" s="322" t="s">
        <v>1455</v>
      </c>
    </row>
    <row r="1523" spans="1:5" x14ac:dyDescent="0.2">
      <c r="A1523" s="344" t="s">
        <v>1878</v>
      </c>
      <c r="B1523" s="346" t="s">
        <v>2190</v>
      </c>
      <c r="C1523" s="347"/>
      <c r="D1523" s="350" t="s">
        <v>61</v>
      </c>
      <c r="E1523" s="323" t="s">
        <v>1454</v>
      </c>
    </row>
    <row r="1524" spans="1:5" x14ac:dyDescent="0.2">
      <c r="A1524" s="345"/>
      <c r="B1524" s="348"/>
      <c r="C1524" s="349"/>
      <c r="D1524" s="351"/>
      <c r="E1524" s="324" t="s">
        <v>1455</v>
      </c>
    </row>
    <row r="1525" spans="1:5" x14ac:dyDescent="0.2">
      <c r="A1525" s="352" t="s">
        <v>2197</v>
      </c>
      <c r="B1525" s="354" t="s">
        <v>2190</v>
      </c>
      <c r="C1525" s="355"/>
      <c r="D1525" s="358" t="s">
        <v>61</v>
      </c>
      <c r="E1525" s="321" t="s">
        <v>1454</v>
      </c>
    </row>
    <row r="1526" spans="1:5" x14ac:dyDescent="0.2">
      <c r="A1526" s="360"/>
      <c r="B1526" s="361"/>
      <c r="C1526" s="362"/>
      <c r="D1526" s="363"/>
      <c r="E1526" s="322" t="s">
        <v>1455</v>
      </c>
    </row>
    <row r="1527" spans="1:5" x14ac:dyDescent="0.2">
      <c r="A1527" s="344" t="s">
        <v>2198</v>
      </c>
      <c r="B1527" s="346" t="s">
        <v>2190</v>
      </c>
      <c r="C1527" s="347"/>
      <c r="D1527" s="350" t="s">
        <v>61</v>
      </c>
      <c r="E1527" s="323" t="s">
        <v>1454</v>
      </c>
    </row>
    <row r="1528" spans="1:5" x14ac:dyDescent="0.2">
      <c r="A1528" s="345"/>
      <c r="B1528" s="348"/>
      <c r="C1528" s="349"/>
      <c r="D1528" s="351"/>
      <c r="E1528" s="324" t="s">
        <v>1455</v>
      </c>
    </row>
    <row r="1529" spans="1:5" x14ac:dyDescent="0.2">
      <c r="A1529" s="352" t="s">
        <v>2199</v>
      </c>
      <c r="B1529" s="354" t="s">
        <v>2190</v>
      </c>
      <c r="C1529" s="355"/>
      <c r="D1529" s="358" t="s">
        <v>61</v>
      </c>
      <c r="E1529" s="321" t="s">
        <v>1454</v>
      </c>
    </row>
    <row r="1530" spans="1:5" x14ac:dyDescent="0.2">
      <c r="A1530" s="360"/>
      <c r="B1530" s="361"/>
      <c r="C1530" s="362"/>
      <c r="D1530" s="363"/>
      <c r="E1530" s="322" t="s">
        <v>1455</v>
      </c>
    </row>
    <row r="1531" spans="1:5" x14ac:dyDescent="0.2">
      <c r="A1531" s="344" t="s">
        <v>2200</v>
      </c>
      <c r="B1531" s="346" t="s">
        <v>2201</v>
      </c>
      <c r="C1531" s="347"/>
      <c r="D1531" s="350" t="s">
        <v>61</v>
      </c>
      <c r="E1531" s="323" t="s">
        <v>1454</v>
      </c>
    </row>
    <row r="1532" spans="1:5" x14ac:dyDescent="0.2">
      <c r="A1532" s="345"/>
      <c r="B1532" s="348"/>
      <c r="C1532" s="349"/>
      <c r="D1532" s="351"/>
      <c r="E1532" s="324" t="s">
        <v>1455</v>
      </c>
    </row>
    <row r="1533" spans="1:5" x14ac:dyDescent="0.2">
      <c r="A1533" s="352" t="s">
        <v>2202</v>
      </c>
      <c r="B1533" s="354" t="s">
        <v>2201</v>
      </c>
      <c r="C1533" s="355"/>
      <c r="D1533" s="358" t="s">
        <v>61</v>
      </c>
      <c r="E1533" s="321" t="s">
        <v>1454</v>
      </c>
    </row>
    <row r="1534" spans="1:5" x14ac:dyDescent="0.2">
      <c r="A1534" s="360"/>
      <c r="B1534" s="361"/>
      <c r="C1534" s="362"/>
      <c r="D1534" s="363"/>
      <c r="E1534" s="322" t="s">
        <v>1455</v>
      </c>
    </row>
    <row r="1535" spans="1:5" x14ac:dyDescent="0.2">
      <c r="A1535" s="344" t="s">
        <v>2203</v>
      </c>
      <c r="B1535" s="346" t="s">
        <v>2201</v>
      </c>
      <c r="C1535" s="347"/>
      <c r="D1535" s="350" t="s">
        <v>61</v>
      </c>
      <c r="E1535" s="323" t="s">
        <v>1454</v>
      </c>
    </row>
    <row r="1536" spans="1:5" x14ac:dyDescent="0.2">
      <c r="A1536" s="345"/>
      <c r="B1536" s="348"/>
      <c r="C1536" s="349"/>
      <c r="D1536" s="351"/>
      <c r="E1536" s="324" t="s">
        <v>1455</v>
      </c>
    </row>
    <row r="1537" spans="1:5" x14ac:dyDescent="0.2">
      <c r="A1537" s="352" t="s">
        <v>2204</v>
      </c>
      <c r="B1537" s="354" t="s">
        <v>2201</v>
      </c>
      <c r="C1537" s="355"/>
      <c r="D1537" s="358" t="s">
        <v>61</v>
      </c>
      <c r="E1537" s="321" t="s">
        <v>1454</v>
      </c>
    </row>
    <row r="1538" spans="1:5" x14ac:dyDescent="0.2">
      <c r="A1538" s="360"/>
      <c r="B1538" s="361"/>
      <c r="C1538" s="362"/>
      <c r="D1538" s="363"/>
      <c r="E1538" s="322" t="s">
        <v>1455</v>
      </c>
    </row>
    <row r="1539" spans="1:5" x14ac:dyDescent="0.2">
      <c r="A1539" s="344" t="s">
        <v>2205</v>
      </c>
      <c r="B1539" s="346" t="s">
        <v>2201</v>
      </c>
      <c r="C1539" s="347"/>
      <c r="D1539" s="350" t="s">
        <v>61</v>
      </c>
      <c r="E1539" s="323" t="s">
        <v>1454</v>
      </c>
    </row>
    <row r="1540" spans="1:5" x14ac:dyDescent="0.2">
      <c r="A1540" s="345"/>
      <c r="B1540" s="348"/>
      <c r="C1540" s="349"/>
      <c r="D1540" s="351"/>
      <c r="E1540" s="324" t="s">
        <v>1455</v>
      </c>
    </row>
    <row r="1541" spans="1:5" x14ac:dyDescent="0.2">
      <c r="A1541" s="352" t="s">
        <v>2206</v>
      </c>
      <c r="B1541" s="354" t="s">
        <v>2201</v>
      </c>
      <c r="C1541" s="355"/>
      <c r="D1541" s="358" t="s">
        <v>61</v>
      </c>
      <c r="E1541" s="321" t="s">
        <v>1454</v>
      </c>
    </row>
    <row r="1542" spans="1:5" x14ac:dyDescent="0.2">
      <c r="A1542" s="360"/>
      <c r="B1542" s="361"/>
      <c r="C1542" s="362"/>
      <c r="D1542" s="363"/>
      <c r="E1542" s="322" t="s">
        <v>1455</v>
      </c>
    </row>
    <row r="1543" spans="1:5" x14ac:dyDescent="0.2">
      <c r="A1543" s="344" t="s">
        <v>2207</v>
      </c>
      <c r="B1543" s="346" t="s">
        <v>2201</v>
      </c>
      <c r="C1543" s="347"/>
      <c r="D1543" s="350" t="s">
        <v>61</v>
      </c>
      <c r="E1543" s="323" t="s">
        <v>1454</v>
      </c>
    </row>
    <row r="1544" spans="1:5" x14ac:dyDescent="0.2">
      <c r="A1544" s="345"/>
      <c r="B1544" s="348"/>
      <c r="C1544" s="349"/>
      <c r="D1544" s="351"/>
      <c r="E1544" s="324" t="s">
        <v>1455</v>
      </c>
    </row>
    <row r="1545" spans="1:5" x14ac:dyDescent="0.2">
      <c r="A1545" s="352" t="s">
        <v>2133</v>
      </c>
      <c r="B1545" s="354"/>
      <c r="C1545" s="355"/>
      <c r="D1545" s="358" t="s">
        <v>61</v>
      </c>
      <c r="E1545" s="321" t="s">
        <v>1454</v>
      </c>
    </row>
    <row r="1546" spans="1:5" x14ac:dyDescent="0.2">
      <c r="A1546" s="360"/>
      <c r="B1546" s="361"/>
      <c r="C1546" s="362"/>
      <c r="D1546" s="363"/>
      <c r="E1546" s="322" t="s">
        <v>1455</v>
      </c>
    </row>
    <row r="1547" spans="1:5" x14ac:dyDescent="0.2">
      <c r="A1547" s="344" t="s">
        <v>2152</v>
      </c>
      <c r="B1547" s="346"/>
      <c r="C1547" s="347"/>
      <c r="D1547" s="350" t="s">
        <v>61</v>
      </c>
      <c r="E1547" s="323" t="s">
        <v>1454</v>
      </c>
    </row>
    <row r="1548" spans="1:5" x14ac:dyDescent="0.2">
      <c r="A1548" s="345"/>
      <c r="B1548" s="348"/>
      <c r="C1548" s="349"/>
      <c r="D1548" s="351"/>
      <c r="E1548" s="324" t="s">
        <v>1455</v>
      </c>
    </row>
    <row r="1549" spans="1:5" x14ac:dyDescent="0.2">
      <c r="A1549" s="352" t="s">
        <v>2163</v>
      </c>
      <c r="B1549" s="354"/>
      <c r="C1549" s="355"/>
      <c r="D1549" s="358" t="s">
        <v>61</v>
      </c>
      <c r="E1549" s="321" t="s">
        <v>1454</v>
      </c>
    </row>
    <row r="1550" spans="1:5" x14ac:dyDescent="0.2">
      <c r="A1550" s="360"/>
      <c r="B1550" s="361"/>
      <c r="C1550" s="362"/>
      <c r="D1550" s="363"/>
      <c r="E1550" s="322" t="s">
        <v>1455</v>
      </c>
    </row>
    <row r="1551" spans="1:5" x14ac:dyDescent="0.2">
      <c r="A1551" s="344" t="s">
        <v>2177</v>
      </c>
      <c r="B1551" s="346"/>
      <c r="C1551" s="347"/>
      <c r="D1551" s="350" t="s">
        <v>61</v>
      </c>
      <c r="E1551" s="323" t="s">
        <v>1454</v>
      </c>
    </row>
    <row r="1552" spans="1:5" x14ac:dyDescent="0.2">
      <c r="A1552" s="345"/>
      <c r="B1552" s="348"/>
      <c r="C1552" s="349"/>
      <c r="D1552" s="351"/>
      <c r="E1552" s="324" t="s">
        <v>1455</v>
      </c>
    </row>
    <row r="1553" spans="1:5" x14ac:dyDescent="0.2">
      <c r="A1553" s="352" t="s">
        <v>2190</v>
      </c>
      <c r="B1553" s="354"/>
      <c r="C1553" s="355"/>
      <c r="D1553" s="358" t="s">
        <v>61</v>
      </c>
      <c r="E1553" s="321" t="s">
        <v>1454</v>
      </c>
    </row>
    <row r="1554" spans="1:5" x14ac:dyDescent="0.2">
      <c r="A1554" s="360"/>
      <c r="B1554" s="361"/>
      <c r="C1554" s="362"/>
      <c r="D1554" s="363"/>
      <c r="E1554" s="322" t="s">
        <v>1455</v>
      </c>
    </row>
    <row r="1555" spans="1:5" x14ac:dyDescent="0.2">
      <c r="A1555" s="344" t="s">
        <v>2208</v>
      </c>
      <c r="B1555" s="346" t="s">
        <v>2190</v>
      </c>
      <c r="C1555" s="347"/>
      <c r="D1555" s="350" t="s">
        <v>61</v>
      </c>
      <c r="E1555" s="323" t="s">
        <v>1454</v>
      </c>
    </row>
    <row r="1556" spans="1:5" x14ac:dyDescent="0.2">
      <c r="A1556" s="345"/>
      <c r="B1556" s="348"/>
      <c r="C1556" s="349"/>
      <c r="D1556" s="351"/>
      <c r="E1556" s="324" t="s">
        <v>1455</v>
      </c>
    </row>
    <row r="1557" spans="1:5" x14ac:dyDescent="0.2">
      <c r="A1557" s="352" t="s">
        <v>2182</v>
      </c>
      <c r="B1557" s="354" t="s">
        <v>2133</v>
      </c>
      <c r="C1557" s="355"/>
      <c r="D1557" s="358" t="s">
        <v>61</v>
      </c>
      <c r="E1557" s="321" t="s">
        <v>1454</v>
      </c>
    </row>
    <row r="1558" spans="1:5" x14ac:dyDescent="0.2">
      <c r="A1558" s="360"/>
      <c r="B1558" s="361"/>
      <c r="C1558" s="362"/>
      <c r="D1558" s="363"/>
      <c r="E1558" s="322" t="s">
        <v>1455</v>
      </c>
    </row>
    <row r="1559" spans="1:5" x14ac:dyDescent="0.2">
      <c r="A1559" s="344" t="s">
        <v>2209</v>
      </c>
      <c r="B1559" s="346" t="s">
        <v>2177</v>
      </c>
      <c r="C1559" s="347"/>
      <c r="D1559" s="350" t="s">
        <v>61</v>
      </c>
      <c r="E1559" s="323" t="s">
        <v>1454</v>
      </c>
    </row>
    <row r="1560" spans="1:5" x14ac:dyDescent="0.2">
      <c r="A1560" s="345"/>
      <c r="B1560" s="348"/>
      <c r="C1560" s="349"/>
      <c r="D1560" s="351"/>
      <c r="E1560" s="324" t="s">
        <v>1455</v>
      </c>
    </row>
    <row r="1561" spans="1:5" x14ac:dyDescent="0.2">
      <c r="A1561" s="352" t="s">
        <v>2210</v>
      </c>
      <c r="B1561" s="354" t="s">
        <v>2190</v>
      </c>
      <c r="C1561" s="355"/>
      <c r="D1561" s="358" t="s">
        <v>61</v>
      </c>
      <c r="E1561" s="321" t="s">
        <v>1454</v>
      </c>
    </row>
    <row r="1562" spans="1:5" x14ac:dyDescent="0.2">
      <c r="A1562" s="360"/>
      <c r="B1562" s="361"/>
      <c r="C1562" s="362"/>
      <c r="D1562" s="363"/>
      <c r="E1562" s="322" t="s">
        <v>1455</v>
      </c>
    </row>
    <row r="1563" spans="1:5" x14ac:dyDescent="0.2">
      <c r="A1563" s="344" t="s">
        <v>1837</v>
      </c>
      <c r="B1563" s="346" t="s">
        <v>2152</v>
      </c>
      <c r="C1563" s="347"/>
      <c r="D1563" s="350" t="s">
        <v>61</v>
      </c>
      <c r="E1563" s="323" t="s">
        <v>1454</v>
      </c>
    </row>
    <row r="1564" spans="1:5" x14ac:dyDescent="0.2">
      <c r="A1564" s="345"/>
      <c r="B1564" s="348"/>
      <c r="C1564" s="349"/>
      <c r="D1564" s="351"/>
      <c r="E1564" s="324" t="s">
        <v>1455</v>
      </c>
    </row>
    <row r="1565" spans="1:5" x14ac:dyDescent="0.2">
      <c r="A1565" s="352" t="s">
        <v>2201</v>
      </c>
      <c r="B1565" s="354"/>
      <c r="C1565" s="355"/>
      <c r="D1565" s="358" t="s">
        <v>61</v>
      </c>
      <c r="E1565" s="321" t="s">
        <v>1454</v>
      </c>
    </row>
    <row r="1566" spans="1:5" x14ac:dyDescent="0.2">
      <c r="A1566" s="360"/>
      <c r="B1566" s="361"/>
      <c r="C1566" s="362"/>
      <c r="D1566" s="363"/>
      <c r="E1566" s="322" t="s">
        <v>1455</v>
      </c>
    </row>
    <row r="1567" spans="1:5" x14ac:dyDescent="0.2">
      <c r="A1567" s="319" t="s">
        <v>2211</v>
      </c>
      <c r="B1567" s="366"/>
      <c r="C1567" s="367"/>
      <c r="D1567" s="309" t="s">
        <v>62</v>
      </c>
      <c r="E1567" s="320"/>
    </row>
    <row r="1568" spans="1:5" x14ac:dyDescent="0.2">
      <c r="A1568" s="317" t="s">
        <v>2212</v>
      </c>
      <c r="B1568" s="364"/>
      <c r="C1568" s="365"/>
      <c r="D1568" s="308" t="s">
        <v>62</v>
      </c>
      <c r="E1568" s="318"/>
    </row>
    <row r="1569" spans="1:5" x14ac:dyDescent="0.2">
      <c r="A1569" s="319" t="s">
        <v>2213</v>
      </c>
      <c r="B1569" s="366"/>
      <c r="C1569" s="367"/>
      <c r="D1569" s="309" t="s">
        <v>62</v>
      </c>
      <c r="E1569" s="320"/>
    </row>
    <row r="1570" spans="1:5" x14ac:dyDescent="0.2">
      <c r="A1570" s="317" t="s">
        <v>2214</v>
      </c>
      <c r="B1570" s="364"/>
      <c r="C1570" s="365"/>
      <c r="D1570" s="308" t="s">
        <v>62</v>
      </c>
      <c r="E1570" s="318"/>
    </row>
    <row r="1571" spans="1:5" x14ac:dyDescent="0.2">
      <c r="A1571" s="319" t="s">
        <v>2215</v>
      </c>
      <c r="B1571" s="366"/>
      <c r="C1571" s="367"/>
      <c r="D1571" s="309" t="s">
        <v>62</v>
      </c>
      <c r="E1571" s="320"/>
    </row>
    <row r="1572" spans="1:5" x14ac:dyDescent="0.2">
      <c r="A1572" s="317" t="s">
        <v>2216</v>
      </c>
      <c r="B1572" s="364"/>
      <c r="C1572" s="365"/>
      <c r="D1572" s="308" t="s">
        <v>62</v>
      </c>
      <c r="E1572" s="318"/>
    </row>
    <row r="1573" spans="1:5" x14ac:dyDescent="0.2">
      <c r="A1573" s="319" t="s">
        <v>2217</v>
      </c>
      <c r="B1573" s="366"/>
      <c r="C1573" s="367"/>
      <c r="D1573" s="309" t="s">
        <v>62</v>
      </c>
      <c r="E1573" s="320"/>
    </row>
    <row r="1574" spans="1:5" x14ac:dyDescent="0.2">
      <c r="A1574" s="317" t="s">
        <v>2218</v>
      </c>
      <c r="B1574" s="364"/>
      <c r="C1574" s="365"/>
      <c r="D1574" s="308" t="s">
        <v>62</v>
      </c>
      <c r="E1574" s="318"/>
    </row>
    <row r="1575" spans="1:5" x14ac:dyDescent="0.2">
      <c r="A1575" s="319" t="s">
        <v>2219</v>
      </c>
      <c r="B1575" s="366"/>
      <c r="C1575" s="367"/>
      <c r="D1575" s="309" t="s">
        <v>62</v>
      </c>
      <c r="E1575" s="320"/>
    </row>
    <row r="1576" spans="1:5" x14ac:dyDescent="0.2">
      <c r="A1576" s="317" t="s">
        <v>2220</v>
      </c>
      <c r="B1576" s="364"/>
      <c r="C1576" s="365"/>
      <c r="D1576" s="308" t="s">
        <v>62</v>
      </c>
      <c r="E1576" s="318"/>
    </row>
    <row r="1577" spans="1:5" x14ac:dyDescent="0.2">
      <c r="A1577" s="319" t="s">
        <v>2221</v>
      </c>
      <c r="B1577" s="366"/>
      <c r="C1577" s="367"/>
      <c r="D1577" s="309" t="s">
        <v>62</v>
      </c>
      <c r="E1577" s="320"/>
    </row>
    <row r="1578" spans="1:5" x14ac:dyDescent="0.2">
      <c r="A1578" s="352" t="s">
        <v>2222</v>
      </c>
      <c r="B1578" s="354"/>
      <c r="C1578" s="355"/>
      <c r="D1578" s="358" t="s">
        <v>62</v>
      </c>
      <c r="E1578" s="321" t="s">
        <v>1454</v>
      </c>
    </row>
    <row r="1579" spans="1:5" x14ac:dyDescent="0.2">
      <c r="A1579" s="360"/>
      <c r="B1579" s="361"/>
      <c r="C1579" s="362"/>
      <c r="D1579" s="363"/>
      <c r="E1579" s="322" t="s">
        <v>1455</v>
      </c>
    </row>
    <row r="1580" spans="1:5" x14ac:dyDescent="0.2">
      <c r="A1580" s="319" t="s">
        <v>2223</v>
      </c>
      <c r="B1580" s="366"/>
      <c r="C1580" s="367"/>
      <c r="D1580" s="309" t="s">
        <v>62</v>
      </c>
      <c r="E1580" s="320"/>
    </row>
    <row r="1581" spans="1:5" x14ac:dyDescent="0.2">
      <c r="A1581" s="317" t="s">
        <v>2224</v>
      </c>
      <c r="B1581" s="364"/>
      <c r="C1581" s="365"/>
      <c r="D1581" s="308" t="s">
        <v>62</v>
      </c>
      <c r="E1581" s="318"/>
    </row>
    <row r="1582" spans="1:5" x14ac:dyDescent="0.2">
      <c r="A1582" s="319" t="s">
        <v>2225</v>
      </c>
      <c r="B1582" s="366"/>
      <c r="C1582" s="367"/>
      <c r="D1582" s="309" t="s">
        <v>62</v>
      </c>
      <c r="E1582" s="320"/>
    </row>
    <row r="1583" spans="1:5" x14ac:dyDescent="0.2">
      <c r="A1583" s="317" t="s">
        <v>2226</v>
      </c>
      <c r="B1583" s="364"/>
      <c r="C1583" s="365"/>
      <c r="D1583" s="308" t="s">
        <v>62</v>
      </c>
      <c r="E1583" s="318"/>
    </row>
    <row r="1584" spans="1:5" x14ac:dyDescent="0.2">
      <c r="A1584" s="319" t="s">
        <v>2227</v>
      </c>
      <c r="B1584" s="366"/>
      <c r="C1584" s="367"/>
      <c r="D1584" s="309" t="s">
        <v>62</v>
      </c>
      <c r="E1584" s="320"/>
    </row>
    <row r="1585" spans="1:5" x14ac:dyDescent="0.2">
      <c r="A1585" s="317" t="s">
        <v>2228</v>
      </c>
      <c r="B1585" s="364"/>
      <c r="C1585" s="365"/>
      <c r="D1585" s="308" t="s">
        <v>62</v>
      </c>
      <c r="E1585" s="318"/>
    </row>
    <row r="1586" spans="1:5" x14ac:dyDescent="0.2">
      <c r="A1586" s="319" t="s">
        <v>2229</v>
      </c>
      <c r="B1586" s="366"/>
      <c r="C1586" s="367"/>
      <c r="D1586" s="309" t="s">
        <v>62</v>
      </c>
      <c r="E1586" s="320"/>
    </row>
    <row r="1587" spans="1:5" x14ac:dyDescent="0.2">
      <c r="A1587" s="352" t="s">
        <v>2230</v>
      </c>
      <c r="B1587" s="354" t="s">
        <v>2231</v>
      </c>
      <c r="C1587" s="355"/>
      <c r="D1587" s="358" t="s">
        <v>62</v>
      </c>
      <c r="E1587" s="321" t="s">
        <v>1454</v>
      </c>
    </row>
    <row r="1588" spans="1:5" x14ac:dyDescent="0.2">
      <c r="A1588" s="360"/>
      <c r="B1588" s="361"/>
      <c r="C1588" s="362"/>
      <c r="D1588" s="363"/>
      <c r="E1588" s="322" t="s">
        <v>1455</v>
      </c>
    </row>
    <row r="1589" spans="1:5" x14ac:dyDescent="0.2">
      <c r="A1589" s="344" t="s">
        <v>2232</v>
      </c>
      <c r="B1589" s="346" t="s">
        <v>2231</v>
      </c>
      <c r="C1589" s="347"/>
      <c r="D1589" s="350" t="s">
        <v>62</v>
      </c>
      <c r="E1589" s="323" t="s">
        <v>1454</v>
      </c>
    </row>
    <row r="1590" spans="1:5" x14ac:dyDescent="0.2">
      <c r="A1590" s="345"/>
      <c r="B1590" s="348"/>
      <c r="C1590" s="349"/>
      <c r="D1590" s="351"/>
      <c r="E1590" s="324" t="s">
        <v>1455</v>
      </c>
    </row>
    <row r="1591" spans="1:5" x14ac:dyDescent="0.2">
      <c r="A1591" s="352" t="s">
        <v>2233</v>
      </c>
      <c r="B1591" s="354" t="s">
        <v>2231</v>
      </c>
      <c r="C1591" s="355"/>
      <c r="D1591" s="358" t="s">
        <v>62</v>
      </c>
      <c r="E1591" s="321" t="s">
        <v>1454</v>
      </c>
    </row>
    <row r="1592" spans="1:5" x14ac:dyDescent="0.2">
      <c r="A1592" s="360"/>
      <c r="B1592" s="361"/>
      <c r="C1592" s="362"/>
      <c r="D1592" s="363"/>
      <c r="E1592" s="322" t="s">
        <v>1455</v>
      </c>
    </row>
    <row r="1593" spans="1:5" x14ac:dyDescent="0.2">
      <c r="A1593" s="344" t="s">
        <v>2234</v>
      </c>
      <c r="B1593" s="346" t="s">
        <v>2231</v>
      </c>
      <c r="C1593" s="347"/>
      <c r="D1593" s="350" t="s">
        <v>62</v>
      </c>
      <c r="E1593" s="323" t="s">
        <v>1454</v>
      </c>
    </row>
    <row r="1594" spans="1:5" x14ac:dyDescent="0.2">
      <c r="A1594" s="345"/>
      <c r="B1594" s="348"/>
      <c r="C1594" s="349"/>
      <c r="D1594" s="351"/>
      <c r="E1594" s="324" t="s">
        <v>1455</v>
      </c>
    </row>
    <row r="1595" spans="1:5" x14ac:dyDescent="0.2">
      <c r="A1595" s="352" t="s">
        <v>2235</v>
      </c>
      <c r="B1595" s="354" t="s">
        <v>2231</v>
      </c>
      <c r="C1595" s="355"/>
      <c r="D1595" s="358" t="s">
        <v>62</v>
      </c>
      <c r="E1595" s="321" t="s">
        <v>1454</v>
      </c>
    </row>
    <row r="1596" spans="1:5" x14ac:dyDescent="0.2">
      <c r="A1596" s="360"/>
      <c r="B1596" s="361"/>
      <c r="C1596" s="362"/>
      <c r="D1596" s="363"/>
      <c r="E1596" s="322" t="s">
        <v>1455</v>
      </c>
    </row>
    <row r="1597" spans="1:5" x14ac:dyDescent="0.2">
      <c r="A1597" s="344" t="s">
        <v>2236</v>
      </c>
      <c r="B1597" s="346" t="s">
        <v>2231</v>
      </c>
      <c r="C1597" s="347"/>
      <c r="D1597" s="350" t="s">
        <v>62</v>
      </c>
      <c r="E1597" s="323" t="s">
        <v>1454</v>
      </c>
    </row>
    <row r="1598" spans="1:5" x14ac:dyDescent="0.2">
      <c r="A1598" s="345"/>
      <c r="B1598" s="348"/>
      <c r="C1598" s="349"/>
      <c r="D1598" s="351"/>
      <c r="E1598" s="324" t="s">
        <v>1455</v>
      </c>
    </row>
    <row r="1599" spans="1:5" x14ac:dyDescent="0.2">
      <c r="A1599" s="352" t="s">
        <v>2237</v>
      </c>
      <c r="B1599" s="354" t="s">
        <v>2231</v>
      </c>
      <c r="C1599" s="355"/>
      <c r="D1599" s="358" t="s">
        <v>62</v>
      </c>
      <c r="E1599" s="321" t="s">
        <v>1454</v>
      </c>
    </row>
    <row r="1600" spans="1:5" x14ac:dyDescent="0.2">
      <c r="A1600" s="360"/>
      <c r="B1600" s="361"/>
      <c r="C1600" s="362"/>
      <c r="D1600" s="363"/>
      <c r="E1600" s="322" t="s">
        <v>1455</v>
      </c>
    </row>
    <row r="1601" spans="1:5" x14ac:dyDescent="0.2">
      <c r="A1601" s="344" t="s">
        <v>2238</v>
      </c>
      <c r="B1601" s="346" t="s">
        <v>2231</v>
      </c>
      <c r="C1601" s="347"/>
      <c r="D1601" s="350" t="s">
        <v>62</v>
      </c>
      <c r="E1601" s="323" t="s">
        <v>1454</v>
      </c>
    </row>
    <row r="1602" spans="1:5" x14ac:dyDescent="0.2">
      <c r="A1602" s="345"/>
      <c r="B1602" s="348"/>
      <c r="C1602" s="349"/>
      <c r="D1602" s="351"/>
      <c r="E1602" s="324" t="s">
        <v>1455</v>
      </c>
    </row>
    <row r="1603" spans="1:5" x14ac:dyDescent="0.2">
      <c r="A1603" s="352" t="s">
        <v>2239</v>
      </c>
      <c r="B1603" s="354" t="s">
        <v>2231</v>
      </c>
      <c r="C1603" s="355"/>
      <c r="D1603" s="358" t="s">
        <v>62</v>
      </c>
      <c r="E1603" s="321" t="s">
        <v>1454</v>
      </c>
    </row>
    <row r="1604" spans="1:5" x14ac:dyDescent="0.2">
      <c r="A1604" s="360"/>
      <c r="B1604" s="361"/>
      <c r="C1604" s="362"/>
      <c r="D1604" s="363"/>
      <c r="E1604" s="322" t="s">
        <v>1455</v>
      </c>
    </row>
    <row r="1605" spans="1:5" x14ac:dyDescent="0.2">
      <c r="A1605" s="344" t="s">
        <v>2240</v>
      </c>
      <c r="B1605" s="346" t="s">
        <v>2231</v>
      </c>
      <c r="C1605" s="347"/>
      <c r="D1605" s="350" t="s">
        <v>62</v>
      </c>
      <c r="E1605" s="323" t="s">
        <v>1454</v>
      </c>
    </row>
    <row r="1606" spans="1:5" x14ac:dyDescent="0.2">
      <c r="A1606" s="345"/>
      <c r="B1606" s="348"/>
      <c r="C1606" s="349"/>
      <c r="D1606" s="351"/>
      <c r="E1606" s="324" t="s">
        <v>1455</v>
      </c>
    </row>
    <row r="1607" spans="1:5" x14ac:dyDescent="0.2">
      <c r="A1607" s="352" t="s">
        <v>2241</v>
      </c>
      <c r="B1607" s="354" t="s">
        <v>2231</v>
      </c>
      <c r="C1607" s="355"/>
      <c r="D1607" s="358" t="s">
        <v>62</v>
      </c>
      <c r="E1607" s="321" t="s">
        <v>1454</v>
      </c>
    </row>
    <row r="1608" spans="1:5" x14ac:dyDescent="0.2">
      <c r="A1608" s="360"/>
      <c r="B1608" s="361"/>
      <c r="C1608" s="362"/>
      <c r="D1608" s="363"/>
      <c r="E1608" s="322" t="s">
        <v>1455</v>
      </c>
    </row>
    <row r="1609" spans="1:5" x14ac:dyDescent="0.2">
      <c r="A1609" s="344" t="s">
        <v>2242</v>
      </c>
      <c r="B1609" s="346" t="s">
        <v>2231</v>
      </c>
      <c r="C1609" s="347"/>
      <c r="D1609" s="350" t="s">
        <v>62</v>
      </c>
      <c r="E1609" s="323" t="s">
        <v>1454</v>
      </c>
    </row>
    <row r="1610" spans="1:5" x14ac:dyDescent="0.2">
      <c r="A1610" s="345"/>
      <c r="B1610" s="348"/>
      <c r="C1610" s="349"/>
      <c r="D1610" s="351"/>
      <c r="E1610" s="324" t="s">
        <v>1455</v>
      </c>
    </row>
    <row r="1611" spans="1:5" x14ac:dyDescent="0.2">
      <c r="A1611" s="352" t="s">
        <v>2243</v>
      </c>
      <c r="B1611" s="354" t="s">
        <v>2231</v>
      </c>
      <c r="C1611" s="355"/>
      <c r="D1611" s="358" t="s">
        <v>62</v>
      </c>
      <c r="E1611" s="321" t="s">
        <v>1454</v>
      </c>
    </row>
    <row r="1612" spans="1:5" x14ac:dyDescent="0.2">
      <c r="A1612" s="360"/>
      <c r="B1612" s="361"/>
      <c r="C1612" s="362"/>
      <c r="D1612" s="363"/>
      <c r="E1612" s="322" t="s">
        <v>1455</v>
      </c>
    </row>
    <row r="1613" spans="1:5" x14ac:dyDescent="0.2">
      <c r="A1613" s="344" t="s">
        <v>2244</v>
      </c>
      <c r="B1613" s="346" t="s">
        <v>2231</v>
      </c>
      <c r="C1613" s="347"/>
      <c r="D1613" s="350" t="s">
        <v>62</v>
      </c>
      <c r="E1613" s="323" t="s">
        <v>1454</v>
      </c>
    </row>
    <row r="1614" spans="1:5" x14ac:dyDescent="0.2">
      <c r="A1614" s="345"/>
      <c r="B1614" s="348"/>
      <c r="C1614" s="349"/>
      <c r="D1614" s="351"/>
      <c r="E1614" s="324" t="s">
        <v>1455</v>
      </c>
    </row>
    <row r="1615" spans="1:5" x14ac:dyDescent="0.2">
      <c r="A1615" s="352" t="s">
        <v>2245</v>
      </c>
      <c r="B1615" s="354" t="s">
        <v>2231</v>
      </c>
      <c r="C1615" s="355"/>
      <c r="D1615" s="358" t="s">
        <v>62</v>
      </c>
      <c r="E1615" s="321" t="s">
        <v>1454</v>
      </c>
    </row>
    <row r="1616" spans="1:5" x14ac:dyDescent="0.2">
      <c r="A1616" s="360"/>
      <c r="B1616" s="361"/>
      <c r="C1616" s="362"/>
      <c r="D1616" s="363"/>
      <c r="E1616" s="322" t="s">
        <v>1455</v>
      </c>
    </row>
    <row r="1617" spans="1:5" x14ac:dyDescent="0.2">
      <c r="A1617" s="344" t="s">
        <v>2246</v>
      </c>
      <c r="B1617" s="346" t="s">
        <v>2231</v>
      </c>
      <c r="C1617" s="347"/>
      <c r="D1617" s="350" t="s">
        <v>62</v>
      </c>
      <c r="E1617" s="323" t="s">
        <v>1454</v>
      </c>
    </row>
    <row r="1618" spans="1:5" x14ac:dyDescent="0.2">
      <c r="A1618" s="345"/>
      <c r="B1618" s="348"/>
      <c r="C1618" s="349"/>
      <c r="D1618" s="351"/>
      <c r="E1618" s="324" t="s">
        <v>1455</v>
      </c>
    </row>
    <row r="1619" spans="1:5" x14ac:dyDescent="0.2">
      <c r="A1619" s="352" t="s">
        <v>2247</v>
      </c>
      <c r="B1619" s="354" t="s">
        <v>2231</v>
      </c>
      <c r="C1619" s="355"/>
      <c r="D1619" s="358" t="s">
        <v>62</v>
      </c>
      <c r="E1619" s="321" t="s">
        <v>1454</v>
      </c>
    </row>
    <row r="1620" spans="1:5" x14ac:dyDescent="0.2">
      <c r="A1620" s="360"/>
      <c r="B1620" s="361"/>
      <c r="C1620" s="362"/>
      <c r="D1620" s="363"/>
      <c r="E1620" s="322" t="s">
        <v>1455</v>
      </c>
    </row>
    <row r="1621" spans="1:5" x14ac:dyDescent="0.2">
      <c r="A1621" s="344" t="s">
        <v>2248</v>
      </c>
      <c r="B1621" s="346" t="s">
        <v>2231</v>
      </c>
      <c r="C1621" s="347"/>
      <c r="D1621" s="350" t="s">
        <v>62</v>
      </c>
      <c r="E1621" s="323" t="s">
        <v>1454</v>
      </c>
    </row>
    <row r="1622" spans="1:5" x14ac:dyDescent="0.2">
      <c r="A1622" s="345"/>
      <c r="B1622" s="348"/>
      <c r="C1622" s="349"/>
      <c r="D1622" s="351"/>
      <c r="E1622" s="324" t="s">
        <v>1455</v>
      </c>
    </row>
    <row r="1623" spans="1:5" x14ac:dyDescent="0.2">
      <c r="A1623" s="352" t="s">
        <v>2249</v>
      </c>
      <c r="B1623" s="354" t="s">
        <v>2231</v>
      </c>
      <c r="C1623" s="355"/>
      <c r="D1623" s="358" t="s">
        <v>62</v>
      </c>
      <c r="E1623" s="321" t="s">
        <v>1454</v>
      </c>
    </row>
    <row r="1624" spans="1:5" x14ac:dyDescent="0.2">
      <c r="A1624" s="360"/>
      <c r="B1624" s="361"/>
      <c r="C1624" s="362"/>
      <c r="D1624" s="363"/>
      <c r="E1624" s="322" t="s">
        <v>1455</v>
      </c>
    </row>
    <row r="1625" spans="1:5" x14ac:dyDescent="0.2">
      <c r="A1625" s="344" t="s">
        <v>2250</v>
      </c>
      <c r="B1625" s="346" t="s">
        <v>2231</v>
      </c>
      <c r="C1625" s="347"/>
      <c r="D1625" s="350" t="s">
        <v>62</v>
      </c>
      <c r="E1625" s="323" t="s">
        <v>1454</v>
      </c>
    </row>
    <row r="1626" spans="1:5" x14ac:dyDescent="0.2">
      <c r="A1626" s="345"/>
      <c r="B1626" s="348"/>
      <c r="C1626" s="349"/>
      <c r="D1626" s="351"/>
      <c r="E1626" s="324" t="s">
        <v>1455</v>
      </c>
    </row>
    <row r="1627" spans="1:5" x14ac:dyDescent="0.2">
      <c r="A1627" s="352" t="s">
        <v>2251</v>
      </c>
      <c r="B1627" s="354" t="s">
        <v>2231</v>
      </c>
      <c r="C1627" s="355"/>
      <c r="D1627" s="358" t="s">
        <v>62</v>
      </c>
      <c r="E1627" s="321" t="s">
        <v>1454</v>
      </c>
    </row>
    <row r="1628" spans="1:5" x14ac:dyDescent="0.2">
      <c r="A1628" s="360"/>
      <c r="B1628" s="361"/>
      <c r="C1628" s="362"/>
      <c r="D1628" s="363"/>
      <c r="E1628" s="322" t="s">
        <v>1455</v>
      </c>
    </row>
    <row r="1629" spans="1:5" x14ac:dyDescent="0.2">
      <c r="A1629" s="344" t="s">
        <v>2252</v>
      </c>
      <c r="B1629" s="346" t="s">
        <v>2231</v>
      </c>
      <c r="C1629" s="347"/>
      <c r="D1629" s="350" t="s">
        <v>62</v>
      </c>
      <c r="E1629" s="323" t="s">
        <v>1454</v>
      </c>
    </row>
    <row r="1630" spans="1:5" x14ac:dyDescent="0.2">
      <c r="A1630" s="345"/>
      <c r="B1630" s="348"/>
      <c r="C1630" s="349"/>
      <c r="D1630" s="351"/>
      <c r="E1630" s="324" t="s">
        <v>1455</v>
      </c>
    </row>
    <row r="1631" spans="1:5" x14ac:dyDescent="0.2">
      <c r="A1631" s="352" t="s">
        <v>2253</v>
      </c>
      <c r="B1631" s="354" t="s">
        <v>2231</v>
      </c>
      <c r="C1631" s="355"/>
      <c r="D1631" s="358" t="s">
        <v>62</v>
      </c>
      <c r="E1631" s="321" t="s">
        <v>1454</v>
      </c>
    </row>
    <row r="1632" spans="1:5" x14ac:dyDescent="0.2">
      <c r="A1632" s="360"/>
      <c r="B1632" s="361"/>
      <c r="C1632" s="362"/>
      <c r="D1632" s="363"/>
      <c r="E1632" s="322" t="s">
        <v>1455</v>
      </c>
    </row>
    <row r="1633" spans="1:5" x14ac:dyDescent="0.2">
      <c r="A1633" s="344" t="s">
        <v>2254</v>
      </c>
      <c r="B1633" s="346" t="s">
        <v>2231</v>
      </c>
      <c r="C1633" s="347"/>
      <c r="D1633" s="350" t="s">
        <v>62</v>
      </c>
      <c r="E1633" s="323" t="s">
        <v>1454</v>
      </c>
    </row>
    <row r="1634" spans="1:5" x14ac:dyDescent="0.2">
      <c r="A1634" s="345"/>
      <c r="B1634" s="348"/>
      <c r="C1634" s="349"/>
      <c r="D1634" s="351"/>
      <c r="E1634" s="324" t="s">
        <v>1455</v>
      </c>
    </row>
    <row r="1635" spans="1:5" x14ac:dyDescent="0.2">
      <c r="A1635" s="352" t="s">
        <v>2255</v>
      </c>
      <c r="B1635" s="354" t="s">
        <v>2256</v>
      </c>
      <c r="C1635" s="355"/>
      <c r="D1635" s="358" t="s">
        <v>62</v>
      </c>
      <c r="E1635" s="321" t="s">
        <v>1454</v>
      </c>
    </row>
    <row r="1636" spans="1:5" x14ac:dyDescent="0.2">
      <c r="A1636" s="360"/>
      <c r="B1636" s="361"/>
      <c r="C1636" s="362"/>
      <c r="D1636" s="363"/>
      <c r="E1636" s="322" t="s">
        <v>1455</v>
      </c>
    </row>
    <row r="1637" spans="1:5" x14ac:dyDescent="0.2">
      <c r="A1637" s="344" t="s">
        <v>2257</v>
      </c>
      <c r="B1637" s="346" t="s">
        <v>2256</v>
      </c>
      <c r="C1637" s="347"/>
      <c r="D1637" s="350" t="s">
        <v>62</v>
      </c>
      <c r="E1637" s="323" t="s">
        <v>1454</v>
      </c>
    </row>
    <row r="1638" spans="1:5" x14ac:dyDescent="0.2">
      <c r="A1638" s="345"/>
      <c r="B1638" s="348"/>
      <c r="C1638" s="349"/>
      <c r="D1638" s="351"/>
      <c r="E1638" s="324" t="s">
        <v>1455</v>
      </c>
    </row>
    <row r="1639" spans="1:5" x14ac:dyDescent="0.2">
      <c r="A1639" s="352" t="s">
        <v>2258</v>
      </c>
      <c r="B1639" s="354" t="s">
        <v>2256</v>
      </c>
      <c r="C1639" s="355"/>
      <c r="D1639" s="358" t="s">
        <v>62</v>
      </c>
      <c r="E1639" s="321" t="s">
        <v>1454</v>
      </c>
    </row>
    <row r="1640" spans="1:5" x14ac:dyDescent="0.2">
      <c r="A1640" s="360"/>
      <c r="B1640" s="361"/>
      <c r="C1640" s="362"/>
      <c r="D1640" s="363"/>
      <c r="E1640" s="322" t="s">
        <v>1455</v>
      </c>
    </row>
    <row r="1641" spans="1:5" x14ac:dyDescent="0.2">
      <c r="A1641" s="344" t="s">
        <v>2259</v>
      </c>
      <c r="B1641" s="346" t="s">
        <v>2256</v>
      </c>
      <c r="C1641" s="347"/>
      <c r="D1641" s="350" t="s">
        <v>62</v>
      </c>
      <c r="E1641" s="323" t="s">
        <v>1454</v>
      </c>
    </row>
    <row r="1642" spans="1:5" x14ac:dyDescent="0.2">
      <c r="A1642" s="345"/>
      <c r="B1642" s="348"/>
      <c r="C1642" s="349"/>
      <c r="D1642" s="351"/>
      <c r="E1642" s="324" t="s">
        <v>1455</v>
      </c>
    </row>
    <row r="1643" spans="1:5" x14ac:dyDescent="0.2">
      <c r="A1643" s="352" t="s">
        <v>2260</v>
      </c>
      <c r="B1643" s="354" t="s">
        <v>2256</v>
      </c>
      <c r="C1643" s="355"/>
      <c r="D1643" s="358" t="s">
        <v>62</v>
      </c>
      <c r="E1643" s="321" t="s">
        <v>1454</v>
      </c>
    </row>
    <row r="1644" spans="1:5" x14ac:dyDescent="0.2">
      <c r="A1644" s="360"/>
      <c r="B1644" s="361"/>
      <c r="C1644" s="362"/>
      <c r="D1644" s="363"/>
      <c r="E1644" s="322" t="s">
        <v>1455</v>
      </c>
    </row>
    <row r="1645" spans="1:5" x14ac:dyDescent="0.2">
      <c r="A1645" s="344" t="s">
        <v>2261</v>
      </c>
      <c r="B1645" s="346" t="s">
        <v>2256</v>
      </c>
      <c r="C1645" s="347"/>
      <c r="D1645" s="350" t="s">
        <v>62</v>
      </c>
      <c r="E1645" s="323" t="s">
        <v>1454</v>
      </c>
    </row>
    <row r="1646" spans="1:5" x14ac:dyDescent="0.2">
      <c r="A1646" s="345"/>
      <c r="B1646" s="348"/>
      <c r="C1646" s="349"/>
      <c r="D1646" s="351"/>
      <c r="E1646" s="324" t="s">
        <v>1455</v>
      </c>
    </row>
    <row r="1647" spans="1:5" x14ac:dyDescent="0.2">
      <c r="A1647" s="352" t="s">
        <v>2262</v>
      </c>
      <c r="B1647" s="354" t="s">
        <v>2256</v>
      </c>
      <c r="C1647" s="355"/>
      <c r="D1647" s="358" t="s">
        <v>62</v>
      </c>
      <c r="E1647" s="321" t="s">
        <v>1454</v>
      </c>
    </row>
    <row r="1648" spans="1:5" x14ac:dyDescent="0.2">
      <c r="A1648" s="360"/>
      <c r="B1648" s="361"/>
      <c r="C1648" s="362"/>
      <c r="D1648" s="363"/>
      <c r="E1648" s="322" t="s">
        <v>1455</v>
      </c>
    </row>
    <row r="1649" spans="1:5" x14ac:dyDescent="0.2">
      <c r="A1649" s="344" t="s">
        <v>2263</v>
      </c>
      <c r="B1649" s="346" t="s">
        <v>2264</v>
      </c>
      <c r="C1649" s="347"/>
      <c r="D1649" s="350" t="s">
        <v>62</v>
      </c>
      <c r="E1649" s="323" t="s">
        <v>1454</v>
      </c>
    </row>
    <row r="1650" spans="1:5" x14ac:dyDescent="0.2">
      <c r="A1650" s="345"/>
      <c r="B1650" s="348"/>
      <c r="C1650" s="349"/>
      <c r="D1650" s="351"/>
      <c r="E1650" s="324" t="s">
        <v>1455</v>
      </c>
    </row>
    <row r="1651" spans="1:5" x14ac:dyDescent="0.2">
      <c r="A1651" s="352" t="s">
        <v>2265</v>
      </c>
      <c r="B1651" s="354" t="s">
        <v>2264</v>
      </c>
      <c r="C1651" s="355"/>
      <c r="D1651" s="358" t="s">
        <v>62</v>
      </c>
      <c r="E1651" s="321" t="s">
        <v>1454</v>
      </c>
    </row>
    <row r="1652" spans="1:5" x14ac:dyDescent="0.2">
      <c r="A1652" s="360"/>
      <c r="B1652" s="361"/>
      <c r="C1652" s="362"/>
      <c r="D1652" s="363"/>
      <c r="E1652" s="322" t="s">
        <v>1455</v>
      </c>
    </row>
    <row r="1653" spans="1:5" x14ac:dyDescent="0.2">
      <c r="A1653" s="344" t="s">
        <v>2266</v>
      </c>
      <c r="B1653" s="346" t="s">
        <v>2264</v>
      </c>
      <c r="C1653" s="347"/>
      <c r="D1653" s="350" t="s">
        <v>62</v>
      </c>
      <c r="E1653" s="323" t="s">
        <v>1454</v>
      </c>
    </row>
    <row r="1654" spans="1:5" x14ac:dyDescent="0.2">
      <c r="A1654" s="345"/>
      <c r="B1654" s="348"/>
      <c r="C1654" s="349"/>
      <c r="D1654" s="351"/>
      <c r="E1654" s="324" t="s">
        <v>1455</v>
      </c>
    </row>
    <row r="1655" spans="1:5" x14ac:dyDescent="0.2">
      <c r="A1655" s="352" t="s">
        <v>2267</v>
      </c>
      <c r="B1655" s="354" t="s">
        <v>2264</v>
      </c>
      <c r="C1655" s="355"/>
      <c r="D1655" s="358" t="s">
        <v>62</v>
      </c>
      <c r="E1655" s="321" t="s">
        <v>1454</v>
      </c>
    </row>
    <row r="1656" spans="1:5" x14ac:dyDescent="0.2">
      <c r="A1656" s="360"/>
      <c r="B1656" s="361"/>
      <c r="C1656" s="362"/>
      <c r="D1656" s="363"/>
      <c r="E1656" s="322" t="s">
        <v>1455</v>
      </c>
    </row>
    <row r="1657" spans="1:5" x14ac:dyDescent="0.2">
      <c r="A1657" s="344" t="s">
        <v>2268</v>
      </c>
      <c r="B1657" s="346" t="s">
        <v>2264</v>
      </c>
      <c r="C1657" s="347"/>
      <c r="D1657" s="350" t="s">
        <v>62</v>
      </c>
      <c r="E1657" s="323" t="s">
        <v>1454</v>
      </c>
    </row>
    <row r="1658" spans="1:5" x14ac:dyDescent="0.2">
      <c r="A1658" s="345"/>
      <c r="B1658" s="348"/>
      <c r="C1658" s="349"/>
      <c r="D1658" s="351"/>
      <c r="E1658" s="324" t="s">
        <v>1455</v>
      </c>
    </row>
    <row r="1659" spans="1:5" x14ac:dyDescent="0.2">
      <c r="A1659" s="352" t="s">
        <v>2269</v>
      </c>
      <c r="B1659" s="354" t="s">
        <v>2264</v>
      </c>
      <c r="C1659" s="355"/>
      <c r="D1659" s="358" t="s">
        <v>62</v>
      </c>
      <c r="E1659" s="321" t="s">
        <v>1454</v>
      </c>
    </row>
    <row r="1660" spans="1:5" x14ac:dyDescent="0.2">
      <c r="A1660" s="360"/>
      <c r="B1660" s="361"/>
      <c r="C1660" s="362"/>
      <c r="D1660" s="363"/>
      <c r="E1660" s="322" t="s">
        <v>1455</v>
      </c>
    </row>
    <row r="1661" spans="1:5" x14ac:dyDescent="0.2">
      <c r="A1661" s="344" t="s">
        <v>2270</v>
      </c>
      <c r="B1661" s="346" t="s">
        <v>2264</v>
      </c>
      <c r="C1661" s="347"/>
      <c r="D1661" s="350" t="s">
        <v>62</v>
      </c>
      <c r="E1661" s="323" t="s">
        <v>1454</v>
      </c>
    </row>
    <row r="1662" spans="1:5" x14ac:dyDescent="0.2">
      <c r="A1662" s="345"/>
      <c r="B1662" s="348"/>
      <c r="C1662" s="349"/>
      <c r="D1662" s="351"/>
      <c r="E1662" s="324" t="s">
        <v>1455</v>
      </c>
    </row>
    <row r="1663" spans="1:5" x14ac:dyDescent="0.2">
      <c r="A1663" s="352" t="s">
        <v>2271</v>
      </c>
      <c r="B1663" s="354" t="s">
        <v>2264</v>
      </c>
      <c r="C1663" s="355"/>
      <c r="D1663" s="358" t="s">
        <v>62</v>
      </c>
      <c r="E1663" s="321" t="s">
        <v>1454</v>
      </c>
    </row>
    <row r="1664" spans="1:5" x14ac:dyDescent="0.2">
      <c r="A1664" s="360"/>
      <c r="B1664" s="361"/>
      <c r="C1664" s="362"/>
      <c r="D1664" s="363"/>
      <c r="E1664" s="322" t="s">
        <v>1455</v>
      </c>
    </row>
    <row r="1665" spans="1:5" x14ac:dyDescent="0.2">
      <c r="A1665" s="344" t="s">
        <v>2272</v>
      </c>
      <c r="B1665" s="346" t="s">
        <v>2273</v>
      </c>
      <c r="C1665" s="347"/>
      <c r="D1665" s="350" t="s">
        <v>62</v>
      </c>
      <c r="E1665" s="323" t="s">
        <v>1454</v>
      </c>
    </row>
    <row r="1666" spans="1:5" x14ac:dyDescent="0.2">
      <c r="A1666" s="345"/>
      <c r="B1666" s="348"/>
      <c r="C1666" s="349"/>
      <c r="D1666" s="351"/>
      <c r="E1666" s="324" t="s">
        <v>1455</v>
      </c>
    </row>
    <row r="1667" spans="1:5" x14ac:dyDescent="0.2">
      <c r="A1667" s="352" t="s">
        <v>2274</v>
      </c>
      <c r="B1667" s="354" t="s">
        <v>2273</v>
      </c>
      <c r="C1667" s="355"/>
      <c r="D1667" s="358" t="s">
        <v>62</v>
      </c>
      <c r="E1667" s="321" t="s">
        <v>1454</v>
      </c>
    </row>
    <row r="1668" spans="1:5" x14ac:dyDescent="0.2">
      <c r="A1668" s="360"/>
      <c r="B1668" s="361"/>
      <c r="C1668" s="362"/>
      <c r="D1668" s="363"/>
      <c r="E1668" s="322" t="s">
        <v>1455</v>
      </c>
    </row>
    <row r="1669" spans="1:5" x14ac:dyDescent="0.2">
      <c r="A1669" s="344" t="s">
        <v>2275</v>
      </c>
      <c r="B1669" s="346" t="s">
        <v>2273</v>
      </c>
      <c r="C1669" s="347"/>
      <c r="D1669" s="350" t="s">
        <v>62</v>
      </c>
      <c r="E1669" s="323" t="s">
        <v>1454</v>
      </c>
    </row>
    <row r="1670" spans="1:5" x14ac:dyDescent="0.2">
      <c r="A1670" s="345"/>
      <c r="B1670" s="348"/>
      <c r="C1670" s="349"/>
      <c r="D1670" s="351"/>
      <c r="E1670" s="324" t="s">
        <v>1455</v>
      </c>
    </row>
    <row r="1671" spans="1:5" x14ac:dyDescent="0.2">
      <c r="A1671" s="352" t="s">
        <v>2276</v>
      </c>
      <c r="B1671" s="354" t="s">
        <v>2273</v>
      </c>
      <c r="C1671" s="355"/>
      <c r="D1671" s="358" t="s">
        <v>62</v>
      </c>
      <c r="E1671" s="321" t="s">
        <v>1454</v>
      </c>
    </row>
    <row r="1672" spans="1:5" x14ac:dyDescent="0.2">
      <c r="A1672" s="360"/>
      <c r="B1672" s="361"/>
      <c r="C1672" s="362"/>
      <c r="D1672" s="363"/>
      <c r="E1672" s="322" t="s">
        <v>1455</v>
      </c>
    </row>
    <row r="1673" spans="1:5" x14ac:dyDescent="0.2">
      <c r="A1673" s="344" t="s">
        <v>2277</v>
      </c>
      <c r="B1673" s="346" t="s">
        <v>2273</v>
      </c>
      <c r="C1673" s="347"/>
      <c r="D1673" s="350" t="s">
        <v>62</v>
      </c>
      <c r="E1673" s="323" t="s">
        <v>1454</v>
      </c>
    </row>
    <row r="1674" spans="1:5" x14ac:dyDescent="0.2">
      <c r="A1674" s="345"/>
      <c r="B1674" s="348"/>
      <c r="C1674" s="349"/>
      <c r="D1674" s="351"/>
      <c r="E1674" s="324" t="s">
        <v>1455</v>
      </c>
    </row>
    <row r="1675" spans="1:5" x14ac:dyDescent="0.2">
      <c r="A1675" s="352" t="s">
        <v>2278</v>
      </c>
      <c r="B1675" s="354" t="s">
        <v>2279</v>
      </c>
      <c r="C1675" s="355"/>
      <c r="D1675" s="358" t="s">
        <v>62</v>
      </c>
      <c r="E1675" s="321" t="s">
        <v>1454</v>
      </c>
    </row>
    <row r="1676" spans="1:5" x14ac:dyDescent="0.2">
      <c r="A1676" s="360"/>
      <c r="B1676" s="361"/>
      <c r="C1676" s="362"/>
      <c r="D1676" s="363"/>
      <c r="E1676" s="322" t="s">
        <v>1455</v>
      </c>
    </row>
    <row r="1677" spans="1:5" x14ac:dyDescent="0.2">
      <c r="A1677" s="344" t="s">
        <v>2280</v>
      </c>
      <c r="B1677" s="346" t="s">
        <v>2273</v>
      </c>
      <c r="C1677" s="347"/>
      <c r="D1677" s="350" t="s">
        <v>62</v>
      </c>
      <c r="E1677" s="323" t="s">
        <v>1454</v>
      </c>
    </row>
    <row r="1678" spans="1:5" x14ac:dyDescent="0.2">
      <c r="A1678" s="345"/>
      <c r="B1678" s="348"/>
      <c r="C1678" s="349"/>
      <c r="D1678" s="351"/>
      <c r="E1678" s="324" t="s">
        <v>1455</v>
      </c>
    </row>
    <row r="1679" spans="1:5" x14ac:dyDescent="0.2">
      <c r="A1679" s="352" t="s">
        <v>2281</v>
      </c>
      <c r="B1679" s="354" t="s">
        <v>2273</v>
      </c>
      <c r="C1679" s="355"/>
      <c r="D1679" s="358" t="s">
        <v>62</v>
      </c>
      <c r="E1679" s="321" t="s">
        <v>1454</v>
      </c>
    </row>
    <row r="1680" spans="1:5" x14ac:dyDescent="0.2">
      <c r="A1680" s="360"/>
      <c r="B1680" s="361"/>
      <c r="C1680" s="362"/>
      <c r="D1680" s="363"/>
      <c r="E1680" s="322" t="s">
        <v>1455</v>
      </c>
    </row>
    <row r="1681" spans="1:5" x14ac:dyDescent="0.2">
      <c r="A1681" s="344" t="s">
        <v>2282</v>
      </c>
      <c r="B1681" s="346" t="s">
        <v>2279</v>
      </c>
      <c r="C1681" s="347"/>
      <c r="D1681" s="350" t="s">
        <v>62</v>
      </c>
      <c r="E1681" s="323" t="s">
        <v>1454</v>
      </c>
    </row>
    <row r="1682" spans="1:5" x14ac:dyDescent="0.2">
      <c r="A1682" s="345"/>
      <c r="B1682" s="348"/>
      <c r="C1682" s="349"/>
      <c r="D1682" s="351"/>
      <c r="E1682" s="324" t="s">
        <v>1455</v>
      </c>
    </row>
    <row r="1683" spans="1:5" x14ac:dyDescent="0.2">
      <c r="A1683" s="352" t="s">
        <v>2283</v>
      </c>
      <c r="B1683" s="354" t="s">
        <v>2279</v>
      </c>
      <c r="C1683" s="355"/>
      <c r="D1683" s="358" t="s">
        <v>62</v>
      </c>
      <c r="E1683" s="321" t="s">
        <v>1454</v>
      </c>
    </row>
    <row r="1684" spans="1:5" x14ac:dyDescent="0.2">
      <c r="A1684" s="360"/>
      <c r="B1684" s="361"/>
      <c r="C1684" s="362"/>
      <c r="D1684" s="363"/>
      <c r="E1684" s="322" t="s">
        <v>1455</v>
      </c>
    </row>
    <row r="1685" spans="1:5" x14ac:dyDescent="0.2">
      <c r="A1685" s="344" t="s">
        <v>2284</v>
      </c>
      <c r="B1685" s="346" t="s">
        <v>2273</v>
      </c>
      <c r="C1685" s="347"/>
      <c r="D1685" s="350" t="s">
        <v>62</v>
      </c>
      <c r="E1685" s="323" t="s">
        <v>1454</v>
      </c>
    </row>
    <row r="1686" spans="1:5" x14ac:dyDescent="0.2">
      <c r="A1686" s="345"/>
      <c r="B1686" s="348"/>
      <c r="C1686" s="349"/>
      <c r="D1686" s="351"/>
      <c r="E1686" s="324" t="s">
        <v>1455</v>
      </c>
    </row>
    <row r="1687" spans="1:5" x14ac:dyDescent="0.2">
      <c r="A1687" s="352" t="s">
        <v>2285</v>
      </c>
      <c r="B1687" s="354" t="s">
        <v>2273</v>
      </c>
      <c r="C1687" s="355"/>
      <c r="D1687" s="358" t="s">
        <v>62</v>
      </c>
      <c r="E1687" s="321" t="s">
        <v>1454</v>
      </c>
    </row>
    <row r="1688" spans="1:5" x14ac:dyDescent="0.2">
      <c r="A1688" s="360"/>
      <c r="B1688" s="361"/>
      <c r="C1688" s="362"/>
      <c r="D1688" s="363"/>
      <c r="E1688" s="322" t="s">
        <v>1455</v>
      </c>
    </row>
    <row r="1689" spans="1:5" x14ac:dyDescent="0.2">
      <c r="A1689" s="344" t="s">
        <v>2286</v>
      </c>
      <c r="B1689" s="346" t="s">
        <v>2273</v>
      </c>
      <c r="C1689" s="347"/>
      <c r="D1689" s="350" t="s">
        <v>62</v>
      </c>
      <c r="E1689" s="323" t="s">
        <v>1454</v>
      </c>
    </row>
    <row r="1690" spans="1:5" x14ac:dyDescent="0.2">
      <c r="A1690" s="345"/>
      <c r="B1690" s="348"/>
      <c r="C1690" s="349"/>
      <c r="D1690" s="351"/>
      <c r="E1690" s="324" t="s">
        <v>1455</v>
      </c>
    </row>
    <row r="1691" spans="1:5" x14ac:dyDescent="0.2">
      <c r="A1691" s="352" t="s">
        <v>2287</v>
      </c>
      <c r="B1691" s="354" t="s">
        <v>2279</v>
      </c>
      <c r="C1691" s="355"/>
      <c r="D1691" s="358" t="s">
        <v>62</v>
      </c>
      <c r="E1691" s="321" t="s">
        <v>1454</v>
      </c>
    </row>
    <row r="1692" spans="1:5" x14ac:dyDescent="0.2">
      <c r="A1692" s="360"/>
      <c r="B1692" s="361"/>
      <c r="C1692" s="362"/>
      <c r="D1692" s="363"/>
      <c r="E1692" s="322" t="s">
        <v>1455</v>
      </c>
    </row>
    <row r="1693" spans="1:5" x14ac:dyDescent="0.2">
      <c r="A1693" s="344" t="s">
        <v>2288</v>
      </c>
      <c r="B1693" s="346" t="s">
        <v>2273</v>
      </c>
      <c r="C1693" s="347"/>
      <c r="D1693" s="350" t="s">
        <v>62</v>
      </c>
      <c r="E1693" s="323" t="s">
        <v>1454</v>
      </c>
    </row>
    <row r="1694" spans="1:5" x14ac:dyDescent="0.2">
      <c r="A1694" s="345"/>
      <c r="B1694" s="348"/>
      <c r="C1694" s="349"/>
      <c r="D1694" s="351"/>
      <c r="E1694" s="324" t="s">
        <v>1455</v>
      </c>
    </row>
    <row r="1695" spans="1:5" x14ac:dyDescent="0.2">
      <c r="A1695" s="352" t="s">
        <v>2289</v>
      </c>
      <c r="B1695" s="354" t="s">
        <v>2273</v>
      </c>
      <c r="C1695" s="355"/>
      <c r="D1695" s="358" t="s">
        <v>62</v>
      </c>
      <c r="E1695" s="321" t="s">
        <v>1454</v>
      </c>
    </row>
    <row r="1696" spans="1:5" x14ac:dyDescent="0.2">
      <c r="A1696" s="360"/>
      <c r="B1696" s="361"/>
      <c r="C1696" s="362"/>
      <c r="D1696" s="363"/>
      <c r="E1696" s="322" t="s">
        <v>1455</v>
      </c>
    </row>
    <row r="1697" spans="1:5" x14ac:dyDescent="0.2">
      <c r="A1697" s="344" t="s">
        <v>2290</v>
      </c>
      <c r="B1697" s="346" t="s">
        <v>2273</v>
      </c>
      <c r="C1697" s="347"/>
      <c r="D1697" s="350" t="s">
        <v>62</v>
      </c>
      <c r="E1697" s="323" t="s">
        <v>1454</v>
      </c>
    </row>
    <row r="1698" spans="1:5" x14ac:dyDescent="0.2">
      <c r="A1698" s="345"/>
      <c r="B1698" s="348"/>
      <c r="C1698" s="349"/>
      <c r="D1698" s="351"/>
      <c r="E1698" s="324" t="s">
        <v>1455</v>
      </c>
    </row>
    <row r="1699" spans="1:5" x14ac:dyDescent="0.2">
      <c r="A1699" s="352" t="s">
        <v>2291</v>
      </c>
      <c r="B1699" s="354" t="s">
        <v>2273</v>
      </c>
      <c r="C1699" s="355"/>
      <c r="D1699" s="358" t="s">
        <v>62</v>
      </c>
      <c r="E1699" s="321" t="s">
        <v>1454</v>
      </c>
    </row>
    <row r="1700" spans="1:5" x14ac:dyDescent="0.2">
      <c r="A1700" s="360"/>
      <c r="B1700" s="361"/>
      <c r="C1700" s="362"/>
      <c r="D1700" s="363"/>
      <c r="E1700" s="322" t="s">
        <v>1455</v>
      </c>
    </row>
    <row r="1701" spans="1:5" x14ac:dyDescent="0.2">
      <c r="A1701" s="344" t="s">
        <v>2292</v>
      </c>
      <c r="B1701" s="346" t="s">
        <v>2273</v>
      </c>
      <c r="C1701" s="347"/>
      <c r="D1701" s="350" t="s">
        <v>62</v>
      </c>
      <c r="E1701" s="323" t="s">
        <v>1454</v>
      </c>
    </row>
    <row r="1702" spans="1:5" x14ac:dyDescent="0.2">
      <c r="A1702" s="345"/>
      <c r="B1702" s="348"/>
      <c r="C1702" s="349"/>
      <c r="D1702" s="351"/>
      <c r="E1702" s="324" t="s">
        <v>1455</v>
      </c>
    </row>
    <row r="1703" spans="1:5" x14ac:dyDescent="0.2">
      <c r="A1703" s="352" t="s">
        <v>2293</v>
      </c>
      <c r="B1703" s="354" t="s">
        <v>2273</v>
      </c>
      <c r="C1703" s="355"/>
      <c r="D1703" s="358" t="s">
        <v>62</v>
      </c>
      <c r="E1703" s="321" t="s">
        <v>1454</v>
      </c>
    </row>
    <row r="1704" spans="1:5" x14ac:dyDescent="0.2">
      <c r="A1704" s="360"/>
      <c r="B1704" s="361"/>
      <c r="C1704" s="362"/>
      <c r="D1704" s="363"/>
      <c r="E1704" s="322" t="s">
        <v>1455</v>
      </c>
    </row>
    <row r="1705" spans="1:5" x14ac:dyDescent="0.2">
      <c r="A1705" s="344" t="s">
        <v>2294</v>
      </c>
      <c r="B1705" s="346" t="s">
        <v>2295</v>
      </c>
      <c r="C1705" s="347"/>
      <c r="D1705" s="350" t="s">
        <v>62</v>
      </c>
      <c r="E1705" s="323" t="s">
        <v>1454</v>
      </c>
    </row>
    <row r="1706" spans="1:5" x14ac:dyDescent="0.2">
      <c r="A1706" s="345"/>
      <c r="B1706" s="348"/>
      <c r="C1706" s="349"/>
      <c r="D1706" s="351"/>
      <c r="E1706" s="324" t="s">
        <v>1455</v>
      </c>
    </row>
    <row r="1707" spans="1:5" x14ac:dyDescent="0.2">
      <c r="A1707" s="352" t="s">
        <v>2296</v>
      </c>
      <c r="B1707" s="354" t="s">
        <v>2295</v>
      </c>
      <c r="C1707" s="355"/>
      <c r="D1707" s="358" t="s">
        <v>62</v>
      </c>
      <c r="E1707" s="321" t="s">
        <v>1454</v>
      </c>
    </row>
    <row r="1708" spans="1:5" x14ac:dyDescent="0.2">
      <c r="A1708" s="360"/>
      <c r="B1708" s="361"/>
      <c r="C1708" s="362"/>
      <c r="D1708" s="363"/>
      <c r="E1708" s="322" t="s">
        <v>1455</v>
      </c>
    </row>
    <row r="1709" spans="1:5" x14ac:dyDescent="0.2">
      <c r="A1709" s="344" t="s">
        <v>2297</v>
      </c>
      <c r="B1709" s="346" t="s">
        <v>2295</v>
      </c>
      <c r="C1709" s="347"/>
      <c r="D1709" s="350" t="s">
        <v>62</v>
      </c>
      <c r="E1709" s="323" t="s">
        <v>1454</v>
      </c>
    </row>
    <row r="1710" spans="1:5" x14ac:dyDescent="0.2">
      <c r="A1710" s="345"/>
      <c r="B1710" s="348"/>
      <c r="C1710" s="349"/>
      <c r="D1710" s="351"/>
      <c r="E1710" s="324" t="s">
        <v>1455</v>
      </c>
    </row>
    <row r="1711" spans="1:5" x14ac:dyDescent="0.2">
      <c r="A1711" s="352" t="s">
        <v>2298</v>
      </c>
      <c r="B1711" s="354" t="s">
        <v>2295</v>
      </c>
      <c r="C1711" s="355"/>
      <c r="D1711" s="358" t="s">
        <v>62</v>
      </c>
      <c r="E1711" s="321" t="s">
        <v>1454</v>
      </c>
    </row>
    <row r="1712" spans="1:5" x14ac:dyDescent="0.2">
      <c r="A1712" s="360"/>
      <c r="B1712" s="361"/>
      <c r="C1712" s="362"/>
      <c r="D1712" s="363"/>
      <c r="E1712" s="322" t="s">
        <v>1455</v>
      </c>
    </row>
    <row r="1713" spans="1:5" x14ac:dyDescent="0.2">
      <c r="A1713" s="344" t="s">
        <v>2299</v>
      </c>
      <c r="B1713" s="346" t="s">
        <v>2295</v>
      </c>
      <c r="C1713" s="347"/>
      <c r="D1713" s="350" t="s">
        <v>62</v>
      </c>
      <c r="E1713" s="323" t="s">
        <v>1454</v>
      </c>
    </row>
    <row r="1714" spans="1:5" x14ac:dyDescent="0.2">
      <c r="A1714" s="345"/>
      <c r="B1714" s="348"/>
      <c r="C1714" s="349"/>
      <c r="D1714" s="351"/>
      <c r="E1714" s="324" t="s">
        <v>1455</v>
      </c>
    </row>
    <row r="1715" spans="1:5" x14ac:dyDescent="0.2">
      <c r="A1715" s="352" t="s">
        <v>2300</v>
      </c>
      <c r="B1715" s="354" t="s">
        <v>2295</v>
      </c>
      <c r="C1715" s="355"/>
      <c r="D1715" s="358" t="s">
        <v>62</v>
      </c>
      <c r="E1715" s="321" t="s">
        <v>1454</v>
      </c>
    </row>
    <row r="1716" spans="1:5" x14ac:dyDescent="0.2">
      <c r="A1716" s="360"/>
      <c r="B1716" s="361"/>
      <c r="C1716" s="362"/>
      <c r="D1716" s="363"/>
      <c r="E1716" s="322" t="s">
        <v>1455</v>
      </c>
    </row>
    <row r="1717" spans="1:5" x14ac:dyDescent="0.2">
      <c r="A1717" s="344" t="s">
        <v>2301</v>
      </c>
      <c r="B1717" s="346" t="s">
        <v>2295</v>
      </c>
      <c r="C1717" s="347"/>
      <c r="D1717" s="350" t="s">
        <v>62</v>
      </c>
      <c r="E1717" s="323" t="s">
        <v>1454</v>
      </c>
    </row>
    <row r="1718" spans="1:5" x14ac:dyDescent="0.2">
      <c r="A1718" s="345"/>
      <c r="B1718" s="348"/>
      <c r="C1718" s="349"/>
      <c r="D1718" s="351"/>
      <c r="E1718" s="324" t="s">
        <v>1455</v>
      </c>
    </row>
    <row r="1719" spans="1:5" x14ac:dyDescent="0.2">
      <c r="A1719" s="352" t="s">
        <v>2263</v>
      </c>
      <c r="B1719" s="354" t="s">
        <v>2295</v>
      </c>
      <c r="C1719" s="355"/>
      <c r="D1719" s="358" t="s">
        <v>62</v>
      </c>
      <c r="E1719" s="321" t="s">
        <v>1454</v>
      </c>
    </row>
    <row r="1720" spans="1:5" x14ac:dyDescent="0.2">
      <c r="A1720" s="360"/>
      <c r="B1720" s="361"/>
      <c r="C1720" s="362"/>
      <c r="D1720" s="363"/>
      <c r="E1720" s="322" t="s">
        <v>1455</v>
      </c>
    </row>
    <row r="1721" spans="1:5" x14ac:dyDescent="0.2">
      <c r="A1721" s="344" t="s">
        <v>2302</v>
      </c>
      <c r="B1721" s="346" t="s">
        <v>2303</v>
      </c>
      <c r="C1721" s="347"/>
      <c r="D1721" s="350" t="s">
        <v>62</v>
      </c>
      <c r="E1721" s="323" t="s">
        <v>1454</v>
      </c>
    </row>
    <row r="1722" spans="1:5" x14ac:dyDescent="0.2">
      <c r="A1722" s="345"/>
      <c r="B1722" s="348"/>
      <c r="C1722" s="349"/>
      <c r="D1722" s="351"/>
      <c r="E1722" s="324" t="s">
        <v>1455</v>
      </c>
    </row>
    <row r="1723" spans="1:5" x14ac:dyDescent="0.2">
      <c r="A1723" s="352" t="s">
        <v>2304</v>
      </c>
      <c r="B1723" s="354" t="s">
        <v>2303</v>
      </c>
      <c r="C1723" s="355"/>
      <c r="D1723" s="358" t="s">
        <v>62</v>
      </c>
      <c r="E1723" s="321" t="s">
        <v>1454</v>
      </c>
    </row>
    <row r="1724" spans="1:5" x14ac:dyDescent="0.2">
      <c r="A1724" s="360"/>
      <c r="B1724" s="361"/>
      <c r="C1724" s="362"/>
      <c r="D1724" s="363"/>
      <c r="E1724" s="322" t="s">
        <v>1455</v>
      </c>
    </row>
    <row r="1725" spans="1:5" x14ac:dyDescent="0.2">
      <c r="A1725" s="344" t="s">
        <v>2305</v>
      </c>
      <c r="B1725" s="346" t="s">
        <v>2303</v>
      </c>
      <c r="C1725" s="347"/>
      <c r="D1725" s="350" t="s">
        <v>62</v>
      </c>
      <c r="E1725" s="323" t="s">
        <v>1454</v>
      </c>
    </row>
    <row r="1726" spans="1:5" x14ac:dyDescent="0.2">
      <c r="A1726" s="345"/>
      <c r="B1726" s="348"/>
      <c r="C1726" s="349"/>
      <c r="D1726" s="351"/>
      <c r="E1726" s="324" t="s">
        <v>1455</v>
      </c>
    </row>
    <row r="1727" spans="1:5" x14ac:dyDescent="0.2">
      <c r="A1727" s="352" t="s">
        <v>2306</v>
      </c>
      <c r="B1727" s="354" t="s">
        <v>2303</v>
      </c>
      <c r="C1727" s="355"/>
      <c r="D1727" s="358" t="s">
        <v>62</v>
      </c>
      <c r="E1727" s="321" t="s">
        <v>1454</v>
      </c>
    </row>
    <row r="1728" spans="1:5" x14ac:dyDescent="0.2">
      <c r="A1728" s="360"/>
      <c r="B1728" s="361"/>
      <c r="C1728" s="362"/>
      <c r="D1728" s="363"/>
      <c r="E1728" s="322" t="s">
        <v>1455</v>
      </c>
    </row>
    <row r="1729" spans="1:5" x14ac:dyDescent="0.2">
      <c r="A1729" s="344" t="s">
        <v>2307</v>
      </c>
      <c r="B1729" s="346" t="s">
        <v>2303</v>
      </c>
      <c r="C1729" s="347"/>
      <c r="D1729" s="350" t="s">
        <v>62</v>
      </c>
      <c r="E1729" s="323" t="s">
        <v>1454</v>
      </c>
    </row>
    <row r="1730" spans="1:5" x14ac:dyDescent="0.2">
      <c r="A1730" s="345"/>
      <c r="B1730" s="348"/>
      <c r="C1730" s="349"/>
      <c r="D1730" s="351"/>
      <c r="E1730" s="324" t="s">
        <v>1455</v>
      </c>
    </row>
    <row r="1731" spans="1:5" x14ac:dyDescent="0.2">
      <c r="A1731" s="352" t="s">
        <v>2308</v>
      </c>
      <c r="B1731" s="354" t="s">
        <v>2303</v>
      </c>
      <c r="C1731" s="355"/>
      <c r="D1731" s="358" t="s">
        <v>62</v>
      </c>
      <c r="E1731" s="321" t="s">
        <v>1454</v>
      </c>
    </row>
    <row r="1732" spans="1:5" x14ac:dyDescent="0.2">
      <c r="A1732" s="360"/>
      <c r="B1732" s="361"/>
      <c r="C1732" s="362"/>
      <c r="D1732" s="363"/>
      <c r="E1732" s="322" t="s">
        <v>1455</v>
      </c>
    </row>
    <row r="1733" spans="1:5" x14ac:dyDescent="0.2">
      <c r="A1733" s="344" t="s">
        <v>2309</v>
      </c>
      <c r="B1733" s="346" t="s">
        <v>2303</v>
      </c>
      <c r="C1733" s="347"/>
      <c r="D1733" s="350" t="s">
        <v>62</v>
      </c>
      <c r="E1733" s="323" t="s">
        <v>1454</v>
      </c>
    </row>
    <row r="1734" spans="1:5" x14ac:dyDescent="0.2">
      <c r="A1734" s="345"/>
      <c r="B1734" s="348"/>
      <c r="C1734" s="349"/>
      <c r="D1734" s="351"/>
      <c r="E1734" s="324" t="s">
        <v>1455</v>
      </c>
    </row>
    <row r="1735" spans="1:5" x14ac:dyDescent="0.2">
      <c r="A1735" s="352" t="s">
        <v>2310</v>
      </c>
      <c r="B1735" s="354" t="s">
        <v>2303</v>
      </c>
      <c r="C1735" s="355"/>
      <c r="D1735" s="358" t="s">
        <v>62</v>
      </c>
      <c r="E1735" s="321" t="s">
        <v>1454</v>
      </c>
    </row>
    <row r="1736" spans="1:5" x14ac:dyDescent="0.2">
      <c r="A1736" s="360"/>
      <c r="B1736" s="361"/>
      <c r="C1736" s="362"/>
      <c r="D1736" s="363"/>
      <c r="E1736" s="322" t="s">
        <v>1455</v>
      </c>
    </row>
    <row r="1737" spans="1:5" x14ac:dyDescent="0.2">
      <c r="A1737" s="344" t="s">
        <v>2311</v>
      </c>
      <c r="B1737" s="346" t="s">
        <v>2303</v>
      </c>
      <c r="C1737" s="347"/>
      <c r="D1737" s="350" t="s">
        <v>62</v>
      </c>
      <c r="E1737" s="323" t="s">
        <v>1454</v>
      </c>
    </row>
    <row r="1738" spans="1:5" x14ac:dyDescent="0.2">
      <c r="A1738" s="345"/>
      <c r="B1738" s="348"/>
      <c r="C1738" s="349"/>
      <c r="D1738" s="351"/>
      <c r="E1738" s="324" t="s">
        <v>1455</v>
      </c>
    </row>
    <row r="1739" spans="1:5" x14ac:dyDescent="0.2">
      <c r="A1739" s="352" t="s">
        <v>2312</v>
      </c>
      <c r="B1739" s="354" t="s">
        <v>2303</v>
      </c>
      <c r="C1739" s="355"/>
      <c r="D1739" s="358" t="s">
        <v>62</v>
      </c>
      <c r="E1739" s="321" t="s">
        <v>1454</v>
      </c>
    </row>
    <row r="1740" spans="1:5" x14ac:dyDescent="0.2">
      <c r="A1740" s="360"/>
      <c r="B1740" s="361"/>
      <c r="C1740" s="362"/>
      <c r="D1740" s="363"/>
      <c r="E1740" s="322" t="s">
        <v>1455</v>
      </c>
    </row>
    <row r="1741" spans="1:5" x14ac:dyDescent="0.2">
      <c r="A1741" s="344" t="s">
        <v>2313</v>
      </c>
      <c r="B1741" s="346" t="s">
        <v>2303</v>
      </c>
      <c r="C1741" s="347"/>
      <c r="D1741" s="350" t="s">
        <v>62</v>
      </c>
      <c r="E1741" s="323" t="s">
        <v>1454</v>
      </c>
    </row>
    <row r="1742" spans="1:5" x14ac:dyDescent="0.2">
      <c r="A1742" s="345"/>
      <c r="B1742" s="348"/>
      <c r="C1742" s="349"/>
      <c r="D1742" s="351"/>
      <c r="E1742" s="324" t="s">
        <v>1455</v>
      </c>
    </row>
    <row r="1743" spans="1:5" x14ac:dyDescent="0.2">
      <c r="A1743" s="352" t="s">
        <v>2314</v>
      </c>
      <c r="B1743" s="354" t="s">
        <v>2303</v>
      </c>
      <c r="C1743" s="355"/>
      <c r="D1743" s="358" t="s">
        <v>62</v>
      </c>
      <c r="E1743" s="321" t="s">
        <v>1454</v>
      </c>
    </row>
    <row r="1744" spans="1:5" x14ac:dyDescent="0.2">
      <c r="A1744" s="360"/>
      <c r="B1744" s="361"/>
      <c r="C1744" s="362"/>
      <c r="D1744" s="363"/>
      <c r="E1744" s="322" t="s">
        <v>1455</v>
      </c>
    </row>
    <row r="1745" spans="1:5" x14ac:dyDescent="0.2">
      <c r="A1745" s="344" t="s">
        <v>2315</v>
      </c>
      <c r="B1745" s="346" t="s">
        <v>2303</v>
      </c>
      <c r="C1745" s="347"/>
      <c r="D1745" s="350" t="s">
        <v>62</v>
      </c>
      <c r="E1745" s="323" t="s">
        <v>1454</v>
      </c>
    </row>
    <row r="1746" spans="1:5" x14ac:dyDescent="0.2">
      <c r="A1746" s="345"/>
      <c r="B1746" s="348"/>
      <c r="C1746" s="349"/>
      <c r="D1746" s="351"/>
      <c r="E1746" s="324" t="s">
        <v>1455</v>
      </c>
    </row>
    <row r="1747" spans="1:5" x14ac:dyDescent="0.2">
      <c r="A1747" s="352" t="s">
        <v>2316</v>
      </c>
      <c r="B1747" s="354" t="s">
        <v>2317</v>
      </c>
      <c r="C1747" s="355"/>
      <c r="D1747" s="358" t="s">
        <v>62</v>
      </c>
      <c r="E1747" s="321" t="s">
        <v>1454</v>
      </c>
    </row>
    <row r="1748" spans="1:5" x14ac:dyDescent="0.2">
      <c r="A1748" s="360"/>
      <c r="B1748" s="361"/>
      <c r="C1748" s="362"/>
      <c r="D1748" s="363"/>
      <c r="E1748" s="322" t="s">
        <v>1455</v>
      </c>
    </row>
    <row r="1749" spans="1:5" x14ac:dyDescent="0.2">
      <c r="A1749" s="344" t="s">
        <v>2318</v>
      </c>
      <c r="B1749" s="346" t="s">
        <v>2317</v>
      </c>
      <c r="C1749" s="347"/>
      <c r="D1749" s="350" t="s">
        <v>62</v>
      </c>
      <c r="E1749" s="323" t="s">
        <v>1454</v>
      </c>
    </row>
    <row r="1750" spans="1:5" x14ac:dyDescent="0.2">
      <c r="A1750" s="345"/>
      <c r="B1750" s="348"/>
      <c r="C1750" s="349"/>
      <c r="D1750" s="351"/>
      <c r="E1750" s="324" t="s">
        <v>1455</v>
      </c>
    </row>
    <row r="1751" spans="1:5" x14ac:dyDescent="0.2">
      <c r="A1751" s="352" t="s">
        <v>2319</v>
      </c>
      <c r="B1751" s="354" t="s">
        <v>2317</v>
      </c>
      <c r="C1751" s="355"/>
      <c r="D1751" s="358" t="s">
        <v>62</v>
      </c>
      <c r="E1751" s="321" t="s">
        <v>1454</v>
      </c>
    </row>
    <row r="1752" spans="1:5" x14ac:dyDescent="0.2">
      <c r="A1752" s="360"/>
      <c r="B1752" s="361"/>
      <c r="C1752" s="362"/>
      <c r="D1752" s="363"/>
      <c r="E1752" s="322" t="s">
        <v>1455</v>
      </c>
    </row>
    <row r="1753" spans="1:5" x14ac:dyDescent="0.2">
      <c r="A1753" s="344" t="s">
        <v>2320</v>
      </c>
      <c r="B1753" s="346" t="s">
        <v>2317</v>
      </c>
      <c r="C1753" s="347"/>
      <c r="D1753" s="350" t="s">
        <v>62</v>
      </c>
      <c r="E1753" s="323" t="s">
        <v>1454</v>
      </c>
    </row>
    <row r="1754" spans="1:5" x14ac:dyDescent="0.2">
      <c r="A1754" s="345"/>
      <c r="B1754" s="348"/>
      <c r="C1754" s="349"/>
      <c r="D1754" s="351"/>
      <c r="E1754" s="324" t="s">
        <v>1455</v>
      </c>
    </row>
    <row r="1755" spans="1:5" x14ac:dyDescent="0.2">
      <c r="A1755" s="352" t="s">
        <v>2321</v>
      </c>
      <c r="B1755" s="354" t="s">
        <v>2317</v>
      </c>
      <c r="C1755" s="355"/>
      <c r="D1755" s="358" t="s">
        <v>62</v>
      </c>
      <c r="E1755" s="321" t="s">
        <v>1454</v>
      </c>
    </row>
    <row r="1756" spans="1:5" x14ac:dyDescent="0.2">
      <c r="A1756" s="360"/>
      <c r="B1756" s="361"/>
      <c r="C1756" s="362"/>
      <c r="D1756" s="363"/>
      <c r="E1756" s="322" t="s">
        <v>1455</v>
      </c>
    </row>
    <row r="1757" spans="1:5" x14ac:dyDescent="0.2">
      <c r="A1757" s="344" t="s">
        <v>2322</v>
      </c>
      <c r="B1757" s="346" t="s">
        <v>2323</v>
      </c>
      <c r="C1757" s="347"/>
      <c r="D1757" s="350" t="s">
        <v>62</v>
      </c>
      <c r="E1757" s="323" t="s">
        <v>1454</v>
      </c>
    </row>
    <row r="1758" spans="1:5" x14ac:dyDescent="0.2">
      <c r="A1758" s="345"/>
      <c r="B1758" s="348"/>
      <c r="C1758" s="349"/>
      <c r="D1758" s="351"/>
      <c r="E1758" s="324" t="s">
        <v>1455</v>
      </c>
    </row>
    <row r="1759" spans="1:5" x14ac:dyDescent="0.2">
      <c r="A1759" s="352" t="s">
        <v>2324</v>
      </c>
      <c r="B1759" s="354" t="s">
        <v>2323</v>
      </c>
      <c r="C1759" s="355"/>
      <c r="D1759" s="358" t="s">
        <v>62</v>
      </c>
      <c r="E1759" s="321" t="s">
        <v>1454</v>
      </c>
    </row>
    <row r="1760" spans="1:5" x14ac:dyDescent="0.2">
      <c r="A1760" s="360"/>
      <c r="B1760" s="361"/>
      <c r="C1760" s="362"/>
      <c r="D1760" s="363"/>
      <c r="E1760" s="322" t="s">
        <v>1455</v>
      </c>
    </row>
    <row r="1761" spans="1:5" x14ac:dyDescent="0.2">
      <c r="A1761" s="344" t="s">
        <v>2325</v>
      </c>
      <c r="B1761" s="346" t="s">
        <v>2323</v>
      </c>
      <c r="C1761" s="347"/>
      <c r="D1761" s="350" t="s">
        <v>62</v>
      </c>
      <c r="E1761" s="323" t="s">
        <v>1454</v>
      </c>
    </row>
    <row r="1762" spans="1:5" x14ac:dyDescent="0.2">
      <c r="A1762" s="345"/>
      <c r="B1762" s="348"/>
      <c r="C1762" s="349"/>
      <c r="D1762" s="351"/>
      <c r="E1762" s="324" t="s">
        <v>1455</v>
      </c>
    </row>
    <row r="1763" spans="1:5" x14ac:dyDescent="0.2">
      <c r="A1763" s="352" t="s">
        <v>2326</v>
      </c>
      <c r="B1763" s="354" t="s">
        <v>2323</v>
      </c>
      <c r="C1763" s="355"/>
      <c r="D1763" s="358" t="s">
        <v>62</v>
      </c>
      <c r="E1763" s="321" t="s">
        <v>1454</v>
      </c>
    </row>
    <row r="1764" spans="1:5" x14ac:dyDescent="0.2">
      <c r="A1764" s="360"/>
      <c r="B1764" s="361"/>
      <c r="C1764" s="362"/>
      <c r="D1764" s="363"/>
      <c r="E1764" s="322" t="s">
        <v>1455</v>
      </c>
    </row>
    <row r="1765" spans="1:5" x14ac:dyDescent="0.2">
      <c r="A1765" s="344" t="s">
        <v>2327</v>
      </c>
      <c r="B1765" s="346" t="s">
        <v>2328</v>
      </c>
      <c r="C1765" s="347"/>
      <c r="D1765" s="350" t="s">
        <v>62</v>
      </c>
      <c r="E1765" s="323" t="s">
        <v>1454</v>
      </c>
    </row>
    <row r="1766" spans="1:5" x14ac:dyDescent="0.2">
      <c r="A1766" s="345"/>
      <c r="B1766" s="348"/>
      <c r="C1766" s="349"/>
      <c r="D1766" s="351"/>
      <c r="E1766" s="324" t="s">
        <v>1455</v>
      </c>
    </row>
    <row r="1767" spans="1:5" x14ac:dyDescent="0.2">
      <c r="A1767" s="352" t="s">
        <v>2329</v>
      </c>
      <c r="B1767" s="354" t="s">
        <v>2328</v>
      </c>
      <c r="C1767" s="355"/>
      <c r="D1767" s="358" t="s">
        <v>62</v>
      </c>
      <c r="E1767" s="321" t="s">
        <v>1454</v>
      </c>
    </row>
    <row r="1768" spans="1:5" x14ac:dyDescent="0.2">
      <c r="A1768" s="360"/>
      <c r="B1768" s="361"/>
      <c r="C1768" s="362"/>
      <c r="D1768" s="363"/>
      <c r="E1768" s="322" t="s">
        <v>1455</v>
      </c>
    </row>
    <row r="1769" spans="1:5" x14ac:dyDescent="0.2">
      <c r="A1769" s="344" t="s">
        <v>2330</v>
      </c>
      <c r="B1769" s="346" t="s">
        <v>2328</v>
      </c>
      <c r="C1769" s="347"/>
      <c r="D1769" s="350" t="s">
        <v>62</v>
      </c>
      <c r="E1769" s="323" t="s">
        <v>1454</v>
      </c>
    </row>
    <row r="1770" spans="1:5" x14ac:dyDescent="0.2">
      <c r="A1770" s="345"/>
      <c r="B1770" s="348"/>
      <c r="C1770" s="349"/>
      <c r="D1770" s="351"/>
      <c r="E1770" s="324" t="s">
        <v>1455</v>
      </c>
    </row>
    <row r="1771" spans="1:5" x14ac:dyDescent="0.2">
      <c r="A1771" s="352" t="s">
        <v>2331</v>
      </c>
      <c r="B1771" s="354" t="s">
        <v>2328</v>
      </c>
      <c r="C1771" s="355"/>
      <c r="D1771" s="358" t="s">
        <v>62</v>
      </c>
      <c r="E1771" s="321" t="s">
        <v>1454</v>
      </c>
    </row>
    <row r="1772" spans="1:5" x14ac:dyDescent="0.2">
      <c r="A1772" s="360"/>
      <c r="B1772" s="361"/>
      <c r="C1772" s="362"/>
      <c r="D1772" s="363"/>
      <c r="E1772" s="322" t="s">
        <v>1455</v>
      </c>
    </row>
    <row r="1773" spans="1:5" x14ac:dyDescent="0.2">
      <c r="A1773" s="344" t="s">
        <v>2332</v>
      </c>
      <c r="B1773" s="346" t="s">
        <v>2328</v>
      </c>
      <c r="C1773" s="347"/>
      <c r="D1773" s="350" t="s">
        <v>62</v>
      </c>
      <c r="E1773" s="323" t="s">
        <v>1454</v>
      </c>
    </row>
    <row r="1774" spans="1:5" x14ac:dyDescent="0.2">
      <c r="A1774" s="345"/>
      <c r="B1774" s="348"/>
      <c r="C1774" s="349"/>
      <c r="D1774" s="351"/>
      <c r="E1774" s="324" t="s">
        <v>1455</v>
      </c>
    </row>
    <row r="1775" spans="1:5" x14ac:dyDescent="0.2">
      <c r="A1775" s="352" t="s">
        <v>2333</v>
      </c>
      <c r="B1775" s="354" t="s">
        <v>2328</v>
      </c>
      <c r="C1775" s="355"/>
      <c r="D1775" s="358" t="s">
        <v>62</v>
      </c>
      <c r="E1775" s="321" t="s">
        <v>1454</v>
      </c>
    </row>
    <row r="1776" spans="1:5" x14ac:dyDescent="0.2">
      <c r="A1776" s="360"/>
      <c r="B1776" s="361"/>
      <c r="C1776" s="362"/>
      <c r="D1776" s="363"/>
      <c r="E1776" s="322" t="s">
        <v>1455</v>
      </c>
    </row>
    <row r="1777" spans="1:5" x14ac:dyDescent="0.2">
      <c r="A1777" s="344" t="s">
        <v>2334</v>
      </c>
      <c r="B1777" s="346" t="s">
        <v>2328</v>
      </c>
      <c r="C1777" s="347"/>
      <c r="D1777" s="350" t="s">
        <v>62</v>
      </c>
      <c r="E1777" s="323" t="s">
        <v>1454</v>
      </c>
    </row>
    <row r="1778" spans="1:5" x14ac:dyDescent="0.2">
      <c r="A1778" s="345"/>
      <c r="B1778" s="348"/>
      <c r="C1778" s="349"/>
      <c r="D1778" s="351"/>
      <c r="E1778" s="324" t="s">
        <v>1455</v>
      </c>
    </row>
    <row r="1779" spans="1:5" x14ac:dyDescent="0.2">
      <c r="A1779" s="352" t="s">
        <v>2335</v>
      </c>
      <c r="B1779" s="354" t="s">
        <v>2328</v>
      </c>
      <c r="C1779" s="355"/>
      <c r="D1779" s="358" t="s">
        <v>62</v>
      </c>
      <c r="E1779" s="321" t="s">
        <v>1454</v>
      </c>
    </row>
    <row r="1780" spans="1:5" x14ac:dyDescent="0.2">
      <c r="A1780" s="360"/>
      <c r="B1780" s="361"/>
      <c r="C1780" s="362"/>
      <c r="D1780" s="363"/>
      <c r="E1780" s="322" t="s">
        <v>1455</v>
      </c>
    </row>
    <row r="1781" spans="1:5" x14ac:dyDescent="0.2">
      <c r="A1781" s="344" t="s">
        <v>2336</v>
      </c>
      <c r="B1781" s="346" t="s">
        <v>2328</v>
      </c>
      <c r="C1781" s="347"/>
      <c r="D1781" s="350" t="s">
        <v>62</v>
      </c>
      <c r="E1781" s="323" t="s">
        <v>1454</v>
      </c>
    </row>
    <row r="1782" spans="1:5" x14ac:dyDescent="0.2">
      <c r="A1782" s="345"/>
      <c r="B1782" s="348"/>
      <c r="C1782" s="349"/>
      <c r="D1782" s="351"/>
      <c r="E1782" s="324" t="s">
        <v>1455</v>
      </c>
    </row>
    <row r="1783" spans="1:5" x14ac:dyDescent="0.2">
      <c r="A1783" s="352" t="s">
        <v>2337</v>
      </c>
      <c r="B1783" s="354" t="s">
        <v>2338</v>
      </c>
      <c r="C1783" s="355"/>
      <c r="D1783" s="358" t="s">
        <v>62</v>
      </c>
      <c r="E1783" s="321" t="s">
        <v>1454</v>
      </c>
    </row>
    <row r="1784" spans="1:5" x14ac:dyDescent="0.2">
      <c r="A1784" s="360"/>
      <c r="B1784" s="361"/>
      <c r="C1784" s="362"/>
      <c r="D1784" s="363"/>
      <c r="E1784" s="322" t="s">
        <v>1455</v>
      </c>
    </row>
    <row r="1785" spans="1:5" x14ac:dyDescent="0.2">
      <c r="A1785" s="344" t="s">
        <v>2339</v>
      </c>
      <c r="B1785" s="346" t="s">
        <v>2338</v>
      </c>
      <c r="C1785" s="347"/>
      <c r="D1785" s="350" t="s">
        <v>62</v>
      </c>
      <c r="E1785" s="323" t="s">
        <v>1454</v>
      </c>
    </row>
    <row r="1786" spans="1:5" x14ac:dyDescent="0.2">
      <c r="A1786" s="345"/>
      <c r="B1786" s="348"/>
      <c r="C1786" s="349"/>
      <c r="D1786" s="351"/>
      <c r="E1786" s="324" t="s">
        <v>1455</v>
      </c>
    </row>
    <row r="1787" spans="1:5" x14ac:dyDescent="0.2">
      <c r="A1787" s="352" t="s">
        <v>2340</v>
      </c>
      <c r="B1787" s="354" t="s">
        <v>2338</v>
      </c>
      <c r="C1787" s="355"/>
      <c r="D1787" s="358" t="s">
        <v>62</v>
      </c>
      <c r="E1787" s="321" t="s">
        <v>1454</v>
      </c>
    </row>
    <row r="1788" spans="1:5" x14ac:dyDescent="0.2">
      <c r="A1788" s="360"/>
      <c r="B1788" s="361"/>
      <c r="C1788" s="362"/>
      <c r="D1788" s="363"/>
      <c r="E1788" s="322" t="s">
        <v>1455</v>
      </c>
    </row>
    <row r="1789" spans="1:5" x14ac:dyDescent="0.2">
      <c r="A1789" s="344" t="s">
        <v>2341</v>
      </c>
      <c r="B1789" s="346" t="s">
        <v>2338</v>
      </c>
      <c r="C1789" s="347"/>
      <c r="D1789" s="350" t="s">
        <v>62</v>
      </c>
      <c r="E1789" s="323" t="s">
        <v>1454</v>
      </c>
    </row>
    <row r="1790" spans="1:5" x14ac:dyDescent="0.2">
      <c r="A1790" s="345"/>
      <c r="B1790" s="348"/>
      <c r="C1790" s="349"/>
      <c r="D1790" s="351"/>
      <c r="E1790" s="324" t="s">
        <v>1455</v>
      </c>
    </row>
    <row r="1791" spans="1:5" x14ac:dyDescent="0.2">
      <c r="A1791" s="352" t="s">
        <v>2342</v>
      </c>
      <c r="B1791" s="354" t="s">
        <v>2338</v>
      </c>
      <c r="C1791" s="355"/>
      <c r="D1791" s="358" t="s">
        <v>62</v>
      </c>
      <c r="E1791" s="321" t="s">
        <v>1454</v>
      </c>
    </row>
    <row r="1792" spans="1:5" x14ac:dyDescent="0.2">
      <c r="A1792" s="360"/>
      <c r="B1792" s="361"/>
      <c r="C1792" s="362"/>
      <c r="D1792" s="363"/>
      <c r="E1792" s="322" t="s">
        <v>1455</v>
      </c>
    </row>
    <row r="1793" spans="1:5" x14ac:dyDescent="0.2">
      <c r="A1793" s="344" t="s">
        <v>2343</v>
      </c>
      <c r="B1793" s="346" t="s">
        <v>2338</v>
      </c>
      <c r="C1793" s="347"/>
      <c r="D1793" s="350" t="s">
        <v>62</v>
      </c>
      <c r="E1793" s="323" t="s">
        <v>1454</v>
      </c>
    </row>
    <row r="1794" spans="1:5" x14ac:dyDescent="0.2">
      <c r="A1794" s="345"/>
      <c r="B1794" s="348"/>
      <c r="C1794" s="349"/>
      <c r="D1794" s="351"/>
      <c r="E1794" s="324" t="s">
        <v>1455</v>
      </c>
    </row>
    <row r="1795" spans="1:5" x14ac:dyDescent="0.2">
      <c r="A1795" s="352" t="s">
        <v>2344</v>
      </c>
      <c r="B1795" s="354" t="s">
        <v>2338</v>
      </c>
      <c r="C1795" s="355"/>
      <c r="D1795" s="358" t="s">
        <v>62</v>
      </c>
      <c r="E1795" s="321" t="s">
        <v>1454</v>
      </c>
    </row>
    <row r="1796" spans="1:5" x14ac:dyDescent="0.2">
      <c r="A1796" s="360"/>
      <c r="B1796" s="361"/>
      <c r="C1796" s="362"/>
      <c r="D1796" s="363"/>
      <c r="E1796" s="322" t="s">
        <v>1455</v>
      </c>
    </row>
    <row r="1797" spans="1:5" x14ac:dyDescent="0.2">
      <c r="A1797" s="344" t="s">
        <v>2345</v>
      </c>
      <c r="B1797" s="346" t="s">
        <v>2338</v>
      </c>
      <c r="C1797" s="347"/>
      <c r="D1797" s="350" t="s">
        <v>62</v>
      </c>
      <c r="E1797" s="323" t="s">
        <v>1454</v>
      </c>
    </row>
    <row r="1798" spans="1:5" x14ac:dyDescent="0.2">
      <c r="A1798" s="345"/>
      <c r="B1798" s="348"/>
      <c r="C1798" s="349"/>
      <c r="D1798" s="351"/>
      <c r="E1798" s="324" t="s">
        <v>1455</v>
      </c>
    </row>
    <row r="1799" spans="1:5" x14ac:dyDescent="0.2">
      <c r="A1799" s="352" t="s">
        <v>2346</v>
      </c>
      <c r="B1799" s="354" t="s">
        <v>2347</v>
      </c>
      <c r="C1799" s="355"/>
      <c r="D1799" s="358" t="s">
        <v>62</v>
      </c>
      <c r="E1799" s="321" t="s">
        <v>1454</v>
      </c>
    </row>
    <row r="1800" spans="1:5" x14ac:dyDescent="0.2">
      <c r="A1800" s="360"/>
      <c r="B1800" s="361"/>
      <c r="C1800" s="362"/>
      <c r="D1800" s="363"/>
      <c r="E1800" s="322" t="s">
        <v>1455</v>
      </c>
    </row>
    <row r="1801" spans="1:5" x14ac:dyDescent="0.2">
      <c r="A1801" s="344" t="s">
        <v>2348</v>
      </c>
      <c r="B1801" s="346" t="s">
        <v>2347</v>
      </c>
      <c r="C1801" s="347"/>
      <c r="D1801" s="350" t="s">
        <v>62</v>
      </c>
      <c r="E1801" s="323" t="s">
        <v>1454</v>
      </c>
    </row>
    <row r="1802" spans="1:5" x14ac:dyDescent="0.2">
      <c r="A1802" s="345"/>
      <c r="B1802" s="348"/>
      <c r="C1802" s="349"/>
      <c r="D1802" s="351"/>
      <c r="E1802" s="324" t="s">
        <v>1455</v>
      </c>
    </row>
    <row r="1803" spans="1:5" x14ac:dyDescent="0.2">
      <c r="A1803" s="352" t="s">
        <v>2349</v>
      </c>
      <c r="B1803" s="354" t="s">
        <v>2347</v>
      </c>
      <c r="C1803" s="355"/>
      <c r="D1803" s="358" t="s">
        <v>62</v>
      </c>
      <c r="E1803" s="321" t="s">
        <v>1454</v>
      </c>
    </row>
    <row r="1804" spans="1:5" x14ac:dyDescent="0.2">
      <c r="A1804" s="360"/>
      <c r="B1804" s="361"/>
      <c r="C1804" s="362"/>
      <c r="D1804" s="363"/>
      <c r="E1804" s="322" t="s">
        <v>1455</v>
      </c>
    </row>
    <row r="1805" spans="1:5" x14ac:dyDescent="0.2">
      <c r="A1805" s="344" t="s">
        <v>2350</v>
      </c>
      <c r="B1805" s="346" t="s">
        <v>2347</v>
      </c>
      <c r="C1805" s="347"/>
      <c r="D1805" s="350" t="s">
        <v>62</v>
      </c>
      <c r="E1805" s="323" t="s">
        <v>1454</v>
      </c>
    </row>
    <row r="1806" spans="1:5" x14ac:dyDescent="0.2">
      <c r="A1806" s="345"/>
      <c r="B1806" s="348"/>
      <c r="C1806" s="349"/>
      <c r="D1806" s="351"/>
      <c r="E1806" s="324" t="s">
        <v>1455</v>
      </c>
    </row>
    <row r="1807" spans="1:5" x14ac:dyDescent="0.2">
      <c r="A1807" s="352" t="s">
        <v>2351</v>
      </c>
      <c r="B1807" s="354" t="s">
        <v>2347</v>
      </c>
      <c r="C1807" s="355"/>
      <c r="D1807" s="358" t="s">
        <v>62</v>
      </c>
      <c r="E1807" s="321" t="s">
        <v>1454</v>
      </c>
    </row>
    <row r="1808" spans="1:5" x14ac:dyDescent="0.2">
      <c r="A1808" s="360"/>
      <c r="B1808" s="361"/>
      <c r="C1808" s="362"/>
      <c r="D1808" s="363"/>
      <c r="E1808" s="322" t="s">
        <v>1455</v>
      </c>
    </row>
    <row r="1809" spans="1:5" x14ac:dyDescent="0.2">
      <c r="A1809" s="344" t="s">
        <v>2352</v>
      </c>
      <c r="B1809" s="346" t="s">
        <v>2347</v>
      </c>
      <c r="C1809" s="347"/>
      <c r="D1809" s="350" t="s">
        <v>62</v>
      </c>
      <c r="E1809" s="323" t="s">
        <v>1454</v>
      </c>
    </row>
    <row r="1810" spans="1:5" x14ac:dyDescent="0.2">
      <c r="A1810" s="345"/>
      <c r="B1810" s="348"/>
      <c r="C1810" s="349"/>
      <c r="D1810" s="351"/>
      <c r="E1810" s="324" t="s">
        <v>1455</v>
      </c>
    </row>
    <row r="1811" spans="1:5" x14ac:dyDescent="0.2">
      <c r="A1811" s="352" t="s">
        <v>2353</v>
      </c>
      <c r="B1811" s="354" t="s">
        <v>2347</v>
      </c>
      <c r="C1811" s="355"/>
      <c r="D1811" s="358" t="s">
        <v>62</v>
      </c>
      <c r="E1811" s="321" t="s">
        <v>1454</v>
      </c>
    </row>
    <row r="1812" spans="1:5" x14ac:dyDescent="0.2">
      <c r="A1812" s="360"/>
      <c r="B1812" s="361"/>
      <c r="C1812" s="362"/>
      <c r="D1812" s="363"/>
      <c r="E1812" s="322" t="s">
        <v>1455</v>
      </c>
    </row>
    <row r="1813" spans="1:5" x14ac:dyDescent="0.2">
      <c r="A1813" s="344" t="s">
        <v>2354</v>
      </c>
      <c r="B1813" s="346" t="s">
        <v>2347</v>
      </c>
      <c r="C1813" s="347"/>
      <c r="D1813" s="350" t="s">
        <v>62</v>
      </c>
      <c r="E1813" s="323" t="s">
        <v>1454</v>
      </c>
    </row>
    <row r="1814" spans="1:5" x14ac:dyDescent="0.2">
      <c r="A1814" s="345"/>
      <c r="B1814" s="348"/>
      <c r="C1814" s="349"/>
      <c r="D1814" s="351"/>
      <c r="E1814" s="324" t="s">
        <v>1455</v>
      </c>
    </row>
    <row r="1815" spans="1:5" x14ac:dyDescent="0.2">
      <c r="A1815" s="352" t="s">
        <v>2355</v>
      </c>
      <c r="B1815" s="354" t="s">
        <v>2347</v>
      </c>
      <c r="C1815" s="355"/>
      <c r="D1815" s="358" t="s">
        <v>62</v>
      </c>
      <c r="E1815" s="321" t="s">
        <v>1454</v>
      </c>
    </row>
    <row r="1816" spans="1:5" x14ac:dyDescent="0.2">
      <c r="A1816" s="360"/>
      <c r="B1816" s="361"/>
      <c r="C1816" s="362"/>
      <c r="D1816" s="363"/>
      <c r="E1816" s="322" t="s">
        <v>1455</v>
      </c>
    </row>
    <row r="1817" spans="1:5" x14ac:dyDescent="0.2">
      <c r="A1817" s="344" t="s">
        <v>2356</v>
      </c>
      <c r="B1817" s="346" t="s">
        <v>2347</v>
      </c>
      <c r="C1817" s="347"/>
      <c r="D1817" s="350" t="s">
        <v>62</v>
      </c>
      <c r="E1817" s="323" t="s">
        <v>1454</v>
      </c>
    </row>
    <row r="1818" spans="1:5" x14ac:dyDescent="0.2">
      <c r="A1818" s="345"/>
      <c r="B1818" s="348"/>
      <c r="C1818" s="349"/>
      <c r="D1818" s="351"/>
      <c r="E1818" s="324" t="s">
        <v>1455</v>
      </c>
    </row>
    <row r="1819" spans="1:5" x14ac:dyDescent="0.2">
      <c r="A1819" s="352" t="s">
        <v>2357</v>
      </c>
      <c r="B1819" s="354" t="s">
        <v>2347</v>
      </c>
      <c r="C1819" s="355"/>
      <c r="D1819" s="358" t="s">
        <v>62</v>
      </c>
      <c r="E1819" s="321" t="s">
        <v>1454</v>
      </c>
    </row>
    <row r="1820" spans="1:5" x14ac:dyDescent="0.2">
      <c r="A1820" s="360"/>
      <c r="B1820" s="361"/>
      <c r="C1820" s="362"/>
      <c r="D1820" s="363"/>
      <c r="E1820" s="322" t="s">
        <v>1455</v>
      </c>
    </row>
    <row r="1821" spans="1:5" x14ac:dyDescent="0.2">
      <c r="A1821" s="344" t="s">
        <v>2358</v>
      </c>
      <c r="B1821" s="346" t="s">
        <v>2347</v>
      </c>
      <c r="C1821" s="347"/>
      <c r="D1821" s="350" t="s">
        <v>62</v>
      </c>
      <c r="E1821" s="323" t="s">
        <v>1454</v>
      </c>
    </row>
    <row r="1822" spans="1:5" x14ac:dyDescent="0.2">
      <c r="A1822" s="345"/>
      <c r="B1822" s="348"/>
      <c r="C1822" s="349"/>
      <c r="D1822" s="351"/>
      <c r="E1822" s="324" t="s">
        <v>1455</v>
      </c>
    </row>
    <row r="1823" spans="1:5" x14ac:dyDescent="0.2">
      <c r="A1823" s="352" t="s">
        <v>2359</v>
      </c>
      <c r="B1823" s="354" t="s">
        <v>2347</v>
      </c>
      <c r="C1823" s="355"/>
      <c r="D1823" s="358" t="s">
        <v>62</v>
      </c>
      <c r="E1823" s="321" t="s">
        <v>1454</v>
      </c>
    </row>
    <row r="1824" spans="1:5" x14ac:dyDescent="0.2">
      <c r="A1824" s="360"/>
      <c r="B1824" s="361"/>
      <c r="C1824" s="362"/>
      <c r="D1824" s="363"/>
      <c r="E1824" s="322" t="s">
        <v>1455</v>
      </c>
    </row>
    <row r="1825" spans="1:5" x14ac:dyDescent="0.2">
      <c r="A1825" s="344" t="s">
        <v>2360</v>
      </c>
      <c r="B1825" s="346" t="s">
        <v>2347</v>
      </c>
      <c r="C1825" s="347"/>
      <c r="D1825" s="350" t="s">
        <v>62</v>
      </c>
      <c r="E1825" s="323" t="s">
        <v>1454</v>
      </c>
    </row>
    <row r="1826" spans="1:5" x14ac:dyDescent="0.2">
      <c r="A1826" s="345"/>
      <c r="B1826" s="348"/>
      <c r="C1826" s="349"/>
      <c r="D1826" s="351"/>
      <c r="E1826" s="324" t="s">
        <v>1455</v>
      </c>
    </row>
    <row r="1827" spans="1:5" x14ac:dyDescent="0.2">
      <c r="A1827" s="352" t="s">
        <v>2361</v>
      </c>
      <c r="B1827" s="354" t="s">
        <v>2347</v>
      </c>
      <c r="C1827" s="355"/>
      <c r="D1827" s="358" t="s">
        <v>62</v>
      </c>
      <c r="E1827" s="321" t="s">
        <v>1454</v>
      </c>
    </row>
    <row r="1828" spans="1:5" x14ac:dyDescent="0.2">
      <c r="A1828" s="360"/>
      <c r="B1828" s="361"/>
      <c r="C1828" s="362"/>
      <c r="D1828" s="363"/>
      <c r="E1828" s="322" t="s">
        <v>1455</v>
      </c>
    </row>
    <row r="1829" spans="1:5" x14ac:dyDescent="0.2">
      <c r="A1829" s="344" t="s">
        <v>2362</v>
      </c>
      <c r="B1829" s="346" t="s">
        <v>2363</v>
      </c>
      <c r="C1829" s="347"/>
      <c r="D1829" s="350" t="s">
        <v>62</v>
      </c>
      <c r="E1829" s="323" t="s">
        <v>1454</v>
      </c>
    </row>
    <row r="1830" spans="1:5" x14ac:dyDescent="0.2">
      <c r="A1830" s="345"/>
      <c r="B1830" s="348"/>
      <c r="C1830" s="349"/>
      <c r="D1830" s="351"/>
      <c r="E1830" s="324" t="s">
        <v>1455</v>
      </c>
    </row>
    <row r="1831" spans="1:5" x14ac:dyDescent="0.2">
      <c r="A1831" s="352" t="s">
        <v>2364</v>
      </c>
      <c r="B1831" s="354" t="s">
        <v>2363</v>
      </c>
      <c r="C1831" s="355"/>
      <c r="D1831" s="358" t="s">
        <v>62</v>
      </c>
      <c r="E1831" s="321" t="s">
        <v>1454</v>
      </c>
    </row>
    <row r="1832" spans="1:5" x14ac:dyDescent="0.2">
      <c r="A1832" s="360"/>
      <c r="B1832" s="361"/>
      <c r="C1832" s="362"/>
      <c r="D1832" s="363"/>
      <c r="E1832" s="322" t="s">
        <v>1455</v>
      </c>
    </row>
    <row r="1833" spans="1:5" x14ac:dyDescent="0.2">
      <c r="A1833" s="344" t="s">
        <v>2365</v>
      </c>
      <c r="B1833" s="346" t="s">
        <v>2363</v>
      </c>
      <c r="C1833" s="347"/>
      <c r="D1833" s="350" t="s">
        <v>62</v>
      </c>
      <c r="E1833" s="323" t="s">
        <v>1454</v>
      </c>
    </row>
    <row r="1834" spans="1:5" x14ac:dyDescent="0.2">
      <c r="A1834" s="345"/>
      <c r="B1834" s="348"/>
      <c r="C1834" s="349"/>
      <c r="D1834" s="351"/>
      <c r="E1834" s="324" t="s">
        <v>1455</v>
      </c>
    </row>
    <row r="1835" spans="1:5" x14ac:dyDescent="0.2">
      <c r="A1835" s="352" t="s">
        <v>2366</v>
      </c>
      <c r="B1835" s="354" t="s">
        <v>2363</v>
      </c>
      <c r="C1835" s="355"/>
      <c r="D1835" s="358" t="s">
        <v>62</v>
      </c>
      <c r="E1835" s="321" t="s">
        <v>1454</v>
      </c>
    </row>
    <row r="1836" spans="1:5" x14ac:dyDescent="0.2">
      <c r="A1836" s="360"/>
      <c r="B1836" s="361"/>
      <c r="C1836" s="362"/>
      <c r="D1836" s="363"/>
      <c r="E1836" s="322" t="s">
        <v>1455</v>
      </c>
    </row>
    <row r="1837" spans="1:5" x14ac:dyDescent="0.2">
      <c r="A1837" s="344" t="s">
        <v>2367</v>
      </c>
      <c r="B1837" s="346" t="s">
        <v>2363</v>
      </c>
      <c r="C1837" s="347"/>
      <c r="D1837" s="350" t="s">
        <v>62</v>
      </c>
      <c r="E1837" s="323" t="s">
        <v>1454</v>
      </c>
    </row>
    <row r="1838" spans="1:5" x14ac:dyDescent="0.2">
      <c r="A1838" s="345"/>
      <c r="B1838" s="348"/>
      <c r="C1838" s="349"/>
      <c r="D1838" s="351"/>
      <c r="E1838" s="324" t="s">
        <v>1455</v>
      </c>
    </row>
    <row r="1839" spans="1:5" x14ac:dyDescent="0.2">
      <c r="A1839" s="352" t="s">
        <v>2368</v>
      </c>
      <c r="B1839" s="354" t="s">
        <v>2363</v>
      </c>
      <c r="C1839" s="355"/>
      <c r="D1839" s="358" t="s">
        <v>62</v>
      </c>
      <c r="E1839" s="321" t="s">
        <v>1454</v>
      </c>
    </row>
    <row r="1840" spans="1:5" x14ac:dyDescent="0.2">
      <c r="A1840" s="360"/>
      <c r="B1840" s="361"/>
      <c r="C1840" s="362"/>
      <c r="D1840" s="363"/>
      <c r="E1840" s="322" t="s">
        <v>1455</v>
      </c>
    </row>
    <row r="1841" spans="1:5" x14ac:dyDescent="0.2">
      <c r="A1841" s="344" t="s">
        <v>2369</v>
      </c>
      <c r="B1841" s="346" t="s">
        <v>2363</v>
      </c>
      <c r="C1841" s="347"/>
      <c r="D1841" s="350" t="s">
        <v>62</v>
      </c>
      <c r="E1841" s="323" t="s">
        <v>1454</v>
      </c>
    </row>
    <row r="1842" spans="1:5" x14ac:dyDescent="0.2">
      <c r="A1842" s="345"/>
      <c r="B1842" s="348"/>
      <c r="C1842" s="349"/>
      <c r="D1842" s="351"/>
      <c r="E1842" s="324" t="s">
        <v>1455</v>
      </c>
    </row>
    <row r="1843" spans="1:5" x14ac:dyDescent="0.2">
      <c r="A1843" s="352" t="s">
        <v>2370</v>
      </c>
      <c r="B1843" s="354" t="s">
        <v>2363</v>
      </c>
      <c r="C1843" s="355"/>
      <c r="D1843" s="358" t="s">
        <v>62</v>
      </c>
      <c r="E1843" s="321" t="s">
        <v>1454</v>
      </c>
    </row>
    <row r="1844" spans="1:5" x14ac:dyDescent="0.2">
      <c r="A1844" s="360"/>
      <c r="B1844" s="361"/>
      <c r="C1844" s="362"/>
      <c r="D1844" s="363"/>
      <c r="E1844" s="322" t="s">
        <v>1455</v>
      </c>
    </row>
    <row r="1845" spans="1:5" x14ac:dyDescent="0.2">
      <c r="A1845" s="344" t="s">
        <v>2371</v>
      </c>
      <c r="B1845" s="346" t="s">
        <v>2363</v>
      </c>
      <c r="C1845" s="347"/>
      <c r="D1845" s="350" t="s">
        <v>62</v>
      </c>
      <c r="E1845" s="323" t="s">
        <v>1454</v>
      </c>
    </row>
    <row r="1846" spans="1:5" x14ac:dyDescent="0.2">
      <c r="A1846" s="345"/>
      <c r="B1846" s="348"/>
      <c r="C1846" s="349"/>
      <c r="D1846" s="351"/>
      <c r="E1846" s="324" t="s">
        <v>1455</v>
      </c>
    </row>
    <row r="1847" spans="1:5" x14ac:dyDescent="0.2">
      <c r="A1847" s="352" t="s">
        <v>2372</v>
      </c>
      <c r="B1847" s="354" t="s">
        <v>2363</v>
      </c>
      <c r="C1847" s="355"/>
      <c r="D1847" s="358" t="s">
        <v>62</v>
      </c>
      <c r="E1847" s="321" t="s">
        <v>1454</v>
      </c>
    </row>
    <row r="1848" spans="1:5" x14ac:dyDescent="0.2">
      <c r="A1848" s="360"/>
      <c r="B1848" s="361"/>
      <c r="C1848" s="362"/>
      <c r="D1848" s="363"/>
      <c r="E1848" s="322" t="s">
        <v>1455</v>
      </c>
    </row>
    <row r="1849" spans="1:5" x14ac:dyDescent="0.2">
      <c r="A1849" s="344" t="s">
        <v>2373</v>
      </c>
      <c r="B1849" s="346" t="s">
        <v>2363</v>
      </c>
      <c r="C1849" s="347"/>
      <c r="D1849" s="350" t="s">
        <v>62</v>
      </c>
      <c r="E1849" s="323" t="s">
        <v>1454</v>
      </c>
    </row>
    <row r="1850" spans="1:5" x14ac:dyDescent="0.2">
      <c r="A1850" s="345"/>
      <c r="B1850" s="348"/>
      <c r="C1850" s="349"/>
      <c r="D1850" s="351"/>
      <c r="E1850" s="324" t="s">
        <v>1455</v>
      </c>
    </row>
    <row r="1851" spans="1:5" x14ac:dyDescent="0.2">
      <c r="A1851" s="352" t="s">
        <v>2374</v>
      </c>
      <c r="B1851" s="354" t="s">
        <v>2363</v>
      </c>
      <c r="C1851" s="355"/>
      <c r="D1851" s="358" t="s">
        <v>62</v>
      </c>
      <c r="E1851" s="321" t="s">
        <v>1454</v>
      </c>
    </row>
    <row r="1852" spans="1:5" x14ac:dyDescent="0.2">
      <c r="A1852" s="360"/>
      <c r="B1852" s="361"/>
      <c r="C1852" s="362"/>
      <c r="D1852" s="363"/>
      <c r="E1852" s="322" t="s">
        <v>1455</v>
      </c>
    </row>
    <row r="1853" spans="1:5" x14ac:dyDescent="0.2">
      <c r="A1853" s="344" t="s">
        <v>2375</v>
      </c>
      <c r="B1853" s="346" t="s">
        <v>2363</v>
      </c>
      <c r="C1853" s="347"/>
      <c r="D1853" s="350" t="s">
        <v>62</v>
      </c>
      <c r="E1853" s="323" t="s">
        <v>1454</v>
      </c>
    </row>
    <row r="1854" spans="1:5" x14ac:dyDescent="0.2">
      <c r="A1854" s="345"/>
      <c r="B1854" s="348"/>
      <c r="C1854" s="349"/>
      <c r="D1854" s="351"/>
      <c r="E1854" s="324" t="s">
        <v>1455</v>
      </c>
    </row>
    <row r="1855" spans="1:5" x14ac:dyDescent="0.2">
      <c r="A1855" s="352" t="s">
        <v>2376</v>
      </c>
      <c r="B1855" s="354" t="s">
        <v>2363</v>
      </c>
      <c r="C1855" s="355"/>
      <c r="D1855" s="358" t="s">
        <v>62</v>
      </c>
      <c r="E1855" s="321" t="s">
        <v>1454</v>
      </c>
    </row>
    <row r="1856" spans="1:5" x14ac:dyDescent="0.2">
      <c r="A1856" s="360"/>
      <c r="B1856" s="361"/>
      <c r="C1856" s="362"/>
      <c r="D1856" s="363"/>
      <c r="E1856" s="322" t="s">
        <v>1455</v>
      </c>
    </row>
    <row r="1857" spans="1:5" x14ac:dyDescent="0.2">
      <c r="A1857" s="344" t="s">
        <v>2377</v>
      </c>
      <c r="B1857" s="346" t="s">
        <v>2363</v>
      </c>
      <c r="C1857" s="347"/>
      <c r="D1857" s="350" t="s">
        <v>62</v>
      </c>
      <c r="E1857" s="323" t="s">
        <v>1454</v>
      </c>
    </row>
    <row r="1858" spans="1:5" x14ac:dyDescent="0.2">
      <c r="A1858" s="345"/>
      <c r="B1858" s="348"/>
      <c r="C1858" s="349"/>
      <c r="D1858" s="351"/>
      <c r="E1858" s="324" t="s">
        <v>1455</v>
      </c>
    </row>
    <row r="1859" spans="1:5" x14ac:dyDescent="0.2">
      <c r="A1859" s="352" t="s">
        <v>2378</v>
      </c>
      <c r="B1859" s="354" t="s">
        <v>2363</v>
      </c>
      <c r="C1859" s="355"/>
      <c r="D1859" s="358" t="s">
        <v>62</v>
      </c>
      <c r="E1859" s="321" t="s">
        <v>1454</v>
      </c>
    </row>
    <row r="1860" spans="1:5" x14ac:dyDescent="0.2">
      <c r="A1860" s="360"/>
      <c r="B1860" s="361"/>
      <c r="C1860" s="362"/>
      <c r="D1860" s="363"/>
      <c r="E1860" s="322" t="s">
        <v>1455</v>
      </c>
    </row>
    <row r="1861" spans="1:5" x14ac:dyDescent="0.2">
      <c r="A1861" s="344" t="s">
        <v>2379</v>
      </c>
      <c r="B1861" s="346" t="s">
        <v>2363</v>
      </c>
      <c r="C1861" s="347"/>
      <c r="D1861" s="350" t="s">
        <v>62</v>
      </c>
      <c r="E1861" s="323" t="s">
        <v>1454</v>
      </c>
    </row>
    <row r="1862" spans="1:5" x14ac:dyDescent="0.2">
      <c r="A1862" s="345"/>
      <c r="B1862" s="348"/>
      <c r="C1862" s="349"/>
      <c r="D1862" s="351"/>
      <c r="E1862" s="324" t="s">
        <v>1455</v>
      </c>
    </row>
    <row r="1863" spans="1:5" x14ac:dyDescent="0.2">
      <c r="A1863" s="352" t="s">
        <v>2380</v>
      </c>
      <c r="B1863" s="354" t="s">
        <v>2381</v>
      </c>
      <c r="C1863" s="355"/>
      <c r="D1863" s="358" t="s">
        <v>62</v>
      </c>
      <c r="E1863" s="321" t="s">
        <v>1454</v>
      </c>
    </row>
    <row r="1864" spans="1:5" x14ac:dyDescent="0.2">
      <c r="A1864" s="360"/>
      <c r="B1864" s="361"/>
      <c r="C1864" s="362"/>
      <c r="D1864" s="363"/>
      <c r="E1864" s="322" t="s">
        <v>1455</v>
      </c>
    </row>
    <row r="1865" spans="1:5" x14ac:dyDescent="0.2">
      <c r="A1865" s="344" t="s">
        <v>2382</v>
      </c>
      <c r="B1865" s="346" t="s">
        <v>2381</v>
      </c>
      <c r="C1865" s="347"/>
      <c r="D1865" s="350" t="s">
        <v>62</v>
      </c>
      <c r="E1865" s="323" t="s">
        <v>1454</v>
      </c>
    </row>
    <row r="1866" spans="1:5" x14ac:dyDescent="0.2">
      <c r="A1866" s="345"/>
      <c r="B1866" s="348"/>
      <c r="C1866" s="349"/>
      <c r="D1866" s="351"/>
      <c r="E1866" s="324" t="s">
        <v>1455</v>
      </c>
    </row>
    <row r="1867" spans="1:5" x14ac:dyDescent="0.2">
      <c r="A1867" s="352" t="s">
        <v>2182</v>
      </c>
      <c r="B1867" s="354" t="s">
        <v>2381</v>
      </c>
      <c r="C1867" s="355"/>
      <c r="D1867" s="358" t="s">
        <v>62</v>
      </c>
      <c r="E1867" s="321" t="s">
        <v>1454</v>
      </c>
    </row>
    <row r="1868" spans="1:5" x14ac:dyDescent="0.2">
      <c r="A1868" s="360"/>
      <c r="B1868" s="361"/>
      <c r="C1868" s="362"/>
      <c r="D1868" s="363"/>
      <c r="E1868" s="322" t="s">
        <v>1455</v>
      </c>
    </row>
    <row r="1869" spans="1:5" x14ac:dyDescent="0.2">
      <c r="A1869" s="344" t="s">
        <v>1941</v>
      </c>
      <c r="B1869" s="346" t="s">
        <v>2381</v>
      </c>
      <c r="C1869" s="347"/>
      <c r="D1869" s="350" t="s">
        <v>62</v>
      </c>
      <c r="E1869" s="323" t="s">
        <v>1454</v>
      </c>
    </row>
    <row r="1870" spans="1:5" x14ac:dyDescent="0.2">
      <c r="A1870" s="345"/>
      <c r="B1870" s="348"/>
      <c r="C1870" s="349"/>
      <c r="D1870" s="351"/>
      <c r="E1870" s="324" t="s">
        <v>1455</v>
      </c>
    </row>
    <row r="1871" spans="1:5" x14ac:dyDescent="0.2">
      <c r="A1871" s="352" t="s">
        <v>2383</v>
      </c>
      <c r="B1871" s="354" t="s">
        <v>2381</v>
      </c>
      <c r="C1871" s="355"/>
      <c r="D1871" s="358" t="s">
        <v>62</v>
      </c>
      <c r="E1871" s="321" t="s">
        <v>1454</v>
      </c>
    </row>
    <row r="1872" spans="1:5" x14ac:dyDescent="0.2">
      <c r="A1872" s="360"/>
      <c r="B1872" s="361"/>
      <c r="C1872" s="362"/>
      <c r="D1872" s="363"/>
      <c r="E1872" s="322" t="s">
        <v>1455</v>
      </c>
    </row>
    <row r="1873" spans="1:5" x14ac:dyDescent="0.2">
      <c r="A1873" s="344" t="s">
        <v>2384</v>
      </c>
      <c r="B1873" s="346" t="s">
        <v>2381</v>
      </c>
      <c r="C1873" s="347"/>
      <c r="D1873" s="350" t="s">
        <v>62</v>
      </c>
      <c r="E1873" s="323" t="s">
        <v>1454</v>
      </c>
    </row>
    <row r="1874" spans="1:5" x14ac:dyDescent="0.2">
      <c r="A1874" s="345"/>
      <c r="B1874" s="348"/>
      <c r="C1874" s="349"/>
      <c r="D1874" s="351"/>
      <c r="E1874" s="324" t="s">
        <v>1455</v>
      </c>
    </row>
    <row r="1875" spans="1:5" x14ac:dyDescent="0.2">
      <c r="A1875" s="352" t="s">
        <v>2385</v>
      </c>
      <c r="B1875" s="354" t="s">
        <v>2381</v>
      </c>
      <c r="C1875" s="355"/>
      <c r="D1875" s="358" t="s">
        <v>62</v>
      </c>
      <c r="E1875" s="321" t="s">
        <v>1454</v>
      </c>
    </row>
    <row r="1876" spans="1:5" x14ac:dyDescent="0.2">
      <c r="A1876" s="360"/>
      <c r="B1876" s="361"/>
      <c r="C1876" s="362"/>
      <c r="D1876" s="363"/>
      <c r="E1876" s="322" t="s">
        <v>1455</v>
      </c>
    </row>
    <row r="1877" spans="1:5" x14ac:dyDescent="0.2">
      <c r="A1877" s="344" t="s">
        <v>2386</v>
      </c>
      <c r="B1877" s="346" t="s">
        <v>2387</v>
      </c>
      <c r="C1877" s="347"/>
      <c r="D1877" s="350" t="s">
        <v>62</v>
      </c>
      <c r="E1877" s="323" t="s">
        <v>1454</v>
      </c>
    </row>
    <row r="1878" spans="1:5" x14ac:dyDescent="0.2">
      <c r="A1878" s="345"/>
      <c r="B1878" s="348"/>
      <c r="C1878" s="349"/>
      <c r="D1878" s="351"/>
      <c r="E1878" s="324" t="s">
        <v>1455</v>
      </c>
    </row>
    <row r="1879" spans="1:5" x14ac:dyDescent="0.2">
      <c r="A1879" s="352" t="s">
        <v>2388</v>
      </c>
      <c r="B1879" s="354" t="s">
        <v>2387</v>
      </c>
      <c r="C1879" s="355"/>
      <c r="D1879" s="358" t="s">
        <v>62</v>
      </c>
      <c r="E1879" s="321" t="s">
        <v>1454</v>
      </c>
    </row>
    <row r="1880" spans="1:5" x14ac:dyDescent="0.2">
      <c r="A1880" s="360"/>
      <c r="B1880" s="361"/>
      <c r="C1880" s="362"/>
      <c r="D1880" s="363"/>
      <c r="E1880" s="322" t="s">
        <v>1455</v>
      </c>
    </row>
    <row r="1881" spans="1:5" x14ac:dyDescent="0.2">
      <c r="A1881" s="344" t="s">
        <v>2389</v>
      </c>
      <c r="B1881" s="346" t="s">
        <v>2387</v>
      </c>
      <c r="C1881" s="347"/>
      <c r="D1881" s="350" t="s">
        <v>62</v>
      </c>
      <c r="E1881" s="323" t="s">
        <v>1454</v>
      </c>
    </row>
    <row r="1882" spans="1:5" x14ac:dyDescent="0.2">
      <c r="A1882" s="345"/>
      <c r="B1882" s="348"/>
      <c r="C1882" s="349"/>
      <c r="D1882" s="351"/>
      <c r="E1882" s="324" t="s">
        <v>1455</v>
      </c>
    </row>
    <row r="1883" spans="1:5" x14ac:dyDescent="0.2">
      <c r="A1883" s="352" t="s">
        <v>2390</v>
      </c>
      <c r="B1883" s="354" t="s">
        <v>2387</v>
      </c>
      <c r="C1883" s="355"/>
      <c r="D1883" s="358" t="s">
        <v>62</v>
      </c>
      <c r="E1883" s="321" t="s">
        <v>1454</v>
      </c>
    </row>
    <row r="1884" spans="1:5" x14ac:dyDescent="0.2">
      <c r="A1884" s="360"/>
      <c r="B1884" s="361"/>
      <c r="C1884" s="362"/>
      <c r="D1884" s="363"/>
      <c r="E1884" s="322" t="s">
        <v>1455</v>
      </c>
    </row>
    <row r="1885" spans="1:5" x14ac:dyDescent="0.2">
      <c r="A1885" s="344" t="s">
        <v>2391</v>
      </c>
      <c r="B1885" s="346" t="s">
        <v>2387</v>
      </c>
      <c r="C1885" s="347"/>
      <c r="D1885" s="350" t="s">
        <v>62</v>
      </c>
      <c r="E1885" s="323" t="s">
        <v>1454</v>
      </c>
    </row>
    <row r="1886" spans="1:5" x14ac:dyDescent="0.2">
      <c r="A1886" s="345"/>
      <c r="B1886" s="348"/>
      <c r="C1886" s="349"/>
      <c r="D1886" s="351"/>
      <c r="E1886" s="324" t="s">
        <v>1455</v>
      </c>
    </row>
    <row r="1887" spans="1:5" x14ac:dyDescent="0.2">
      <c r="A1887" s="352" t="s">
        <v>2392</v>
      </c>
      <c r="B1887" s="354" t="s">
        <v>2387</v>
      </c>
      <c r="C1887" s="355"/>
      <c r="D1887" s="358" t="s">
        <v>62</v>
      </c>
      <c r="E1887" s="321" t="s">
        <v>1454</v>
      </c>
    </row>
    <row r="1888" spans="1:5" x14ac:dyDescent="0.2">
      <c r="A1888" s="360"/>
      <c r="B1888" s="361"/>
      <c r="C1888" s="362"/>
      <c r="D1888" s="363"/>
      <c r="E1888" s="322" t="s">
        <v>1455</v>
      </c>
    </row>
    <row r="1889" spans="1:5" x14ac:dyDescent="0.2">
      <c r="A1889" s="344" t="s">
        <v>2393</v>
      </c>
      <c r="B1889" s="346" t="s">
        <v>2387</v>
      </c>
      <c r="C1889" s="347"/>
      <c r="D1889" s="350" t="s">
        <v>62</v>
      </c>
      <c r="E1889" s="323" t="s">
        <v>1454</v>
      </c>
    </row>
    <row r="1890" spans="1:5" x14ac:dyDescent="0.2">
      <c r="A1890" s="345"/>
      <c r="B1890" s="348"/>
      <c r="C1890" s="349"/>
      <c r="D1890" s="351"/>
      <c r="E1890" s="324" t="s">
        <v>1455</v>
      </c>
    </row>
    <row r="1891" spans="1:5" x14ac:dyDescent="0.2">
      <c r="A1891" s="352" t="s">
        <v>2394</v>
      </c>
      <c r="B1891" s="354" t="s">
        <v>2387</v>
      </c>
      <c r="C1891" s="355"/>
      <c r="D1891" s="358" t="s">
        <v>62</v>
      </c>
      <c r="E1891" s="321" t="s">
        <v>1454</v>
      </c>
    </row>
    <row r="1892" spans="1:5" x14ac:dyDescent="0.2">
      <c r="A1892" s="360"/>
      <c r="B1892" s="361"/>
      <c r="C1892" s="362"/>
      <c r="D1892" s="363"/>
      <c r="E1892" s="322" t="s">
        <v>1455</v>
      </c>
    </row>
    <row r="1893" spans="1:5" x14ac:dyDescent="0.2">
      <c r="A1893" s="344" t="s">
        <v>2395</v>
      </c>
      <c r="B1893" s="346" t="s">
        <v>2387</v>
      </c>
      <c r="C1893" s="347"/>
      <c r="D1893" s="350" t="s">
        <v>62</v>
      </c>
      <c r="E1893" s="323" t="s">
        <v>1454</v>
      </c>
    </row>
    <row r="1894" spans="1:5" x14ac:dyDescent="0.2">
      <c r="A1894" s="345"/>
      <c r="B1894" s="348"/>
      <c r="C1894" s="349"/>
      <c r="D1894" s="351"/>
      <c r="E1894" s="324" t="s">
        <v>1455</v>
      </c>
    </row>
    <row r="1895" spans="1:5" x14ac:dyDescent="0.2">
      <c r="A1895" s="352" t="s">
        <v>2396</v>
      </c>
      <c r="B1895" s="354" t="s">
        <v>2387</v>
      </c>
      <c r="C1895" s="355"/>
      <c r="D1895" s="358" t="s">
        <v>62</v>
      </c>
      <c r="E1895" s="321" t="s">
        <v>1454</v>
      </c>
    </row>
    <row r="1896" spans="1:5" x14ac:dyDescent="0.2">
      <c r="A1896" s="360"/>
      <c r="B1896" s="361"/>
      <c r="C1896" s="362"/>
      <c r="D1896" s="363"/>
      <c r="E1896" s="322" t="s">
        <v>1455</v>
      </c>
    </row>
    <row r="1897" spans="1:5" x14ac:dyDescent="0.2">
      <c r="A1897" s="344" t="s">
        <v>2397</v>
      </c>
      <c r="B1897" s="346" t="s">
        <v>2387</v>
      </c>
      <c r="C1897" s="347"/>
      <c r="D1897" s="350" t="s">
        <v>62</v>
      </c>
      <c r="E1897" s="323" t="s">
        <v>1454</v>
      </c>
    </row>
    <row r="1898" spans="1:5" x14ac:dyDescent="0.2">
      <c r="A1898" s="345"/>
      <c r="B1898" s="348"/>
      <c r="C1898" s="349"/>
      <c r="D1898" s="351"/>
      <c r="E1898" s="324" t="s">
        <v>1455</v>
      </c>
    </row>
    <row r="1899" spans="1:5" x14ac:dyDescent="0.2">
      <c r="A1899" s="352" t="s">
        <v>2398</v>
      </c>
      <c r="B1899" s="354" t="s">
        <v>2387</v>
      </c>
      <c r="C1899" s="355"/>
      <c r="D1899" s="358" t="s">
        <v>62</v>
      </c>
      <c r="E1899" s="321" t="s">
        <v>1454</v>
      </c>
    </row>
    <row r="1900" spans="1:5" x14ac:dyDescent="0.2">
      <c r="A1900" s="360"/>
      <c r="B1900" s="361"/>
      <c r="C1900" s="362"/>
      <c r="D1900" s="363"/>
      <c r="E1900" s="322" t="s">
        <v>1455</v>
      </c>
    </row>
    <row r="1901" spans="1:5" x14ac:dyDescent="0.2">
      <c r="A1901" s="344" t="s">
        <v>2399</v>
      </c>
      <c r="B1901" s="346" t="s">
        <v>2400</v>
      </c>
      <c r="C1901" s="347"/>
      <c r="D1901" s="350" t="s">
        <v>62</v>
      </c>
      <c r="E1901" s="323" t="s">
        <v>1454</v>
      </c>
    </row>
    <row r="1902" spans="1:5" x14ac:dyDescent="0.2">
      <c r="A1902" s="345"/>
      <c r="B1902" s="348"/>
      <c r="C1902" s="349"/>
      <c r="D1902" s="351"/>
      <c r="E1902" s="324" t="s">
        <v>1455</v>
      </c>
    </row>
    <row r="1903" spans="1:5" x14ac:dyDescent="0.2">
      <c r="A1903" s="352" t="s">
        <v>2401</v>
      </c>
      <c r="B1903" s="354" t="s">
        <v>2400</v>
      </c>
      <c r="C1903" s="355"/>
      <c r="D1903" s="358" t="s">
        <v>62</v>
      </c>
      <c r="E1903" s="321" t="s">
        <v>1454</v>
      </c>
    </row>
    <row r="1904" spans="1:5" x14ac:dyDescent="0.2">
      <c r="A1904" s="360"/>
      <c r="B1904" s="361"/>
      <c r="C1904" s="362"/>
      <c r="D1904" s="363"/>
      <c r="E1904" s="322" t="s">
        <v>1455</v>
      </c>
    </row>
    <row r="1905" spans="1:5" x14ac:dyDescent="0.2">
      <c r="A1905" s="344" t="s">
        <v>2027</v>
      </c>
      <c r="B1905" s="346" t="s">
        <v>2400</v>
      </c>
      <c r="C1905" s="347"/>
      <c r="D1905" s="350" t="s">
        <v>62</v>
      </c>
      <c r="E1905" s="323" t="s">
        <v>1454</v>
      </c>
    </row>
    <row r="1906" spans="1:5" x14ac:dyDescent="0.2">
      <c r="A1906" s="345"/>
      <c r="B1906" s="348"/>
      <c r="C1906" s="349"/>
      <c r="D1906" s="351"/>
      <c r="E1906" s="324" t="s">
        <v>1455</v>
      </c>
    </row>
    <row r="1907" spans="1:5" x14ac:dyDescent="0.2">
      <c r="A1907" s="352" t="s">
        <v>2402</v>
      </c>
      <c r="B1907" s="354" t="s">
        <v>2400</v>
      </c>
      <c r="C1907" s="355"/>
      <c r="D1907" s="358" t="s">
        <v>62</v>
      </c>
      <c r="E1907" s="321" t="s">
        <v>1454</v>
      </c>
    </row>
    <row r="1908" spans="1:5" x14ac:dyDescent="0.2">
      <c r="A1908" s="360"/>
      <c r="B1908" s="361"/>
      <c r="C1908" s="362"/>
      <c r="D1908" s="363"/>
      <c r="E1908" s="322" t="s">
        <v>1455</v>
      </c>
    </row>
    <row r="1909" spans="1:5" x14ac:dyDescent="0.2">
      <c r="A1909" s="344" t="s">
        <v>2403</v>
      </c>
      <c r="B1909" s="346" t="s">
        <v>2400</v>
      </c>
      <c r="C1909" s="347"/>
      <c r="D1909" s="350" t="s">
        <v>62</v>
      </c>
      <c r="E1909" s="323" t="s">
        <v>1454</v>
      </c>
    </row>
    <row r="1910" spans="1:5" x14ac:dyDescent="0.2">
      <c r="A1910" s="345"/>
      <c r="B1910" s="348"/>
      <c r="C1910" s="349"/>
      <c r="D1910" s="351"/>
      <c r="E1910" s="324" t="s">
        <v>1455</v>
      </c>
    </row>
    <row r="1911" spans="1:5" x14ac:dyDescent="0.2">
      <c r="A1911" s="352" t="s">
        <v>2404</v>
      </c>
      <c r="B1911" s="354" t="s">
        <v>2405</v>
      </c>
      <c r="C1911" s="355"/>
      <c r="D1911" s="358" t="s">
        <v>62</v>
      </c>
      <c r="E1911" s="321" t="s">
        <v>1454</v>
      </c>
    </row>
    <row r="1912" spans="1:5" x14ac:dyDescent="0.2">
      <c r="A1912" s="360"/>
      <c r="B1912" s="361"/>
      <c r="C1912" s="362"/>
      <c r="D1912" s="363"/>
      <c r="E1912" s="322" t="s">
        <v>1455</v>
      </c>
    </row>
    <row r="1913" spans="1:5" x14ac:dyDescent="0.2">
      <c r="A1913" s="344" t="s">
        <v>2406</v>
      </c>
      <c r="B1913" s="346" t="s">
        <v>2405</v>
      </c>
      <c r="C1913" s="347"/>
      <c r="D1913" s="350" t="s">
        <v>62</v>
      </c>
      <c r="E1913" s="323" t="s">
        <v>1454</v>
      </c>
    </row>
    <row r="1914" spans="1:5" x14ac:dyDescent="0.2">
      <c r="A1914" s="345"/>
      <c r="B1914" s="348"/>
      <c r="C1914" s="349"/>
      <c r="D1914" s="351"/>
      <c r="E1914" s="324" t="s">
        <v>1455</v>
      </c>
    </row>
    <row r="1915" spans="1:5" x14ac:dyDescent="0.2">
      <c r="A1915" s="352" t="s">
        <v>2407</v>
      </c>
      <c r="B1915" s="354" t="s">
        <v>2405</v>
      </c>
      <c r="C1915" s="355"/>
      <c r="D1915" s="358" t="s">
        <v>62</v>
      </c>
      <c r="E1915" s="321" t="s">
        <v>1454</v>
      </c>
    </row>
    <row r="1916" spans="1:5" x14ac:dyDescent="0.2">
      <c r="A1916" s="360"/>
      <c r="B1916" s="361"/>
      <c r="C1916" s="362"/>
      <c r="D1916" s="363"/>
      <c r="E1916" s="322" t="s">
        <v>1455</v>
      </c>
    </row>
    <row r="1917" spans="1:5" x14ac:dyDescent="0.2">
      <c r="A1917" s="344" t="s">
        <v>1755</v>
      </c>
      <c r="B1917" s="346" t="s">
        <v>2405</v>
      </c>
      <c r="C1917" s="347"/>
      <c r="D1917" s="350" t="s">
        <v>62</v>
      </c>
      <c r="E1917" s="323" t="s">
        <v>1454</v>
      </c>
    </row>
    <row r="1918" spans="1:5" x14ac:dyDescent="0.2">
      <c r="A1918" s="345"/>
      <c r="B1918" s="348"/>
      <c r="C1918" s="349"/>
      <c r="D1918" s="351"/>
      <c r="E1918" s="324" t="s">
        <v>1455</v>
      </c>
    </row>
    <row r="1919" spans="1:5" x14ac:dyDescent="0.2">
      <c r="A1919" s="352" t="s">
        <v>2408</v>
      </c>
      <c r="B1919" s="354" t="s">
        <v>2409</v>
      </c>
      <c r="C1919" s="355"/>
      <c r="D1919" s="358" t="s">
        <v>62</v>
      </c>
      <c r="E1919" s="321" t="s">
        <v>1454</v>
      </c>
    </row>
    <row r="1920" spans="1:5" x14ac:dyDescent="0.2">
      <c r="A1920" s="360"/>
      <c r="B1920" s="361"/>
      <c r="C1920" s="362"/>
      <c r="D1920" s="363"/>
      <c r="E1920" s="322" t="s">
        <v>1455</v>
      </c>
    </row>
    <row r="1921" spans="1:5" x14ac:dyDescent="0.2">
      <c r="A1921" s="344" t="s">
        <v>2410</v>
      </c>
      <c r="B1921" s="346" t="s">
        <v>2409</v>
      </c>
      <c r="C1921" s="347"/>
      <c r="D1921" s="350" t="s">
        <v>62</v>
      </c>
      <c r="E1921" s="323" t="s">
        <v>1454</v>
      </c>
    </row>
    <row r="1922" spans="1:5" x14ac:dyDescent="0.2">
      <c r="A1922" s="345"/>
      <c r="B1922" s="348"/>
      <c r="C1922" s="349"/>
      <c r="D1922" s="351"/>
      <c r="E1922" s="324" t="s">
        <v>1455</v>
      </c>
    </row>
    <row r="1923" spans="1:5" x14ac:dyDescent="0.2">
      <c r="A1923" s="352" t="s">
        <v>2411</v>
      </c>
      <c r="B1923" s="354" t="s">
        <v>2409</v>
      </c>
      <c r="C1923" s="355"/>
      <c r="D1923" s="358" t="s">
        <v>62</v>
      </c>
      <c r="E1923" s="321" t="s">
        <v>1454</v>
      </c>
    </row>
    <row r="1924" spans="1:5" x14ac:dyDescent="0.2">
      <c r="A1924" s="360"/>
      <c r="B1924" s="361"/>
      <c r="C1924" s="362"/>
      <c r="D1924" s="363"/>
      <c r="E1924" s="322" t="s">
        <v>1455</v>
      </c>
    </row>
    <row r="1925" spans="1:5" x14ac:dyDescent="0.2">
      <c r="A1925" s="344" t="s">
        <v>2412</v>
      </c>
      <c r="B1925" s="346" t="s">
        <v>2409</v>
      </c>
      <c r="C1925" s="347"/>
      <c r="D1925" s="350" t="s">
        <v>62</v>
      </c>
      <c r="E1925" s="323" t="s">
        <v>1454</v>
      </c>
    </row>
    <row r="1926" spans="1:5" x14ac:dyDescent="0.2">
      <c r="A1926" s="345"/>
      <c r="B1926" s="348"/>
      <c r="C1926" s="349"/>
      <c r="D1926" s="351"/>
      <c r="E1926" s="324" t="s">
        <v>1455</v>
      </c>
    </row>
    <row r="1927" spans="1:5" x14ac:dyDescent="0.2">
      <c r="A1927" s="352" t="s">
        <v>2413</v>
      </c>
      <c r="B1927" s="354" t="s">
        <v>2409</v>
      </c>
      <c r="C1927" s="355"/>
      <c r="D1927" s="358" t="s">
        <v>62</v>
      </c>
      <c r="E1927" s="321" t="s">
        <v>1454</v>
      </c>
    </row>
    <row r="1928" spans="1:5" x14ac:dyDescent="0.2">
      <c r="A1928" s="360"/>
      <c r="B1928" s="361"/>
      <c r="C1928" s="362"/>
      <c r="D1928" s="363"/>
      <c r="E1928" s="322" t="s">
        <v>1455</v>
      </c>
    </row>
    <row r="1929" spans="1:5" x14ac:dyDescent="0.2">
      <c r="A1929" s="344" t="s">
        <v>2414</v>
      </c>
      <c r="B1929" s="346" t="s">
        <v>2409</v>
      </c>
      <c r="C1929" s="347"/>
      <c r="D1929" s="350" t="s">
        <v>62</v>
      </c>
      <c r="E1929" s="323" t="s">
        <v>1454</v>
      </c>
    </row>
    <row r="1930" spans="1:5" x14ac:dyDescent="0.2">
      <c r="A1930" s="345"/>
      <c r="B1930" s="348"/>
      <c r="C1930" s="349"/>
      <c r="D1930" s="351"/>
      <c r="E1930" s="324" t="s">
        <v>1455</v>
      </c>
    </row>
    <row r="1931" spans="1:5" x14ac:dyDescent="0.2">
      <c r="A1931" s="352" t="s">
        <v>2415</v>
      </c>
      <c r="B1931" s="354" t="s">
        <v>2409</v>
      </c>
      <c r="C1931" s="355"/>
      <c r="D1931" s="358" t="s">
        <v>62</v>
      </c>
      <c r="E1931" s="321" t="s">
        <v>1454</v>
      </c>
    </row>
    <row r="1932" spans="1:5" x14ac:dyDescent="0.2">
      <c r="A1932" s="360"/>
      <c r="B1932" s="361"/>
      <c r="C1932" s="362"/>
      <c r="D1932" s="363"/>
      <c r="E1932" s="322" t="s">
        <v>1455</v>
      </c>
    </row>
    <row r="1933" spans="1:5" x14ac:dyDescent="0.2">
      <c r="A1933" s="344" t="s">
        <v>2416</v>
      </c>
      <c r="B1933" s="346" t="s">
        <v>2417</v>
      </c>
      <c r="C1933" s="347"/>
      <c r="D1933" s="350" t="s">
        <v>62</v>
      </c>
      <c r="E1933" s="323" t="s">
        <v>1454</v>
      </c>
    </row>
    <row r="1934" spans="1:5" x14ac:dyDescent="0.2">
      <c r="A1934" s="345"/>
      <c r="B1934" s="348"/>
      <c r="C1934" s="349"/>
      <c r="D1934" s="351"/>
      <c r="E1934" s="324" t="s">
        <v>1455</v>
      </c>
    </row>
    <row r="1935" spans="1:5" x14ac:dyDescent="0.2">
      <c r="A1935" s="352" t="s">
        <v>2418</v>
      </c>
      <c r="B1935" s="354" t="s">
        <v>2417</v>
      </c>
      <c r="C1935" s="355"/>
      <c r="D1935" s="358" t="s">
        <v>62</v>
      </c>
      <c r="E1935" s="321" t="s">
        <v>1454</v>
      </c>
    </row>
    <row r="1936" spans="1:5" x14ac:dyDescent="0.2">
      <c r="A1936" s="360"/>
      <c r="B1936" s="361"/>
      <c r="C1936" s="362"/>
      <c r="D1936" s="363"/>
      <c r="E1936" s="322" t="s">
        <v>1455</v>
      </c>
    </row>
    <row r="1937" spans="1:5" x14ac:dyDescent="0.2">
      <c r="A1937" s="344" t="s">
        <v>2419</v>
      </c>
      <c r="B1937" s="346" t="s">
        <v>2417</v>
      </c>
      <c r="C1937" s="347"/>
      <c r="D1937" s="350" t="s">
        <v>62</v>
      </c>
      <c r="E1937" s="323" t="s">
        <v>1454</v>
      </c>
    </row>
    <row r="1938" spans="1:5" x14ac:dyDescent="0.2">
      <c r="A1938" s="345"/>
      <c r="B1938" s="348"/>
      <c r="C1938" s="349"/>
      <c r="D1938" s="351"/>
      <c r="E1938" s="324" t="s">
        <v>1455</v>
      </c>
    </row>
    <row r="1939" spans="1:5" x14ac:dyDescent="0.2">
      <c r="A1939" s="352" t="s">
        <v>2420</v>
      </c>
      <c r="B1939" s="354" t="s">
        <v>2421</v>
      </c>
      <c r="C1939" s="355"/>
      <c r="D1939" s="358" t="s">
        <v>62</v>
      </c>
      <c r="E1939" s="321" t="s">
        <v>1454</v>
      </c>
    </row>
    <row r="1940" spans="1:5" x14ac:dyDescent="0.2">
      <c r="A1940" s="360"/>
      <c r="B1940" s="361"/>
      <c r="C1940" s="362"/>
      <c r="D1940" s="363"/>
      <c r="E1940" s="322" t="s">
        <v>1455</v>
      </c>
    </row>
    <row r="1941" spans="1:5" x14ac:dyDescent="0.2">
      <c r="A1941" s="344" t="s">
        <v>2422</v>
      </c>
      <c r="B1941" s="346" t="s">
        <v>2421</v>
      </c>
      <c r="C1941" s="347"/>
      <c r="D1941" s="350" t="s">
        <v>62</v>
      </c>
      <c r="E1941" s="323" t="s">
        <v>1454</v>
      </c>
    </row>
    <row r="1942" spans="1:5" x14ac:dyDescent="0.2">
      <c r="A1942" s="345"/>
      <c r="B1942" s="348"/>
      <c r="C1942" s="349"/>
      <c r="D1942" s="351"/>
      <c r="E1942" s="324" t="s">
        <v>1455</v>
      </c>
    </row>
    <row r="1943" spans="1:5" x14ac:dyDescent="0.2">
      <c r="A1943" s="352" t="s">
        <v>2423</v>
      </c>
      <c r="B1943" s="354" t="s">
        <v>2421</v>
      </c>
      <c r="C1943" s="355"/>
      <c r="D1943" s="358" t="s">
        <v>62</v>
      </c>
      <c r="E1943" s="321" t="s">
        <v>1454</v>
      </c>
    </row>
    <row r="1944" spans="1:5" x14ac:dyDescent="0.2">
      <c r="A1944" s="360"/>
      <c r="B1944" s="361"/>
      <c r="C1944" s="362"/>
      <c r="D1944" s="363"/>
      <c r="E1944" s="322" t="s">
        <v>1455</v>
      </c>
    </row>
    <row r="1945" spans="1:5" x14ac:dyDescent="0.2">
      <c r="A1945" s="344" t="s">
        <v>2424</v>
      </c>
      <c r="B1945" s="346" t="s">
        <v>2421</v>
      </c>
      <c r="C1945" s="347"/>
      <c r="D1945" s="350" t="s">
        <v>62</v>
      </c>
      <c r="E1945" s="323" t="s">
        <v>1454</v>
      </c>
    </row>
    <row r="1946" spans="1:5" x14ac:dyDescent="0.2">
      <c r="A1946" s="345"/>
      <c r="B1946" s="348"/>
      <c r="C1946" s="349"/>
      <c r="D1946" s="351"/>
      <c r="E1946" s="324" t="s">
        <v>1455</v>
      </c>
    </row>
    <row r="1947" spans="1:5" x14ac:dyDescent="0.2">
      <c r="A1947" s="352" t="s">
        <v>2231</v>
      </c>
      <c r="B1947" s="354"/>
      <c r="C1947" s="355"/>
      <c r="D1947" s="358" t="s">
        <v>62</v>
      </c>
      <c r="E1947" s="321" t="s">
        <v>1454</v>
      </c>
    </row>
    <row r="1948" spans="1:5" x14ac:dyDescent="0.2">
      <c r="A1948" s="360"/>
      <c r="B1948" s="361"/>
      <c r="C1948" s="362"/>
      <c r="D1948" s="363"/>
      <c r="E1948" s="322" t="s">
        <v>1455</v>
      </c>
    </row>
    <row r="1949" spans="1:5" x14ac:dyDescent="0.2">
      <c r="A1949" s="344" t="s">
        <v>2256</v>
      </c>
      <c r="B1949" s="346"/>
      <c r="C1949" s="347"/>
      <c r="D1949" s="350" t="s">
        <v>62</v>
      </c>
      <c r="E1949" s="323" t="s">
        <v>1454</v>
      </c>
    </row>
    <row r="1950" spans="1:5" x14ac:dyDescent="0.2">
      <c r="A1950" s="345"/>
      <c r="B1950" s="348"/>
      <c r="C1950" s="349"/>
      <c r="D1950" s="351"/>
      <c r="E1950" s="324" t="s">
        <v>1455</v>
      </c>
    </row>
    <row r="1951" spans="1:5" x14ac:dyDescent="0.2">
      <c r="A1951" s="352" t="s">
        <v>2264</v>
      </c>
      <c r="B1951" s="354"/>
      <c r="C1951" s="355"/>
      <c r="D1951" s="358" t="s">
        <v>62</v>
      </c>
      <c r="E1951" s="321" t="s">
        <v>1454</v>
      </c>
    </row>
    <row r="1952" spans="1:5" x14ac:dyDescent="0.2">
      <c r="A1952" s="360"/>
      <c r="B1952" s="361"/>
      <c r="C1952" s="362"/>
      <c r="D1952" s="363"/>
      <c r="E1952" s="322" t="s">
        <v>1455</v>
      </c>
    </row>
    <row r="1953" spans="1:5" x14ac:dyDescent="0.2">
      <c r="A1953" s="344" t="s">
        <v>2273</v>
      </c>
      <c r="B1953" s="346"/>
      <c r="C1953" s="347"/>
      <c r="D1953" s="350" t="s">
        <v>62</v>
      </c>
      <c r="E1953" s="323" t="s">
        <v>1454</v>
      </c>
    </row>
    <row r="1954" spans="1:5" x14ac:dyDescent="0.2">
      <c r="A1954" s="345"/>
      <c r="B1954" s="348"/>
      <c r="C1954" s="349"/>
      <c r="D1954" s="351"/>
      <c r="E1954" s="324" t="s">
        <v>1455</v>
      </c>
    </row>
    <row r="1955" spans="1:5" x14ac:dyDescent="0.2">
      <c r="A1955" s="352" t="s">
        <v>2425</v>
      </c>
      <c r="B1955" s="354"/>
      <c r="C1955" s="355"/>
      <c r="D1955" s="358" t="s">
        <v>62</v>
      </c>
      <c r="E1955" s="321" t="s">
        <v>1454</v>
      </c>
    </row>
    <row r="1956" spans="1:5" x14ac:dyDescent="0.2">
      <c r="A1956" s="360"/>
      <c r="B1956" s="361"/>
      <c r="C1956" s="362"/>
      <c r="D1956" s="363"/>
      <c r="E1956" s="322" t="s">
        <v>1455</v>
      </c>
    </row>
    <row r="1957" spans="1:5" x14ac:dyDescent="0.2">
      <c r="A1957" s="344" t="s">
        <v>2295</v>
      </c>
      <c r="B1957" s="346"/>
      <c r="C1957" s="347"/>
      <c r="D1957" s="350" t="s">
        <v>62</v>
      </c>
      <c r="E1957" s="323" t="s">
        <v>1454</v>
      </c>
    </row>
    <row r="1958" spans="1:5" x14ac:dyDescent="0.2">
      <c r="A1958" s="345"/>
      <c r="B1958" s="348"/>
      <c r="C1958" s="349"/>
      <c r="D1958" s="351"/>
      <c r="E1958" s="324" t="s">
        <v>1455</v>
      </c>
    </row>
    <row r="1959" spans="1:5" x14ac:dyDescent="0.2">
      <c r="A1959" s="352" t="s">
        <v>2303</v>
      </c>
      <c r="B1959" s="354"/>
      <c r="C1959" s="355"/>
      <c r="D1959" s="358" t="s">
        <v>62</v>
      </c>
      <c r="E1959" s="321" t="s">
        <v>1454</v>
      </c>
    </row>
    <row r="1960" spans="1:5" x14ac:dyDescent="0.2">
      <c r="A1960" s="360"/>
      <c r="B1960" s="361"/>
      <c r="C1960" s="362"/>
      <c r="D1960" s="363"/>
      <c r="E1960" s="322" t="s">
        <v>1455</v>
      </c>
    </row>
    <row r="1961" spans="1:5" x14ac:dyDescent="0.2">
      <c r="A1961" s="344" t="s">
        <v>2317</v>
      </c>
      <c r="B1961" s="346"/>
      <c r="C1961" s="347"/>
      <c r="D1961" s="350" t="s">
        <v>62</v>
      </c>
      <c r="E1961" s="323" t="s">
        <v>1454</v>
      </c>
    </row>
    <row r="1962" spans="1:5" x14ac:dyDescent="0.2">
      <c r="A1962" s="345"/>
      <c r="B1962" s="348"/>
      <c r="C1962" s="349"/>
      <c r="D1962" s="351"/>
      <c r="E1962" s="324" t="s">
        <v>1455</v>
      </c>
    </row>
    <row r="1963" spans="1:5" x14ac:dyDescent="0.2">
      <c r="A1963" s="352" t="s">
        <v>2323</v>
      </c>
      <c r="B1963" s="354"/>
      <c r="C1963" s="355"/>
      <c r="D1963" s="358" t="s">
        <v>62</v>
      </c>
      <c r="E1963" s="321" t="s">
        <v>1454</v>
      </c>
    </row>
    <row r="1964" spans="1:5" x14ac:dyDescent="0.2">
      <c r="A1964" s="360"/>
      <c r="B1964" s="361"/>
      <c r="C1964" s="362"/>
      <c r="D1964" s="363"/>
      <c r="E1964" s="322" t="s">
        <v>1455</v>
      </c>
    </row>
    <row r="1965" spans="1:5" x14ac:dyDescent="0.2">
      <c r="A1965" s="344" t="s">
        <v>2328</v>
      </c>
      <c r="B1965" s="346"/>
      <c r="C1965" s="347"/>
      <c r="D1965" s="350" t="s">
        <v>62</v>
      </c>
      <c r="E1965" s="323" t="s">
        <v>1454</v>
      </c>
    </row>
    <row r="1966" spans="1:5" x14ac:dyDescent="0.2">
      <c r="A1966" s="345"/>
      <c r="B1966" s="348"/>
      <c r="C1966" s="349"/>
      <c r="D1966" s="351"/>
      <c r="E1966" s="324" t="s">
        <v>1455</v>
      </c>
    </row>
    <row r="1967" spans="1:5" x14ac:dyDescent="0.2">
      <c r="A1967" s="352" t="s">
        <v>2338</v>
      </c>
      <c r="B1967" s="354"/>
      <c r="C1967" s="355"/>
      <c r="D1967" s="358" t="s">
        <v>62</v>
      </c>
      <c r="E1967" s="321" t="s">
        <v>1454</v>
      </c>
    </row>
    <row r="1968" spans="1:5" x14ac:dyDescent="0.2">
      <c r="A1968" s="360"/>
      <c r="B1968" s="361"/>
      <c r="C1968" s="362"/>
      <c r="D1968" s="363"/>
      <c r="E1968" s="322" t="s">
        <v>1455</v>
      </c>
    </row>
    <row r="1969" spans="1:5" x14ac:dyDescent="0.2">
      <c r="A1969" s="344" t="s">
        <v>2363</v>
      </c>
      <c r="B1969" s="346"/>
      <c r="C1969" s="347"/>
      <c r="D1969" s="350" t="s">
        <v>62</v>
      </c>
      <c r="E1969" s="323" t="s">
        <v>1454</v>
      </c>
    </row>
    <row r="1970" spans="1:5" x14ac:dyDescent="0.2">
      <c r="A1970" s="345"/>
      <c r="B1970" s="348"/>
      <c r="C1970" s="349"/>
      <c r="D1970" s="351"/>
      <c r="E1970" s="324" t="s">
        <v>1455</v>
      </c>
    </row>
    <row r="1971" spans="1:5" x14ac:dyDescent="0.2">
      <c r="A1971" s="352" t="s">
        <v>2381</v>
      </c>
      <c r="B1971" s="354"/>
      <c r="C1971" s="355"/>
      <c r="D1971" s="358" t="s">
        <v>62</v>
      </c>
      <c r="E1971" s="321" t="s">
        <v>1454</v>
      </c>
    </row>
    <row r="1972" spans="1:5" x14ac:dyDescent="0.2">
      <c r="A1972" s="360"/>
      <c r="B1972" s="361"/>
      <c r="C1972" s="362"/>
      <c r="D1972" s="363"/>
      <c r="E1972" s="322" t="s">
        <v>1455</v>
      </c>
    </row>
    <row r="1973" spans="1:5" x14ac:dyDescent="0.2">
      <c r="A1973" s="344" t="s">
        <v>2387</v>
      </c>
      <c r="B1973" s="346"/>
      <c r="C1973" s="347"/>
      <c r="D1973" s="350" t="s">
        <v>62</v>
      </c>
      <c r="E1973" s="323" t="s">
        <v>1454</v>
      </c>
    </row>
    <row r="1974" spans="1:5" x14ac:dyDescent="0.2">
      <c r="A1974" s="345"/>
      <c r="B1974" s="348"/>
      <c r="C1974" s="349"/>
      <c r="D1974" s="351"/>
      <c r="E1974" s="324" t="s">
        <v>1455</v>
      </c>
    </row>
    <row r="1975" spans="1:5" x14ac:dyDescent="0.2">
      <c r="A1975" s="352" t="s">
        <v>2400</v>
      </c>
      <c r="B1975" s="354"/>
      <c r="C1975" s="355"/>
      <c r="D1975" s="358" t="s">
        <v>62</v>
      </c>
      <c r="E1975" s="321" t="s">
        <v>1454</v>
      </c>
    </row>
    <row r="1976" spans="1:5" x14ac:dyDescent="0.2">
      <c r="A1976" s="360"/>
      <c r="B1976" s="361"/>
      <c r="C1976" s="362"/>
      <c r="D1976" s="363"/>
      <c r="E1976" s="322" t="s">
        <v>1455</v>
      </c>
    </row>
    <row r="1977" spans="1:5" x14ac:dyDescent="0.2">
      <c r="A1977" s="344" t="s">
        <v>2405</v>
      </c>
      <c r="B1977" s="346"/>
      <c r="C1977" s="347"/>
      <c r="D1977" s="350" t="s">
        <v>62</v>
      </c>
      <c r="E1977" s="323" t="s">
        <v>1454</v>
      </c>
    </row>
    <row r="1978" spans="1:5" x14ac:dyDescent="0.2">
      <c r="A1978" s="345"/>
      <c r="B1978" s="348"/>
      <c r="C1978" s="349"/>
      <c r="D1978" s="351"/>
      <c r="E1978" s="324" t="s">
        <v>1455</v>
      </c>
    </row>
    <row r="1979" spans="1:5" x14ac:dyDescent="0.2">
      <c r="A1979" s="352" t="s">
        <v>2409</v>
      </c>
      <c r="B1979" s="354"/>
      <c r="C1979" s="355"/>
      <c r="D1979" s="358" t="s">
        <v>62</v>
      </c>
      <c r="E1979" s="321" t="s">
        <v>1454</v>
      </c>
    </row>
    <row r="1980" spans="1:5" x14ac:dyDescent="0.2">
      <c r="A1980" s="360"/>
      <c r="B1980" s="361"/>
      <c r="C1980" s="362"/>
      <c r="D1980" s="363"/>
      <c r="E1980" s="322" t="s">
        <v>1455</v>
      </c>
    </row>
    <row r="1981" spans="1:5" x14ac:dyDescent="0.2">
      <c r="A1981" s="344" t="s">
        <v>2417</v>
      </c>
      <c r="B1981" s="346"/>
      <c r="C1981" s="347"/>
      <c r="D1981" s="350" t="s">
        <v>62</v>
      </c>
      <c r="E1981" s="323" t="s">
        <v>1454</v>
      </c>
    </row>
    <row r="1982" spans="1:5" x14ac:dyDescent="0.2">
      <c r="A1982" s="345"/>
      <c r="B1982" s="348"/>
      <c r="C1982" s="349"/>
      <c r="D1982" s="351"/>
      <c r="E1982" s="324" t="s">
        <v>1455</v>
      </c>
    </row>
    <row r="1983" spans="1:5" x14ac:dyDescent="0.2">
      <c r="A1983" s="352" t="s">
        <v>2347</v>
      </c>
      <c r="B1983" s="354"/>
      <c r="C1983" s="355"/>
      <c r="D1983" s="358" t="s">
        <v>62</v>
      </c>
      <c r="E1983" s="321" t="s">
        <v>1454</v>
      </c>
    </row>
    <row r="1984" spans="1:5" x14ac:dyDescent="0.2">
      <c r="A1984" s="360"/>
      <c r="B1984" s="361"/>
      <c r="C1984" s="362"/>
      <c r="D1984" s="363"/>
      <c r="E1984" s="322" t="s">
        <v>1455</v>
      </c>
    </row>
    <row r="1985" spans="1:5" x14ac:dyDescent="0.2">
      <c r="A1985" s="344" t="s">
        <v>2426</v>
      </c>
      <c r="B1985" s="346" t="s">
        <v>2231</v>
      </c>
      <c r="C1985" s="347"/>
      <c r="D1985" s="350" t="s">
        <v>62</v>
      </c>
      <c r="E1985" s="323" t="s">
        <v>1454</v>
      </c>
    </row>
    <row r="1986" spans="1:5" x14ac:dyDescent="0.2">
      <c r="A1986" s="345"/>
      <c r="B1986" s="348"/>
      <c r="C1986" s="349"/>
      <c r="D1986" s="351"/>
      <c r="E1986" s="324" t="s">
        <v>1455</v>
      </c>
    </row>
    <row r="1987" spans="1:5" x14ac:dyDescent="0.2">
      <c r="A1987" s="352" t="s">
        <v>2427</v>
      </c>
      <c r="B1987" s="354" t="s">
        <v>2231</v>
      </c>
      <c r="C1987" s="355"/>
      <c r="D1987" s="358" t="s">
        <v>62</v>
      </c>
      <c r="E1987" s="321" t="s">
        <v>1454</v>
      </c>
    </row>
    <row r="1988" spans="1:5" x14ac:dyDescent="0.2">
      <c r="A1988" s="360"/>
      <c r="B1988" s="361"/>
      <c r="C1988" s="362"/>
      <c r="D1988" s="363"/>
      <c r="E1988" s="322" t="s">
        <v>1455</v>
      </c>
    </row>
    <row r="1989" spans="1:5" x14ac:dyDescent="0.2">
      <c r="A1989" s="344" t="s">
        <v>2428</v>
      </c>
      <c r="B1989" s="346" t="s">
        <v>2231</v>
      </c>
      <c r="C1989" s="347"/>
      <c r="D1989" s="350" t="s">
        <v>62</v>
      </c>
      <c r="E1989" s="323" t="s">
        <v>1454</v>
      </c>
    </row>
    <row r="1990" spans="1:5" x14ac:dyDescent="0.2">
      <c r="A1990" s="345"/>
      <c r="B1990" s="348"/>
      <c r="C1990" s="349"/>
      <c r="D1990" s="351"/>
      <c r="E1990" s="324" t="s">
        <v>1455</v>
      </c>
    </row>
    <row r="1991" spans="1:5" x14ac:dyDescent="0.2">
      <c r="A1991" s="352" t="s">
        <v>2429</v>
      </c>
      <c r="B1991" s="354" t="s">
        <v>2256</v>
      </c>
      <c r="C1991" s="355"/>
      <c r="D1991" s="358" t="s">
        <v>62</v>
      </c>
      <c r="E1991" s="321" t="s">
        <v>1454</v>
      </c>
    </row>
    <row r="1992" spans="1:5" x14ac:dyDescent="0.2">
      <c r="A1992" s="360"/>
      <c r="B1992" s="361"/>
      <c r="C1992" s="362"/>
      <c r="D1992" s="363"/>
      <c r="E1992" s="322" t="s">
        <v>1455</v>
      </c>
    </row>
    <row r="1993" spans="1:5" x14ac:dyDescent="0.2">
      <c r="A1993" s="344" t="s">
        <v>2430</v>
      </c>
      <c r="B1993" s="346" t="s">
        <v>2256</v>
      </c>
      <c r="C1993" s="347"/>
      <c r="D1993" s="350" t="s">
        <v>62</v>
      </c>
      <c r="E1993" s="323" t="s">
        <v>1454</v>
      </c>
    </row>
    <row r="1994" spans="1:5" x14ac:dyDescent="0.2">
      <c r="A1994" s="345"/>
      <c r="B1994" s="348"/>
      <c r="C1994" s="349"/>
      <c r="D1994" s="351"/>
      <c r="E1994" s="324" t="s">
        <v>1455</v>
      </c>
    </row>
    <row r="1995" spans="1:5" x14ac:dyDescent="0.2">
      <c r="A1995" s="352" t="s">
        <v>1799</v>
      </c>
      <c r="B1995" s="354" t="s">
        <v>2264</v>
      </c>
      <c r="C1995" s="355"/>
      <c r="D1995" s="358" t="s">
        <v>62</v>
      </c>
      <c r="E1995" s="321" t="s">
        <v>1454</v>
      </c>
    </row>
    <row r="1996" spans="1:5" x14ac:dyDescent="0.2">
      <c r="A1996" s="360"/>
      <c r="B1996" s="361"/>
      <c r="C1996" s="362"/>
      <c r="D1996" s="363"/>
      <c r="E1996" s="322" t="s">
        <v>1455</v>
      </c>
    </row>
    <row r="1997" spans="1:5" x14ac:dyDescent="0.2">
      <c r="A1997" s="344" t="s">
        <v>2431</v>
      </c>
      <c r="B1997" s="346" t="s">
        <v>2264</v>
      </c>
      <c r="C1997" s="347"/>
      <c r="D1997" s="350" t="s">
        <v>62</v>
      </c>
      <c r="E1997" s="323" t="s">
        <v>1454</v>
      </c>
    </row>
    <row r="1998" spans="1:5" x14ac:dyDescent="0.2">
      <c r="A1998" s="345"/>
      <c r="B1998" s="348"/>
      <c r="C1998" s="349"/>
      <c r="D1998" s="351"/>
      <c r="E1998" s="324" t="s">
        <v>1455</v>
      </c>
    </row>
    <row r="1999" spans="1:5" x14ac:dyDescent="0.2">
      <c r="A1999" s="352" t="s">
        <v>2432</v>
      </c>
      <c r="B1999" s="354" t="s">
        <v>2264</v>
      </c>
      <c r="C1999" s="355"/>
      <c r="D1999" s="358" t="s">
        <v>62</v>
      </c>
      <c r="E1999" s="321" t="s">
        <v>1454</v>
      </c>
    </row>
    <row r="2000" spans="1:5" x14ac:dyDescent="0.2">
      <c r="A2000" s="360"/>
      <c r="B2000" s="361"/>
      <c r="C2000" s="362"/>
      <c r="D2000" s="363"/>
      <c r="E2000" s="322" t="s">
        <v>1455</v>
      </c>
    </row>
    <row r="2001" spans="1:5" x14ac:dyDescent="0.2">
      <c r="A2001" s="344" t="s">
        <v>2433</v>
      </c>
      <c r="B2001" s="346" t="s">
        <v>2295</v>
      </c>
      <c r="C2001" s="347"/>
      <c r="D2001" s="350" t="s">
        <v>62</v>
      </c>
      <c r="E2001" s="323" t="s">
        <v>1454</v>
      </c>
    </row>
    <row r="2002" spans="1:5" x14ac:dyDescent="0.2">
      <c r="A2002" s="345"/>
      <c r="B2002" s="348"/>
      <c r="C2002" s="349"/>
      <c r="D2002" s="351"/>
      <c r="E2002" s="324" t="s">
        <v>1455</v>
      </c>
    </row>
    <row r="2003" spans="1:5" x14ac:dyDescent="0.2">
      <c r="A2003" s="352" t="s">
        <v>2434</v>
      </c>
      <c r="B2003" s="354" t="s">
        <v>2303</v>
      </c>
      <c r="C2003" s="355"/>
      <c r="D2003" s="358" t="s">
        <v>62</v>
      </c>
      <c r="E2003" s="321" t="s">
        <v>1454</v>
      </c>
    </row>
    <row r="2004" spans="1:5" x14ac:dyDescent="0.2">
      <c r="A2004" s="360"/>
      <c r="B2004" s="361"/>
      <c r="C2004" s="362"/>
      <c r="D2004" s="363"/>
      <c r="E2004" s="322" t="s">
        <v>1455</v>
      </c>
    </row>
    <row r="2005" spans="1:5" x14ac:dyDescent="0.2">
      <c r="A2005" s="344" t="s">
        <v>2435</v>
      </c>
      <c r="B2005" s="346" t="s">
        <v>2317</v>
      </c>
      <c r="C2005" s="347"/>
      <c r="D2005" s="350" t="s">
        <v>62</v>
      </c>
      <c r="E2005" s="323" t="s">
        <v>1454</v>
      </c>
    </row>
    <row r="2006" spans="1:5" x14ac:dyDescent="0.2">
      <c r="A2006" s="345"/>
      <c r="B2006" s="348"/>
      <c r="C2006" s="349"/>
      <c r="D2006" s="351"/>
      <c r="E2006" s="324" t="s">
        <v>1455</v>
      </c>
    </row>
    <row r="2007" spans="1:5" x14ac:dyDescent="0.2">
      <c r="A2007" s="352" t="s">
        <v>2436</v>
      </c>
      <c r="B2007" s="354" t="s">
        <v>2328</v>
      </c>
      <c r="C2007" s="355"/>
      <c r="D2007" s="358" t="s">
        <v>62</v>
      </c>
      <c r="E2007" s="321" t="s">
        <v>1454</v>
      </c>
    </row>
    <row r="2008" spans="1:5" x14ac:dyDescent="0.2">
      <c r="A2008" s="360"/>
      <c r="B2008" s="361"/>
      <c r="C2008" s="362"/>
      <c r="D2008" s="363"/>
      <c r="E2008" s="322" t="s">
        <v>1455</v>
      </c>
    </row>
    <row r="2009" spans="1:5" x14ac:dyDescent="0.2">
      <c r="A2009" s="344" t="s">
        <v>2437</v>
      </c>
      <c r="B2009" s="346" t="s">
        <v>2328</v>
      </c>
      <c r="C2009" s="347"/>
      <c r="D2009" s="350" t="s">
        <v>62</v>
      </c>
      <c r="E2009" s="323" t="s">
        <v>1454</v>
      </c>
    </row>
    <row r="2010" spans="1:5" x14ac:dyDescent="0.2">
      <c r="A2010" s="345"/>
      <c r="B2010" s="348"/>
      <c r="C2010" s="349"/>
      <c r="D2010" s="351"/>
      <c r="E2010" s="324" t="s">
        <v>1455</v>
      </c>
    </row>
    <row r="2011" spans="1:5" x14ac:dyDescent="0.2">
      <c r="A2011" s="352" t="s">
        <v>2438</v>
      </c>
      <c r="B2011" s="354" t="s">
        <v>2338</v>
      </c>
      <c r="C2011" s="355"/>
      <c r="D2011" s="358" t="s">
        <v>62</v>
      </c>
      <c r="E2011" s="321" t="s">
        <v>1454</v>
      </c>
    </row>
    <row r="2012" spans="1:5" x14ac:dyDescent="0.2">
      <c r="A2012" s="360"/>
      <c r="B2012" s="361"/>
      <c r="C2012" s="362"/>
      <c r="D2012" s="363"/>
      <c r="E2012" s="322" t="s">
        <v>1455</v>
      </c>
    </row>
    <row r="2013" spans="1:5" x14ac:dyDescent="0.2">
      <c r="A2013" s="344" t="s">
        <v>2439</v>
      </c>
      <c r="B2013" s="346" t="s">
        <v>2338</v>
      </c>
      <c r="C2013" s="347"/>
      <c r="D2013" s="350" t="s">
        <v>62</v>
      </c>
      <c r="E2013" s="323" t="s">
        <v>1454</v>
      </c>
    </row>
    <row r="2014" spans="1:5" x14ac:dyDescent="0.2">
      <c r="A2014" s="345"/>
      <c r="B2014" s="348"/>
      <c r="C2014" s="349"/>
      <c r="D2014" s="351"/>
      <c r="E2014" s="324" t="s">
        <v>1455</v>
      </c>
    </row>
    <row r="2015" spans="1:5" x14ac:dyDescent="0.2">
      <c r="A2015" s="352" t="s">
        <v>2440</v>
      </c>
      <c r="B2015" s="354" t="s">
        <v>2381</v>
      </c>
      <c r="C2015" s="355"/>
      <c r="D2015" s="358" t="s">
        <v>62</v>
      </c>
      <c r="E2015" s="321" t="s">
        <v>1454</v>
      </c>
    </row>
    <row r="2016" spans="1:5" x14ac:dyDescent="0.2">
      <c r="A2016" s="360"/>
      <c r="B2016" s="361"/>
      <c r="C2016" s="362"/>
      <c r="D2016" s="363"/>
      <c r="E2016" s="322" t="s">
        <v>1455</v>
      </c>
    </row>
    <row r="2017" spans="1:5" x14ac:dyDescent="0.2">
      <c r="A2017" s="344" t="s">
        <v>2441</v>
      </c>
      <c r="B2017" s="346" t="s">
        <v>2409</v>
      </c>
      <c r="C2017" s="347"/>
      <c r="D2017" s="350" t="s">
        <v>62</v>
      </c>
      <c r="E2017" s="323" t="s">
        <v>1454</v>
      </c>
    </row>
    <row r="2018" spans="1:5" x14ac:dyDescent="0.2">
      <c r="A2018" s="345"/>
      <c r="B2018" s="348"/>
      <c r="C2018" s="349"/>
      <c r="D2018" s="351"/>
      <c r="E2018" s="324" t="s">
        <v>1455</v>
      </c>
    </row>
    <row r="2019" spans="1:5" x14ac:dyDescent="0.2">
      <c r="A2019" s="317" t="s">
        <v>2442</v>
      </c>
      <c r="B2019" s="364"/>
      <c r="C2019" s="365"/>
      <c r="D2019" s="308" t="s">
        <v>62</v>
      </c>
      <c r="E2019" s="318"/>
    </row>
    <row r="2020" spans="1:5" x14ac:dyDescent="0.2">
      <c r="A2020" s="344" t="s">
        <v>2443</v>
      </c>
      <c r="B2020" s="346" t="s">
        <v>2363</v>
      </c>
      <c r="C2020" s="347"/>
      <c r="D2020" s="350" t="s">
        <v>62</v>
      </c>
      <c r="E2020" s="323" t="s">
        <v>1454</v>
      </c>
    </row>
    <row r="2021" spans="1:5" x14ac:dyDescent="0.2">
      <c r="A2021" s="345"/>
      <c r="B2021" s="348"/>
      <c r="C2021" s="349"/>
      <c r="D2021" s="351"/>
      <c r="E2021" s="324" t="s">
        <v>1455</v>
      </c>
    </row>
    <row r="2022" spans="1:5" x14ac:dyDescent="0.2">
      <c r="A2022" s="352" t="s">
        <v>2444</v>
      </c>
      <c r="B2022" s="354" t="s">
        <v>2387</v>
      </c>
      <c r="C2022" s="355"/>
      <c r="D2022" s="358" t="s">
        <v>62</v>
      </c>
      <c r="E2022" s="321" t="s">
        <v>1454</v>
      </c>
    </row>
    <row r="2023" spans="1:5" x14ac:dyDescent="0.2">
      <c r="A2023" s="360"/>
      <c r="B2023" s="361"/>
      <c r="C2023" s="362"/>
      <c r="D2023" s="363"/>
      <c r="E2023" s="322" t="s">
        <v>1455</v>
      </c>
    </row>
    <row r="2024" spans="1:5" x14ac:dyDescent="0.2">
      <c r="A2024" s="344" t="s">
        <v>2445</v>
      </c>
      <c r="B2024" s="346" t="s">
        <v>2417</v>
      </c>
      <c r="C2024" s="347"/>
      <c r="D2024" s="350" t="s">
        <v>62</v>
      </c>
      <c r="E2024" s="323" t="s">
        <v>1454</v>
      </c>
    </row>
    <row r="2025" spans="1:5" x14ac:dyDescent="0.2">
      <c r="A2025" s="345"/>
      <c r="B2025" s="348"/>
      <c r="C2025" s="349"/>
      <c r="D2025" s="351"/>
      <c r="E2025" s="324" t="s">
        <v>1455</v>
      </c>
    </row>
    <row r="2026" spans="1:5" x14ac:dyDescent="0.2">
      <c r="A2026" s="352" t="s">
        <v>2446</v>
      </c>
      <c r="B2026" s="354" t="s">
        <v>2421</v>
      </c>
      <c r="C2026" s="355"/>
      <c r="D2026" s="358" t="s">
        <v>62</v>
      </c>
      <c r="E2026" s="321" t="s">
        <v>1454</v>
      </c>
    </row>
    <row r="2027" spans="1:5" x14ac:dyDescent="0.2">
      <c r="A2027" s="360"/>
      <c r="B2027" s="361"/>
      <c r="C2027" s="362"/>
      <c r="D2027" s="363"/>
      <c r="E2027" s="322" t="s">
        <v>1455</v>
      </c>
    </row>
    <row r="2028" spans="1:5" x14ac:dyDescent="0.2">
      <c r="A2028" s="344" t="s">
        <v>2447</v>
      </c>
      <c r="B2028" s="346" t="s">
        <v>2363</v>
      </c>
      <c r="C2028" s="347"/>
      <c r="D2028" s="350" t="s">
        <v>62</v>
      </c>
      <c r="E2028" s="323" t="s">
        <v>1454</v>
      </c>
    </row>
    <row r="2029" spans="1:5" x14ac:dyDescent="0.2">
      <c r="A2029" s="345"/>
      <c r="B2029" s="348"/>
      <c r="C2029" s="349"/>
      <c r="D2029" s="351"/>
      <c r="E2029" s="324" t="s">
        <v>1455</v>
      </c>
    </row>
    <row r="2030" spans="1:5" x14ac:dyDescent="0.2">
      <c r="A2030" s="352" t="s">
        <v>2448</v>
      </c>
      <c r="B2030" s="354" t="s">
        <v>2256</v>
      </c>
      <c r="C2030" s="355"/>
      <c r="D2030" s="358" t="s">
        <v>62</v>
      </c>
      <c r="E2030" s="321" t="s">
        <v>1454</v>
      </c>
    </row>
    <row r="2031" spans="1:5" x14ac:dyDescent="0.2">
      <c r="A2031" s="360"/>
      <c r="B2031" s="361"/>
      <c r="C2031" s="362"/>
      <c r="D2031" s="363"/>
      <c r="E2031" s="322" t="s">
        <v>1455</v>
      </c>
    </row>
    <row r="2032" spans="1:5" x14ac:dyDescent="0.2">
      <c r="A2032" s="344" t="s">
        <v>2449</v>
      </c>
      <c r="B2032" s="346" t="s">
        <v>2273</v>
      </c>
      <c r="C2032" s="347"/>
      <c r="D2032" s="350" t="s">
        <v>62</v>
      </c>
      <c r="E2032" s="323" t="s">
        <v>1454</v>
      </c>
    </row>
    <row r="2033" spans="1:5" x14ac:dyDescent="0.2">
      <c r="A2033" s="345"/>
      <c r="B2033" s="348"/>
      <c r="C2033" s="349"/>
      <c r="D2033" s="351"/>
      <c r="E2033" s="324" t="s">
        <v>1455</v>
      </c>
    </row>
    <row r="2034" spans="1:5" x14ac:dyDescent="0.2">
      <c r="A2034" s="352" t="s">
        <v>2450</v>
      </c>
      <c r="B2034" s="354" t="s">
        <v>2328</v>
      </c>
      <c r="C2034" s="355"/>
      <c r="D2034" s="358" t="s">
        <v>62</v>
      </c>
      <c r="E2034" s="321" t="s">
        <v>1454</v>
      </c>
    </row>
    <row r="2035" spans="1:5" x14ac:dyDescent="0.2">
      <c r="A2035" s="360"/>
      <c r="B2035" s="361"/>
      <c r="C2035" s="362"/>
      <c r="D2035" s="363"/>
      <c r="E2035" s="322" t="s">
        <v>1455</v>
      </c>
    </row>
    <row r="2036" spans="1:5" x14ac:dyDescent="0.2">
      <c r="A2036" s="344" t="s">
        <v>2451</v>
      </c>
      <c r="B2036" s="346" t="s">
        <v>2363</v>
      </c>
      <c r="C2036" s="347"/>
      <c r="D2036" s="350" t="s">
        <v>62</v>
      </c>
      <c r="E2036" s="323" t="s">
        <v>1454</v>
      </c>
    </row>
    <row r="2037" spans="1:5" x14ac:dyDescent="0.2">
      <c r="A2037" s="345"/>
      <c r="B2037" s="348"/>
      <c r="C2037" s="349"/>
      <c r="D2037" s="351"/>
      <c r="E2037" s="324" t="s">
        <v>1455</v>
      </c>
    </row>
    <row r="2038" spans="1:5" x14ac:dyDescent="0.2">
      <c r="A2038" s="352" t="s">
        <v>1879</v>
      </c>
      <c r="B2038" s="354" t="s">
        <v>2381</v>
      </c>
      <c r="C2038" s="355"/>
      <c r="D2038" s="358" t="s">
        <v>62</v>
      </c>
      <c r="E2038" s="321" t="s">
        <v>1454</v>
      </c>
    </row>
    <row r="2039" spans="1:5" x14ac:dyDescent="0.2">
      <c r="A2039" s="360"/>
      <c r="B2039" s="361"/>
      <c r="C2039" s="362"/>
      <c r="D2039" s="363"/>
      <c r="E2039" s="322" t="s">
        <v>1455</v>
      </c>
    </row>
    <row r="2040" spans="1:5" x14ac:dyDescent="0.2">
      <c r="A2040" s="344" t="s">
        <v>2452</v>
      </c>
      <c r="B2040" s="346" t="s">
        <v>2387</v>
      </c>
      <c r="C2040" s="347"/>
      <c r="D2040" s="350" t="s">
        <v>62</v>
      </c>
      <c r="E2040" s="323" t="s">
        <v>1454</v>
      </c>
    </row>
    <row r="2041" spans="1:5" x14ac:dyDescent="0.2">
      <c r="A2041" s="345"/>
      <c r="B2041" s="348"/>
      <c r="C2041" s="349"/>
      <c r="D2041" s="351"/>
      <c r="E2041" s="324" t="s">
        <v>1455</v>
      </c>
    </row>
    <row r="2042" spans="1:5" x14ac:dyDescent="0.2">
      <c r="A2042" s="352" t="s">
        <v>2453</v>
      </c>
      <c r="B2042" s="354" t="s">
        <v>2409</v>
      </c>
      <c r="C2042" s="355"/>
      <c r="D2042" s="358" t="s">
        <v>62</v>
      </c>
      <c r="E2042" s="321" t="s">
        <v>1454</v>
      </c>
    </row>
    <row r="2043" spans="1:5" x14ac:dyDescent="0.2">
      <c r="A2043" s="360"/>
      <c r="B2043" s="361"/>
      <c r="C2043" s="362"/>
      <c r="D2043" s="363"/>
      <c r="E2043" s="322" t="s">
        <v>1455</v>
      </c>
    </row>
    <row r="2044" spans="1:5" x14ac:dyDescent="0.2">
      <c r="A2044" s="344" t="s">
        <v>2454</v>
      </c>
      <c r="B2044" s="346" t="s">
        <v>2231</v>
      </c>
      <c r="C2044" s="347"/>
      <c r="D2044" s="350" t="s">
        <v>62</v>
      </c>
      <c r="E2044" s="323" t="s">
        <v>1454</v>
      </c>
    </row>
    <row r="2045" spans="1:5" x14ac:dyDescent="0.2">
      <c r="A2045" s="345"/>
      <c r="B2045" s="348"/>
      <c r="C2045" s="349"/>
      <c r="D2045" s="351"/>
      <c r="E2045" s="324" t="s">
        <v>1455</v>
      </c>
    </row>
    <row r="2046" spans="1:5" x14ac:dyDescent="0.2">
      <c r="A2046" s="352" t="s">
        <v>2455</v>
      </c>
      <c r="B2046" s="354" t="s">
        <v>2256</v>
      </c>
      <c r="C2046" s="355"/>
      <c r="D2046" s="358" t="s">
        <v>62</v>
      </c>
      <c r="E2046" s="321" t="s">
        <v>1454</v>
      </c>
    </row>
    <row r="2047" spans="1:5" x14ac:dyDescent="0.2">
      <c r="A2047" s="360"/>
      <c r="B2047" s="361"/>
      <c r="C2047" s="362"/>
      <c r="D2047" s="363"/>
      <c r="E2047" s="322" t="s">
        <v>1455</v>
      </c>
    </row>
    <row r="2048" spans="1:5" x14ac:dyDescent="0.2">
      <c r="A2048" s="344" t="s">
        <v>2421</v>
      </c>
      <c r="B2048" s="346"/>
      <c r="C2048" s="347"/>
      <c r="D2048" s="350" t="s">
        <v>62</v>
      </c>
      <c r="E2048" s="323" t="s">
        <v>1454</v>
      </c>
    </row>
    <row r="2049" spans="1:5" x14ac:dyDescent="0.2">
      <c r="A2049" s="345"/>
      <c r="B2049" s="348"/>
      <c r="C2049" s="349"/>
      <c r="D2049" s="351"/>
      <c r="E2049" s="324" t="s">
        <v>1455</v>
      </c>
    </row>
    <row r="2050" spans="1:5" x14ac:dyDescent="0.2">
      <c r="A2050" s="352" t="s">
        <v>2279</v>
      </c>
      <c r="B2050" s="354"/>
      <c r="C2050" s="355"/>
      <c r="D2050" s="358" t="s">
        <v>62</v>
      </c>
      <c r="E2050" s="321" t="s">
        <v>1454</v>
      </c>
    </row>
    <row r="2051" spans="1:5" ht="15" thickBot="1" x14ac:dyDescent="0.25">
      <c r="A2051" s="353"/>
      <c r="B2051" s="356"/>
      <c r="C2051" s="357"/>
      <c r="D2051" s="359"/>
      <c r="E2051" s="325" t="s">
        <v>1455</v>
      </c>
    </row>
  </sheetData>
  <mergeCells count="3045"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3" r:id="rId2048" name="Control 1">
          <controlPr defaultSize="0" r:id="rId204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514350</xdr:colOff>
                <xdr:row>2</xdr:row>
                <xdr:rowOff>47625</xdr:rowOff>
              </to>
            </anchor>
          </controlPr>
        </control>
      </mc:Choice>
      <mc:Fallback>
        <control shapeId="3073" r:id="rId2048" name="Control 1"/>
      </mc:Fallback>
    </mc:AlternateContent>
    <mc:AlternateContent xmlns:mc="http://schemas.openxmlformats.org/markup-compatibility/2006">
      <mc:Choice Requires="x14">
        <control shapeId="3074" r:id="rId2050" name="Control 2">
          <controlPr defaultSize="0" r:id="rId2051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419100</xdr:colOff>
                <xdr:row>2</xdr:row>
                <xdr:rowOff>47625</xdr:rowOff>
              </to>
            </anchor>
          </controlPr>
        </control>
      </mc:Choice>
      <mc:Fallback>
        <control shapeId="3074" r:id="rId2050" name="Control 2"/>
      </mc:Fallback>
    </mc:AlternateContent>
    <mc:AlternateContent xmlns:mc="http://schemas.openxmlformats.org/markup-compatibility/2006">
      <mc:Choice Requires="x14">
        <control shapeId="3075" r:id="rId2052" name="Control 3">
          <controlPr defaultSize="0" r:id="rId2053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514350</xdr:colOff>
                <xdr:row>3</xdr:row>
                <xdr:rowOff>47625</xdr:rowOff>
              </to>
            </anchor>
          </controlPr>
        </control>
      </mc:Choice>
      <mc:Fallback>
        <control shapeId="3075" r:id="rId2052" name="Control 3"/>
      </mc:Fallback>
    </mc:AlternateContent>
    <mc:AlternateContent xmlns:mc="http://schemas.openxmlformats.org/markup-compatibility/2006">
      <mc:Choice Requires="x14">
        <control shapeId="3076" r:id="rId2054" name="Control 4">
          <controlPr defaultSize="0" r:id="rId2055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419100</xdr:colOff>
                <xdr:row>3</xdr:row>
                <xdr:rowOff>47625</xdr:rowOff>
              </to>
            </anchor>
          </controlPr>
        </control>
      </mc:Choice>
      <mc:Fallback>
        <control shapeId="3076" r:id="rId2054" name="Control 4"/>
      </mc:Fallback>
    </mc:AlternateContent>
    <mc:AlternateContent xmlns:mc="http://schemas.openxmlformats.org/markup-compatibility/2006">
      <mc:Choice Requires="x14">
        <control shapeId="3077" r:id="rId2056" name="Control 5">
          <controlPr defaultSize="0" r:id="rId2057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609600</xdr:colOff>
                <xdr:row>4</xdr:row>
                <xdr:rowOff>47625</xdr:rowOff>
              </to>
            </anchor>
          </controlPr>
        </control>
      </mc:Choice>
      <mc:Fallback>
        <control shapeId="3077" r:id="rId2056" name="Control 5"/>
      </mc:Fallback>
    </mc:AlternateContent>
    <mc:AlternateContent xmlns:mc="http://schemas.openxmlformats.org/markup-compatibility/2006">
      <mc:Choice Requires="x14">
        <control shapeId="3078" r:id="rId2058" name="Control 6">
          <controlPr defaultSize="0" r:id="rId205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5</xdr:row>
                <xdr:rowOff>142875</xdr:rowOff>
              </to>
            </anchor>
          </controlPr>
        </control>
      </mc:Choice>
      <mc:Fallback>
        <control shapeId="3078" r:id="rId2058" name="Control 6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zoomScale="82" zoomScaleNormal="82" workbookViewId="0">
      <selection activeCell="J15" sqref="J15"/>
    </sheetView>
  </sheetViews>
  <sheetFormatPr defaultRowHeight="21.75" x14ac:dyDescent="0.5"/>
  <cols>
    <col min="1" max="14" width="11.625" style="4" customWidth="1"/>
    <col min="15" max="256" width="9" style="4"/>
    <col min="257" max="257" width="12.75" style="4" customWidth="1"/>
    <col min="258" max="258" width="9.75" style="4" customWidth="1"/>
    <col min="259" max="259" width="12.75" style="4" customWidth="1"/>
    <col min="260" max="260" width="9.75" style="4" customWidth="1"/>
    <col min="261" max="261" width="12.75" style="4" customWidth="1"/>
    <col min="262" max="262" width="9.75" style="4" customWidth="1"/>
    <col min="263" max="263" width="12.75" style="4" customWidth="1"/>
    <col min="264" max="264" width="9.75" style="4" customWidth="1"/>
    <col min="265" max="265" width="12.75" style="4" customWidth="1"/>
    <col min="266" max="266" width="9.75" style="4" customWidth="1"/>
    <col min="267" max="267" width="12.75" style="4" customWidth="1"/>
    <col min="268" max="268" width="9.75" style="4" customWidth="1"/>
    <col min="269" max="269" width="12.75" style="4" customWidth="1"/>
    <col min="270" max="270" width="9.75" style="4" customWidth="1"/>
    <col min="271" max="512" width="9" style="4"/>
    <col min="513" max="513" width="12.75" style="4" customWidth="1"/>
    <col min="514" max="514" width="9.75" style="4" customWidth="1"/>
    <col min="515" max="515" width="12.75" style="4" customWidth="1"/>
    <col min="516" max="516" width="9.75" style="4" customWidth="1"/>
    <col min="517" max="517" width="12.75" style="4" customWidth="1"/>
    <col min="518" max="518" width="9.75" style="4" customWidth="1"/>
    <col min="519" max="519" width="12.75" style="4" customWidth="1"/>
    <col min="520" max="520" width="9.75" style="4" customWidth="1"/>
    <col min="521" max="521" width="12.75" style="4" customWidth="1"/>
    <col min="522" max="522" width="9.75" style="4" customWidth="1"/>
    <col min="523" max="523" width="12.75" style="4" customWidth="1"/>
    <col min="524" max="524" width="9.75" style="4" customWidth="1"/>
    <col min="525" max="525" width="12.75" style="4" customWidth="1"/>
    <col min="526" max="526" width="9.75" style="4" customWidth="1"/>
    <col min="527" max="768" width="9" style="4"/>
    <col min="769" max="769" width="12.75" style="4" customWidth="1"/>
    <col min="770" max="770" width="9.75" style="4" customWidth="1"/>
    <col min="771" max="771" width="12.75" style="4" customWidth="1"/>
    <col min="772" max="772" width="9.75" style="4" customWidth="1"/>
    <col min="773" max="773" width="12.75" style="4" customWidth="1"/>
    <col min="774" max="774" width="9.75" style="4" customWidth="1"/>
    <col min="775" max="775" width="12.75" style="4" customWidth="1"/>
    <col min="776" max="776" width="9.75" style="4" customWidth="1"/>
    <col min="777" max="777" width="12.75" style="4" customWidth="1"/>
    <col min="778" max="778" width="9.75" style="4" customWidth="1"/>
    <col min="779" max="779" width="12.75" style="4" customWidth="1"/>
    <col min="780" max="780" width="9.75" style="4" customWidth="1"/>
    <col min="781" max="781" width="12.75" style="4" customWidth="1"/>
    <col min="782" max="782" width="9.75" style="4" customWidth="1"/>
    <col min="783" max="1024" width="9" style="4"/>
    <col min="1025" max="1025" width="12.75" style="4" customWidth="1"/>
    <col min="1026" max="1026" width="9.75" style="4" customWidth="1"/>
    <col min="1027" max="1027" width="12.75" style="4" customWidth="1"/>
    <col min="1028" max="1028" width="9.75" style="4" customWidth="1"/>
    <col min="1029" max="1029" width="12.75" style="4" customWidth="1"/>
    <col min="1030" max="1030" width="9.75" style="4" customWidth="1"/>
    <col min="1031" max="1031" width="12.75" style="4" customWidth="1"/>
    <col min="1032" max="1032" width="9.75" style="4" customWidth="1"/>
    <col min="1033" max="1033" width="12.75" style="4" customWidth="1"/>
    <col min="1034" max="1034" width="9.75" style="4" customWidth="1"/>
    <col min="1035" max="1035" width="12.75" style="4" customWidth="1"/>
    <col min="1036" max="1036" width="9.75" style="4" customWidth="1"/>
    <col min="1037" max="1037" width="12.75" style="4" customWidth="1"/>
    <col min="1038" max="1038" width="9.75" style="4" customWidth="1"/>
    <col min="1039" max="1280" width="9" style="4"/>
    <col min="1281" max="1281" width="12.75" style="4" customWidth="1"/>
    <col min="1282" max="1282" width="9.75" style="4" customWidth="1"/>
    <col min="1283" max="1283" width="12.75" style="4" customWidth="1"/>
    <col min="1284" max="1284" width="9.75" style="4" customWidth="1"/>
    <col min="1285" max="1285" width="12.75" style="4" customWidth="1"/>
    <col min="1286" max="1286" width="9.75" style="4" customWidth="1"/>
    <col min="1287" max="1287" width="12.75" style="4" customWidth="1"/>
    <col min="1288" max="1288" width="9.75" style="4" customWidth="1"/>
    <col min="1289" max="1289" width="12.75" style="4" customWidth="1"/>
    <col min="1290" max="1290" width="9.75" style="4" customWidth="1"/>
    <col min="1291" max="1291" width="12.75" style="4" customWidth="1"/>
    <col min="1292" max="1292" width="9.75" style="4" customWidth="1"/>
    <col min="1293" max="1293" width="12.75" style="4" customWidth="1"/>
    <col min="1294" max="1294" width="9.75" style="4" customWidth="1"/>
    <col min="1295" max="1536" width="9" style="4"/>
    <col min="1537" max="1537" width="12.75" style="4" customWidth="1"/>
    <col min="1538" max="1538" width="9.75" style="4" customWidth="1"/>
    <col min="1539" max="1539" width="12.75" style="4" customWidth="1"/>
    <col min="1540" max="1540" width="9.75" style="4" customWidth="1"/>
    <col min="1541" max="1541" width="12.75" style="4" customWidth="1"/>
    <col min="1542" max="1542" width="9.75" style="4" customWidth="1"/>
    <col min="1543" max="1543" width="12.75" style="4" customWidth="1"/>
    <col min="1544" max="1544" width="9.75" style="4" customWidth="1"/>
    <col min="1545" max="1545" width="12.75" style="4" customWidth="1"/>
    <col min="1546" max="1546" width="9.75" style="4" customWidth="1"/>
    <col min="1547" max="1547" width="12.75" style="4" customWidth="1"/>
    <col min="1548" max="1548" width="9.75" style="4" customWidth="1"/>
    <col min="1549" max="1549" width="12.75" style="4" customWidth="1"/>
    <col min="1550" max="1550" width="9.75" style="4" customWidth="1"/>
    <col min="1551" max="1792" width="9" style="4"/>
    <col min="1793" max="1793" width="12.75" style="4" customWidth="1"/>
    <col min="1794" max="1794" width="9.75" style="4" customWidth="1"/>
    <col min="1795" max="1795" width="12.75" style="4" customWidth="1"/>
    <col min="1796" max="1796" width="9.75" style="4" customWidth="1"/>
    <col min="1797" max="1797" width="12.75" style="4" customWidth="1"/>
    <col min="1798" max="1798" width="9.75" style="4" customWidth="1"/>
    <col min="1799" max="1799" width="12.75" style="4" customWidth="1"/>
    <col min="1800" max="1800" width="9.75" style="4" customWidth="1"/>
    <col min="1801" max="1801" width="12.75" style="4" customWidth="1"/>
    <col min="1802" max="1802" width="9.75" style="4" customWidth="1"/>
    <col min="1803" max="1803" width="12.75" style="4" customWidth="1"/>
    <col min="1804" max="1804" width="9.75" style="4" customWidth="1"/>
    <col min="1805" max="1805" width="12.75" style="4" customWidth="1"/>
    <col min="1806" max="1806" width="9.75" style="4" customWidth="1"/>
    <col min="1807" max="2048" width="9" style="4"/>
    <col min="2049" max="2049" width="12.75" style="4" customWidth="1"/>
    <col min="2050" max="2050" width="9.75" style="4" customWidth="1"/>
    <col min="2051" max="2051" width="12.75" style="4" customWidth="1"/>
    <col min="2052" max="2052" width="9.75" style="4" customWidth="1"/>
    <col min="2053" max="2053" width="12.75" style="4" customWidth="1"/>
    <col min="2054" max="2054" width="9.75" style="4" customWidth="1"/>
    <col min="2055" max="2055" width="12.75" style="4" customWidth="1"/>
    <col min="2056" max="2056" width="9.75" style="4" customWidth="1"/>
    <col min="2057" max="2057" width="12.75" style="4" customWidth="1"/>
    <col min="2058" max="2058" width="9.75" style="4" customWidth="1"/>
    <col min="2059" max="2059" width="12.75" style="4" customWidth="1"/>
    <col min="2060" max="2060" width="9.75" style="4" customWidth="1"/>
    <col min="2061" max="2061" width="12.75" style="4" customWidth="1"/>
    <col min="2062" max="2062" width="9.75" style="4" customWidth="1"/>
    <col min="2063" max="2304" width="9" style="4"/>
    <col min="2305" max="2305" width="12.75" style="4" customWidth="1"/>
    <col min="2306" max="2306" width="9.75" style="4" customWidth="1"/>
    <col min="2307" max="2307" width="12.75" style="4" customWidth="1"/>
    <col min="2308" max="2308" width="9.75" style="4" customWidth="1"/>
    <col min="2309" max="2309" width="12.75" style="4" customWidth="1"/>
    <col min="2310" max="2310" width="9.75" style="4" customWidth="1"/>
    <col min="2311" max="2311" width="12.75" style="4" customWidth="1"/>
    <col min="2312" max="2312" width="9.75" style="4" customWidth="1"/>
    <col min="2313" max="2313" width="12.75" style="4" customWidth="1"/>
    <col min="2314" max="2314" width="9.75" style="4" customWidth="1"/>
    <col min="2315" max="2315" width="12.75" style="4" customWidth="1"/>
    <col min="2316" max="2316" width="9.75" style="4" customWidth="1"/>
    <col min="2317" max="2317" width="12.75" style="4" customWidth="1"/>
    <col min="2318" max="2318" width="9.75" style="4" customWidth="1"/>
    <col min="2319" max="2560" width="9" style="4"/>
    <col min="2561" max="2561" width="12.75" style="4" customWidth="1"/>
    <col min="2562" max="2562" width="9.75" style="4" customWidth="1"/>
    <col min="2563" max="2563" width="12.75" style="4" customWidth="1"/>
    <col min="2564" max="2564" width="9.75" style="4" customWidth="1"/>
    <col min="2565" max="2565" width="12.75" style="4" customWidth="1"/>
    <col min="2566" max="2566" width="9.75" style="4" customWidth="1"/>
    <col min="2567" max="2567" width="12.75" style="4" customWidth="1"/>
    <col min="2568" max="2568" width="9.75" style="4" customWidth="1"/>
    <col min="2569" max="2569" width="12.75" style="4" customWidth="1"/>
    <col min="2570" max="2570" width="9.75" style="4" customWidth="1"/>
    <col min="2571" max="2571" width="12.75" style="4" customWidth="1"/>
    <col min="2572" max="2572" width="9.75" style="4" customWidth="1"/>
    <col min="2573" max="2573" width="12.75" style="4" customWidth="1"/>
    <col min="2574" max="2574" width="9.75" style="4" customWidth="1"/>
    <col min="2575" max="2816" width="9" style="4"/>
    <col min="2817" max="2817" width="12.75" style="4" customWidth="1"/>
    <col min="2818" max="2818" width="9.75" style="4" customWidth="1"/>
    <col min="2819" max="2819" width="12.75" style="4" customWidth="1"/>
    <col min="2820" max="2820" width="9.75" style="4" customWidth="1"/>
    <col min="2821" max="2821" width="12.75" style="4" customWidth="1"/>
    <col min="2822" max="2822" width="9.75" style="4" customWidth="1"/>
    <col min="2823" max="2823" width="12.75" style="4" customWidth="1"/>
    <col min="2824" max="2824" width="9.75" style="4" customWidth="1"/>
    <col min="2825" max="2825" width="12.75" style="4" customWidth="1"/>
    <col min="2826" max="2826" width="9.75" style="4" customWidth="1"/>
    <col min="2827" max="2827" width="12.75" style="4" customWidth="1"/>
    <col min="2828" max="2828" width="9.75" style="4" customWidth="1"/>
    <col min="2829" max="2829" width="12.75" style="4" customWidth="1"/>
    <col min="2830" max="2830" width="9.75" style="4" customWidth="1"/>
    <col min="2831" max="3072" width="9" style="4"/>
    <col min="3073" max="3073" width="12.75" style="4" customWidth="1"/>
    <col min="3074" max="3074" width="9.75" style="4" customWidth="1"/>
    <col min="3075" max="3075" width="12.75" style="4" customWidth="1"/>
    <col min="3076" max="3076" width="9.75" style="4" customWidth="1"/>
    <col min="3077" max="3077" width="12.75" style="4" customWidth="1"/>
    <col min="3078" max="3078" width="9.75" style="4" customWidth="1"/>
    <col min="3079" max="3079" width="12.75" style="4" customWidth="1"/>
    <col min="3080" max="3080" width="9.75" style="4" customWidth="1"/>
    <col min="3081" max="3081" width="12.75" style="4" customWidth="1"/>
    <col min="3082" max="3082" width="9.75" style="4" customWidth="1"/>
    <col min="3083" max="3083" width="12.75" style="4" customWidth="1"/>
    <col min="3084" max="3084" width="9.75" style="4" customWidth="1"/>
    <col min="3085" max="3085" width="12.75" style="4" customWidth="1"/>
    <col min="3086" max="3086" width="9.75" style="4" customWidth="1"/>
    <col min="3087" max="3328" width="9" style="4"/>
    <col min="3329" max="3329" width="12.75" style="4" customWidth="1"/>
    <col min="3330" max="3330" width="9.75" style="4" customWidth="1"/>
    <col min="3331" max="3331" width="12.75" style="4" customWidth="1"/>
    <col min="3332" max="3332" width="9.75" style="4" customWidth="1"/>
    <col min="3333" max="3333" width="12.75" style="4" customWidth="1"/>
    <col min="3334" max="3334" width="9.75" style="4" customWidth="1"/>
    <col min="3335" max="3335" width="12.75" style="4" customWidth="1"/>
    <col min="3336" max="3336" width="9.75" style="4" customWidth="1"/>
    <col min="3337" max="3337" width="12.75" style="4" customWidth="1"/>
    <col min="3338" max="3338" width="9.75" style="4" customWidth="1"/>
    <col min="3339" max="3339" width="12.75" style="4" customWidth="1"/>
    <col min="3340" max="3340" width="9.75" style="4" customWidth="1"/>
    <col min="3341" max="3341" width="12.75" style="4" customWidth="1"/>
    <col min="3342" max="3342" width="9.75" style="4" customWidth="1"/>
    <col min="3343" max="3584" width="9" style="4"/>
    <col min="3585" max="3585" width="12.75" style="4" customWidth="1"/>
    <col min="3586" max="3586" width="9.75" style="4" customWidth="1"/>
    <col min="3587" max="3587" width="12.75" style="4" customWidth="1"/>
    <col min="3588" max="3588" width="9.75" style="4" customWidth="1"/>
    <col min="3589" max="3589" width="12.75" style="4" customWidth="1"/>
    <col min="3590" max="3590" width="9.75" style="4" customWidth="1"/>
    <col min="3591" max="3591" width="12.75" style="4" customWidth="1"/>
    <col min="3592" max="3592" width="9.75" style="4" customWidth="1"/>
    <col min="3593" max="3593" width="12.75" style="4" customWidth="1"/>
    <col min="3594" max="3594" width="9.75" style="4" customWidth="1"/>
    <col min="3595" max="3595" width="12.75" style="4" customWidth="1"/>
    <col min="3596" max="3596" width="9.75" style="4" customWidth="1"/>
    <col min="3597" max="3597" width="12.75" style="4" customWidth="1"/>
    <col min="3598" max="3598" width="9.75" style="4" customWidth="1"/>
    <col min="3599" max="3840" width="9" style="4"/>
    <col min="3841" max="3841" width="12.75" style="4" customWidth="1"/>
    <col min="3842" max="3842" width="9.75" style="4" customWidth="1"/>
    <col min="3843" max="3843" width="12.75" style="4" customWidth="1"/>
    <col min="3844" max="3844" width="9.75" style="4" customWidth="1"/>
    <col min="3845" max="3845" width="12.75" style="4" customWidth="1"/>
    <col min="3846" max="3846" width="9.75" style="4" customWidth="1"/>
    <col min="3847" max="3847" width="12.75" style="4" customWidth="1"/>
    <col min="3848" max="3848" width="9.75" style="4" customWidth="1"/>
    <col min="3849" max="3849" width="12.75" style="4" customWidth="1"/>
    <col min="3850" max="3850" width="9.75" style="4" customWidth="1"/>
    <col min="3851" max="3851" width="12.75" style="4" customWidth="1"/>
    <col min="3852" max="3852" width="9.75" style="4" customWidth="1"/>
    <col min="3853" max="3853" width="12.75" style="4" customWidth="1"/>
    <col min="3854" max="3854" width="9.75" style="4" customWidth="1"/>
    <col min="3855" max="4096" width="9" style="4"/>
    <col min="4097" max="4097" width="12.75" style="4" customWidth="1"/>
    <col min="4098" max="4098" width="9.75" style="4" customWidth="1"/>
    <col min="4099" max="4099" width="12.75" style="4" customWidth="1"/>
    <col min="4100" max="4100" width="9.75" style="4" customWidth="1"/>
    <col min="4101" max="4101" width="12.75" style="4" customWidth="1"/>
    <col min="4102" max="4102" width="9.75" style="4" customWidth="1"/>
    <col min="4103" max="4103" width="12.75" style="4" customWidth="1"/>
    <col min="4104" max="4104" width="9.75" style="4" customWidth="1"/>
    <col min="4105" max="4105" width="12.75" style="4" customWidth="1"/>
    <col min="4106" max="4106" width="9.75" style="4" customWidth="1"/>
    <col min="4107" max="4107" width="12.75" style="4" customWidth="1"/>
    <col min="4108" max="4108" width="9.75" style="4" customWidth="1"/>
    <col min="4109" max="4109" width="12.75" style="4" customWidth="1"/>
    <col min="4110" max="4110" width="9.75" style="4" customWidth="1"/>
    <col min="4111" max="4352" width="9" style="4"/>
    <col min="4353" max="4353" width="12.75" style="4" customWidth="1"/>
    <col min="4354" max="4354" width="9.75" style="4" customWidth="1"/>
    <col min="4355" max="4355" width="12.75" style="4" customWidth="1"/>
    <col min="4356" max="4356" width="9.75" style="4" customWidth="1"/>
    <col min="4357" max="4357" width="12.75" style="4" customWidth="1"/>
    <col min="4358" max="4358" width="9.75" style="4" customWidth="1"/>
    <col min="4359" max="4359" width="12.75" style="4" customWidth="1"/>
    <col min="4360" max="4360" width="9.75" style="4" customWidth="1"/>
    <col min="4361" max="4361" width="12.75" style="4" customWidth="1"/>
    <col min="4362" max="4362" width="9.75" style="4" customWidth="1"/>
    <col min="4363" max="4363" width="12.75" style="4" customWidth="1"/>
    <col min="4364" max="4364" width="9.75" style="4" customWidth="1"/>
    <col min="4365" max="4365" width="12.75" style="4" customWidth="1"/>
    <col min="4366" max="4366" width="9.75" style="4" customWidth="1"/>
    <col min="4367" max="4608" width="9" style="4"/>
    <col min="4609" max="4609" width="12.75" style="4" customWidth="1"/>
    <col min="4610" max="4610" width="9.75" style="4" customWidth="1"/>
    <col min="4611" max="4611" width="12.75" style="4" customWidth="1"/>
    <col min="4612" max="4612" width="9.75" style="4" customWidth="1"/>
    <col min="4613" max="4613" width="12.75" style="4" customWidth="1"/>
    <col min="4614" max="4614" width="9.75" style="4" customWidth="1"/>
    <col min="4615" max="4615" width="12.75" style="4" customWidth="1"/>
    <col min="4616" max="4616" width="9.75" style="4" customWidth="1"/>
    <col min="4617" max="4617" width="12.75" style="4" customWidth="1"/>
    <col min="4618" max="4618" width="9.75" style="4" customWidth="1"/>
    <col min="4619" max="4619" width="12.75" style="4" customWidth="1"/>
    <col min="4620" max="4620" width="9.75" style="4" customWidth="1"/>
    <col min="4621" max="4621" width="12.75" style="4" customWidth="1"/>
    <col min="4622" max="4622" width="9.75" style="4" customWidth="1"/>
    <col min="4623" max="4864" width="9" style="4"/>
    <col min="4865" max="4865" width="12.75" style="4" customWidth="1"/>
    <col min="4866" max="4866" width="9.75" style="4" customWidth="1"/>
    <col min="4867" max="4867" width="12.75" style="4" customWidth="1"/>
    <col min="4868" max="4868" width="9.75" style="4" customWidth="1"/>
    <col min="4869" max="4869" width="12.75" style="4" customWidth="1"/>
    <col min="4870" max="4870" width="9.75" style="4" customWidth="1"/>
    <col min="4871" max="4871" width="12.75" style="4" customWidth="1"/>
    <col min="4872" max="4872" width="9.75" style="4" customWidth="1"/>
    <col min="4873" max="4873" width="12.75" style="4" customWidth="1"/>
    <col min="4874" max="4874" width="9.75" style="4" customWidth="1"/>
    <col min="4875" max="4875" width="12.75" style="4" customWidth="1"/>
    <col min="4876" max="4876" width="9.75" style="4" customWidth="1"/>
    <col min="4877" max="4877" width="12.75" style="4" customWidth="1"/>
    <col min="4878" max="4878" width="9.75" style="4" customWidth="1"/>
    <col min="4879" max="5120" width="9" style="4"/>
    <col min="5121" max="5121" width="12.75" style="4" customWidth="1"/>
    <col min="5122" max="5122" width="9.75" style="4" customWidth="1"/>
    <col min="5123" max="5123" width="12.75" style="4" customWidth="1"/>
    <col min="5124" max="5124" width="9.75" style="4" customWidth="1"/>
    <col min="5125" max="5125" width="12.75" style="4" customWidth="1"/>
    <col min="5126" max="5126" width="9.75" style="4" customWidth="1"/>
    <col min="5127" max="5127" width="12.75" style="4" customWidth="1"/>
    <col min="5128" max="5128" width="9.75" style="4" customWidth="1"/>
    <col min="5129" max="5129" width="12.75" style="4" customWidth="1"/>
    <col min="5130" max="5130" width="9.75" style="4" customWidth="1"/>
    <col min="5131" max="5131" width="12.75" style="4" customWidth="1"/>
    <col min="5132" max="5132" width="9.75" style="4" customWidth="1"/>
    <col min="5133" max="5133" width="12.75" style="4" customWidth="1"/>
    <col min="5134" max="5134" width="9.75" style="4" customWidth="1"/>
    <col min="5135" max="5376" width="9" style="4"/>
    <col min="5377" max="5377" width="12.75" style="4" customWidth="1"/>
    <col min="5378" max="5378" width="9.75" style="4" customWidth="1"/>
    <col min="5379" max="5379" width="12.75" style="4" customWidth="1"/>
    <col min="5380" max="5380" width="9.75" style="4" customWidth="1"/>
    <col min="5381" max="5381" width="12.75" style="4" customWidth="1"/>
    <col min="5382" max="5382" width="9.75" style="4" customWidth="1"/>
    <col min="5383" max="5383" width="12.75" style="4" customWidth="1"/>
    <col min="5384" max="5384" width="9.75" style="4" customWidth="1"/>
    <col min="5385" max="5385" width="12.75" style="4" customWidth="1"/>
    <col min="5386" max="5386" width="9.75" style="4" customWidth="1"/>
    <col min="5387" max="5387" width="12.75" style="4" customWidth="1"/>
    <col min="5388" max="5388" width="9.75" style="4" customWidth="1"/>
    <col min="5389" max="5389" width="12.75" style="4" customWidth="1"/>
    <col min="5390" max="5390" width="9.75" style="4" customWidth="1"/>
    <col min="5391" max="5632" width="9" style="4"/>
    <col min="5633" max="5633" width="12.75" style="4" customWidth="1"/>
    <col min="5634" max="5634" width="9.75" style="4" customWidth="1"/>
    <col min="5635" max="5635" width="12.75" style="4" customWidth="1"/>
    <col min="5636" max="5636" width="9.75" style="4" customWidth="1"/>
    <col min="5637" max="5637" width="12.75" style="4" customWidth="1"/>
    <col min="5638" max="5638" width="9.75" style="4" customWidth="1"/>
    <col min="5639" max="5639" width="12.75" style="4" customWidth="1"/>
    <col min="5640" max="5640" width="9.75" style="4" customWidth="1"/>
    <col min="5641" max="5641" width="12.75" style="4" customWidth="1"/>
    <col min="5642" max="5642" width="9.75" style="4" customWidth="1"/>
    <col min="5643" max="5643" width="12.75" style="4" customWidth="1"/>
    <col min="5644" max="5644" width="9.75" style="4" customWidth="1"/>
    <col min="5645" max="5645" width="12.75" style="4" customWidth="1"/>
    <col min="5646" max="5646" width="9.75" style="4" customWidth="1"/>
    <col min="5647" max="5888" width="9" style="4"/>
    <col min="5889" max="5889" width="12.75" style="4" customWidth="1"/>
    <col min="5890" max="5890" width="9.75" style="4" customWidth="1"/>
    <col min="5891" max="5891" width="12.75" style="4" customWidth="1"/>
    <col min="5892" max="5892" width="9.75" style="4" customWidth="1"/>
    <col min="5893" max="5893" width="12.75" style="4" customWidth="1"/>
    <col min="5894" max="5894" width="9.75" style="4" customWidth="1"/>
    <col min="5895" max="5895" width="12.75" style="4" customWidth="1"/>
    <col min="5896" max="5896" width="9.75" style="4" customWidth="1"/>
    <col min="5897" max="5897" width="12.75" style="4" customWidth="1"/>
    <col min="5898" max="5898" width="9.75" style="4" customWidth="1"/>
    <col min="5899" max="5899" width="12.75" style="4" customWidth="1"/>
    <col min="5900" max="5900" width="9.75" style="4" customWidth="1"/>
    <col min="5901" max="5901" width="12.75" style="4" customWidth="1"/>
    <col min="5902" max="5902" width="9.75" style="4" customWidth="1"/>
    <col min="5903" max="6144" width="9" style="4"/>
    <col min="6145" max="6145" width="12.75" style="4" customWidth="1"/>
    <col min="6146" max="6146" width="9.75" style="4" customWidth="1"/>
    <col min="6147" max="6147" width="12.75" style="4" customWidth="1"/>
    <col min="6148" max="6148" width="9.75" style="4" customWidth="1"/>
    <col min="6149" max="6149" width="12.75" style="4" customWidth="1"/>
    <col min="6150" max="6150" width="9.75" style="4" customWidth="1"/>
    <col min="6151" max="6151" width="12.75" style="4" customWidth="1"/>
    <col min="6152" max="6152" width="9.75" style="4" customWidth="1"/>
    <col min="6153" max="6153" width="12.75" style="4" customWidth="1"/>
    <col min="6154" max="6154" width="9.75" style="4" customWidth="1"/>
    <col min="6155" max="6155" width="12.75" style="4" customWidth="1"/>
    <col min="6156" max="6156" width="9.75" style="4" customWidth="1"/>
    <col min="6157" max="6157" width="12.75" style="4" customWidth="1"/>
    <col min="6158" max="6158" width="9.75" style="4" customWidth="1"/>
    <col min="6159" max="6400" width="9" style="4"/>
    <col min="6401" max="6401" width="12.75" style="4" customWidth="1"/>
    <col min="6402" max="6402" width="9.75" style="4" customWidth="1"/>
    <col min="6403" max="6403" width="12.75" style="4" customWidth="1"/>
    <col min="6404" max="6404" width="9.75" style="4" customWidth="1"/>
    <col min="6405" max="6405" width="12.75" style="4" customWidth="1"/>
    <col min="6406" max="6406" width="9.75" style="4" customWidth="1"/>
    <col min="6407" max="6407" width="12.75" style="4" customWidth="1"/>
    <col min="6408" max="6408" width="9.75" style="4" customWidth="1"/>
    <col min="6409" max="6409" width="12.75" style="4" customWidth="1"/>
    <col min="6410" max="6410" width="9.75" style="4" customWidth="1"/>
    <col min="6411" max="6411" width="12.75" style="4" customWidth="1"/>
    <col min="6412" max="6412" width="9.75" style="4" customWidth="1"/>
    <col min="6413" max="6413" width="12.75" style="4" customWidth="1"/>
    <col min="6414" max="6414" width="9.75" style="4" customWidth="1"/>
    <col min="6415" max="6656" width="9" style="4"/>
    <col min="6657" max="6657" width="12.75" style="4" customWidth="1"/>
    <col min="6658" max="6658" width="9.75" style="4" customWidth="1"/>
    <col min="6659" max="6659" width="12.75" style="4" customWidth="1"/>
    <col min="6660" max="6660" width="9.75" style="4" customWidth="1"/>
    <col min="6661" max="6661" width="12.75" style="4" customWidth="1"/>
    <col min="6662" max="6662" width="9.75" style="4" customWidth="1"/>
    <col min="6663" max="6663" width="12.75" style="4" customWidth="1"/>
    <col min="6664" max="6664" width="9.75" style="4" customWidth="1"/>
    <col min="6665" max="6665" width="12.75" style="4" customWidth="1"/>
    <col min="6666" max="6666" width="9.75" style="4" customWidth="1"/>
    <col min="6667" max="6667" width="12.75" style="4" customWidth="1"/>
    <col min="6668" max="6668" width="9.75" style="4" customWidth="1"/>
    <col min="6669" max="6669" width="12.75" style="4" customWidth="1"/>
    <col min="6670" max="6670" width="9.75" style="4" customWidth="1"/>
    <col min="6671" max="6912" width="9" style="4"/>
    <col min="6913" max="6913" width="12.75" style="4" customWidth="1"/>
    <col min="6914" max="6914" width="9.75" style="4" customWidth="1"/>
    <col min="6915" max="6915" width="12.75" style="4" customWidth="1"/>
    <col min="6916" max="6916" width="9.75" style="4" customWidth="1"/>
    <col min="6917" max="6917" width="12.75" style="4" customWidth="1"/>
    <col min="6918" max="6918" width="9.75" style="4" customWidth="1"/>
    <col min="6919" max="6919" width="12.75" style="4" customWidth="1"/>
    <col min="6920" max="6920" width="9.75" style="4" customWidth="1"/>
    <col min="6921" max="6921" width="12.75" style="4" customWidth="1"/>
    <col min="6922" max="6922" width="9.75" style="4" customWidth="1"/>
    <col min="6923" max="6923" width="12.75" style="4" customWidth="1"/>
    <col min="6924" max="6924" width="9.75" style="4" customWidth="1"/>
    <col min="6925" max="6925" width="12.75" style="4" customWidth="1"/>
    <col min="6926" max="6926" width="9.75" style="4" customWidth="1"/>
    <col min="6927" max="7168" width="9" style="4"/>
    <col min="7169" max="7169" width="12.75" style="4" customWidth="1"/>
    <col min="7170" max="7170" width="9.75" style="4" customWidth="1"/>
    <col min="7171" max="7171" width="12.75" style="4" customWidth="1"/>
    <col min="7172" max="7172" width="9.75" style="4" customWidth="1"/>
    <col min="7173" max="7173" width="12.75" style="4" customWidth="1"/>
    <col min="7174" max="7174" width="9.75" style="4" customWidth="1"/>
    <col min="7175" max="7175" width="12.75" style="4" customWidth="1"/>
    <col min="7176" max="7176" width="9.75" style="4" customWidth="1"/>
    <col min="7177" max="7177" width="12.75" style="4" customWidth="1"/>
    <col min="7178" max="7178" width="9.75" style="4" customWidth="1"/>
    <col min="7179" max="7179" width="12.75" style="4" customWidth="1"/>
    <col min="7180" max="7180" width="9.75" style="4" customWidth="1"/>
    <col min="7181" max="7181" width="12.75" style="4" customWidth="1"/>
    <col min="7182" max="7182" width="9.75" style="4" customWidth="1"/>
    <col min="7183" max="7424" width="9" style="4"/>
    <col min="7425" max="7425" width="12.75" style="4" customWidth="1"/>
    <col min="7426" max="7426" width="9.75" style="4" customWidth="1"/>
    <col min="7427" max="7427" width="12.75" style="4" customWidth="1"/>
    <col min="7428" max="7428" width="9.75" style="4" customWidth="1"/>
    <col min="7429" max="7429" width="12.75" style="4" customWidth="1"/>
    <col min="7430" max="7430" width="9.75" style="4" customWidth="1"/>
    <col min="7431" max="7431" width="12.75" style="4" customWidth="1"/>
    <col min="7432" max="7432" width="9.75" style="4" customWidth="1"/>
    <col min="7433" max="7433" width="12.75" style="4" customWidth="1"/>
    <col min="7434" max="7434" width="9.75" style="4" customWidth="1"/>
    <col min="7435" max="7435" width="12.75" style="4" customWidth="1"/>
    <col min="7436" max="7436" width="9.75" style="4" customWidth="1"/>
    <col min="7437" max="7437" width="12.75" style="4" customWidth="1"/>
    <col min="7438" max="7438" width="9.75" style="4" customWidth="1"/>
    <col min="7439" max="7680" width="9" style="4"/>
    <col min="7681" max="7681" width="12.75" style="4" customWidth="1"/>
    <col min="7682" max="7682" width="9.75" style="4" customWidth="1"/>
    <col min="7683" max="7683" width="12.75" style="4" customWidth="1"/>
    <col min="7684" max="7684" width="9.75" style="4" customWidth="1"/>
    <col min="7685" max="7685" width="12.75" style="4" customWidth="1"/>
    <col min="7686" max="7686" width="9.75" style="4" customWidth="1"/>
    <col min="7687" max="7687" width="12.75" style="4" customWidth="1"/>
    <col min="7688" max="7688" width="9.75" style="4" customWidth="1"/>
    <col min="7689" max="7689" width="12.75" style="4" customWidth="1"/>
    <col min="7690" max="7690" width="9.75" style="4" customWidth="1"/>
    <col min="7691" max="7691" width="12.75" style="4" customWidth="1"/>
    <col min="7692" max="7692" width="9.75" style="4" customWidth="1"/>
    <col min="7693" max="7693" width="12.75" style="4" customWidth="1"/>
    <col min="7694" max="7694" width="9.75" style="4" customWidth="1"/>
    <col min="7695" max="7936" width="9" style="4"/>
    <col min="7937" max="7937" width="12.75" style="4" customWidth="1"/>
    <col min="7938" max="7938" width="9.75" style="4" customWidth="1"/>
    <col min="7939" max="7939" width="12.75" style="4" customWidth="1"/>
    <col min="7940" max="7940" width="9.75" style="4" customWidth="1"/>
    <col min="7941" max="7941" width="12.75" style="4" customWidth="1"/>
    <col min="7942" max="7942" width="9.75" style="4" customWidth="1"/>
    <col min="7943" max="7943" width="12.75" style="4" customWidth="1"/>
    <col min="7944" max="7944" width="9.75" style="4" customWidth="1"/>
    <col min="7945" max="7945" width="12.75" style="4" customWidth="1"/>
    <col min="7946" max="7946" width="9.75" style="4" customWidth="1"/>
    <col min="7947" max="7947" width="12.75" style="4" customWidth="1"/>
    <col min="7948" max="7948" width="9.75" style="4" customWidth="1"/>
    <col min="7949" max="7949" width="12.75" style="4" customWidth="1"/>
    <col min="7950" max="7950" width="9.75" style="4" customWidth="1"/>
    <col min="7951" max="8192" width="9" style="4"/>
    <col min="8193" max="8193" width="12.75" style="4" customWidth="1"/>
    <col min="8194" max="8194" width="9.75" style="4" customWidth="1"/>
    <col min="8195" max="8195" width="12.75" style="4" customWidth="1"/>
    <col min="8196" max="8196" width="9.75" style="4" customWidth="1"/>
    <col min="8197" max="8197" width="12.75" style="4" customWidth="1"/>
    <col min="8198" max="8198" width="9.75" style="4" customWidth="1"/>
    <col min="8199" max="8199" width="12.75" style="4" customWidth="1"/>
    <col min="8200" max="8200" width="9.75" style="4" customWidth="1"/>
    <col min="8201" max="8201" width="12.75" style="4" customWidth="1"/>
    <col min="8202" max="8202" width="9.75" style="4" customWidth="1"/>
    <col min="8203" max="8203" width="12.75" style="4" customWidth="1"/>
    <col min="8204" max="8204" width="9.75" style="4" customWidth="1"/>
    <col min="8205" max="8205" width="12.75" style="4" customWidth="1"/>
    <col min="8206" max="8206" width="9.75" style="4" customWidth="1"/>
    <col min="8207" max="8448" width="9" style="4"/>
    <col min="8449" max="8449" width="12.75" style="4" customWidth="1"/>
    <col min="8450" max="8450" width="9.75" style="4" customWidth="1"/>
    <col min="8451" max="8451" width="12.75" style="4" customWidth="1"/>
    <col min="8452" max="8452" width="9.75" style="4" customWidth="1"/>
    <col min="8453" max="8453" width="12.75" style="4" customWidth="1"/>
    <col min="8454" max="8454" width="9.75" style="4" customWidth="1"/>
    <col min="8455" max="8455" width="12.75" style="4" customWidth="1"/>
    <col min="8456" max="8456" width="9.75" style="4" customWidth="1"/>
    <col min="8457" max="8457" width="12.75" style="4" customWidth="1"/>
    <col min="8458" max="8458" width="9.75" style="4" customWidth="1"/>
    <col min="8459" max="8459" width="12.75" style="4" customWidth="1"/>
    <col min="8460" max="8460" width="9.75" style="4" customWidth="1"/>
    <col min="8461" max="8461" width="12.75" style="4" customWidth="1"/>
    <col min="8462" max="8462" width="9.75" style="4" customWidth="1"/>
    <col min="8463" max="8704" width="9" style="4"/>
    <col min="8705" max="8705" width="12.75" style="4" customWidth="1"/>
    <col min="8706" max="8706" width="9.75" style="4" customWidth="1"/>
    <col min="8707" max="8707" width="12.75" style="4" customWidth="1"/>
    <col min="8708" max="8708" width="9.75" style="4" customWidth="1"/>
    <col min="8709" max="8709" width="12.75" style="4" customWidth="1"/>
    <col min="8710" max="8710" width="9.75" style="4" customWidth="1"/>
    <col min="8711" max="8711" width="12.75" style="4" customWidth="1"/>
    <col min="8712" max="8712" width="9.75" style="4" customWidth="1"/>
    <col min="8713" max="8713" width="12.75" style="4" customWidth="1"/>
    <col min="8714" max="8714" width="9.75" style="4" customWidth="1"/>
    <col min="8715" max="8715" width="12.75" style="4" customWidth="1"/>
    <col min="8716" max="8716" width="9.75" style="4" customWidth="1"/>
    <col min="8717" max="8717" width="12.75" style="4" customWidth="1"/>
    <col min="8718" max="8718" width="9.75" style="4" customWidth="1"/>
    <col min="8719" max="8960" width="9" style="4"/>
    <col min="8961" max="8961" width="12.75" style="4" customWidth="1"/>
    <col min="8962" max="8962" width="9.75" style="4" customWidth="1"/>
    <col min="8963" max="8963" width="12.75" style="4" customWidth="1"/>
    <col min="8964" max="8964" width="9.75" style="4" customWidth="1"/>
    <col min="8965" max="8965" width="12.75" style="4" customWidth="1"/>
    <col min="8966" max="8966" width="9.75" style="4" customWidth="1"/>
    <col min="8967" max="8967" width="12.75" style="4" customWidth="1"/>
    <col min="8968" max="8968" width="9.75" style="4" customWidth="1"/>
    <col min="8969" max="8969" width="12.75" style="4" customWidth="1"/>
    <col min="8970" max="8970" width="9.75" style="4" customWidth="1"/>
    <col min="8971" max="8971" width="12.75" style="4" customWidth="1"/>
    <col min="8972" max="8972" width="9.75" style="4" customWidth="1"/>
    <col min="8973" max="8973" width="12.75" style="4" customWidth="1"/>
    <col min="8974" max="8974" width="9.75" style="4" customWidth="1"/>
    <col min="8975" max="9216" width="9" style="4"/>
    <col min="9217" max="9217" width="12.75" style="4" customWidth="1"/>
    <col min="9218" max="9218" width="9.75" style="4" customWidth="1"/>
    <col min="9219" max="9219" width="12.75" style="4" customWidth="1"/>
    <col min="9220" max="9220" width="9.75" style="4" customWidth="1"/>
    <col min="9221" max="9221" width="12.75" style="4" customWidth="1"/>
    <col min="9222" max="9222" width="9.75" style="4" customWidth="1"/>
    <col min="9223" max="9223" width="12.75" style="4" customWidth="1"/>
    <col min="9224" max="9224" width="9.75" style="4" customWidth="1"/>
    <col min="9225" max="9225" width="12.75" style="4" customWidth="1"/>
    <col min="9226" max="9226" width="9.75" style="4" customWidth="1"/>
    <col min="9227" max="9227" width="12.75" style="4" customWidth="1"/>
    <col min="9228" max="9228" width="9.75" style="4" customWidth="1"/>
    <col min="9229" max="9229" width="12.75" style="4" customWidth="1"/>
    <col min="9230" max="9230" width="9.75" style="4" customWidth="1"/>
    <col min="9231" max="9472" width="9" style="4"/>
    <col min="9473" max="9473" width="12.75" style="4" customWidth="1"/>
    <col min="9474" max="9474" width="9.75" style="4" customWidth="1"/>
    <col min="9475" max="9475" width="12.75" style="4" customWidth="1"/>
    <col min="9476" max="9476" width="9.75" style="4" customWidth="1"/>
    <col min="9477" max="9477" width="12.75" style="4" customWidth="1"/>
    <col min="9478" max="9478" width="9.75" style="4" customWidth="1"/>
    <col min="9479" max="9479" width="12.75" style="4" customWidth="1"/>
    <col min="9480" max="9480" width="9.75" style="4" customWidth="1"/>
    <col min="9481" max="9481" width="12.75" style="4" customWidth="1"/>
    <col min="9482" max="9482" width="9.75" style="4" customWidth="1"/>
    <col min="9483" max="9483" width="12.75" style="4" customWidth="1"/>
    <col min="9484" max="9484" width="9.75" style="4" customWidth="1"/>
    <col min="9485" max="9485" width="12.75" style="4" customWidth="1"/>
    <col min="9486" max="9486" width="9.75" style="4" customWidth="1"/>
    <col min="9487" max="9728" width="9" style="4"/>
    <col min="9729" max="9729" width="12.75" style="4" customWidth="1"/>
    <col min="9730" max="9730" width="9.75" style="4" customWidth="1"/>
    <col min="9731" max="9731" width="12.75" style="4" customWidth="1"/>
    <col min="9732" max="9732" width="9.75" style="4" customWidth="1"/>
    <col min="9733" max="9733" width="12.75" style="4" customWidth="1"/>
    <col min="9734" max="9734" width="9.75" style="4" customWidth="1"/>
    <col min="9735" max="9735" width="12.75" style="4" customWidth="1"/>
    <col min="9736" max="9736" width="9.75" style="4" customWidth="1"/>
    <col min="9737" max="9737" width="12.75" style="4" customWidth="1"/>
    <col min="9738" max="9738" width="9.75" style="4" customWidth="1"/>
    <col min="9739" max="9739" width="12.75" style="4" customWidth="1"/>
    <col min="9740" max="9740" width="9.75" style="4" customWidth="1"/>
    <col min="9741" max="9741" width="12.75" style="4" customWidth="1"/>
    <col min="9742" max="9742" width="9.75" style="4" customWidth="1"/>
    <col min="9743" max="9984" width="9" style="4"/>
    <col min="9985" max="9985" width="12.75" style="4" customWidth="1"/>
    <col min="9986" max="9986" width="9.75" style="4" customWidth="1"/>
    <col min="9987" max="9987" width="12.75" style="4" customWidth="1"/>
    <col min="9988" max="9988" width="9.75" style="4" customWidth="1"/>
    <col min="9989" max="9989" width="12.75" style="4" customWidth="1"/>
    <col min="9990" max="9990" width="9.75" style="4" customWidth="1"/>
    <col min="9991" max="9991" width="12.75" style="4" customWidth="1"/>
    <col min="9992" max="9992" width="9.75" style="4" customWidth="1"/>
    <col min="9993" max="9993" width="12.75" style="4" customWidth="1"/>
    <col min="9994" max="9994" width="9.75" style="4" customWidth="1"/>
    <col min="9995" max="9995" width="12.75" style="4" customWidth="1"/>
    <col min="9996" max="9996" width="9.75" style="4" customWidth="1"/>
    <col min="9997" max="9997" width="12.75" style="4" customWidth="1"/>
    <col min="9998" max="9998" width="9.75" style="4" customWidth="1"/>
    <col min="9999" max="10240" width="9" style="4"/>
    <col min="10241" max="10241" width="12.75" style="4" customWidth="1"/>
    <col min="10242" max="10242" width="9.75" style="4" customWidth="1"/>
    <col min="10243" max="10243" width="12.75" style="4" customWidth="1"/>
    <col min="10244" max="10244" width="9.75" style="4" customWidth="1"/>
    <col min="10245" max="10245" width="12.75" style="4" customWidth="1"/>
    <col min="10246" max="10246" width="9.75" style="4" customWidth="1"/>
    <col min="10247" max="10247" width="12.75" style="4" customWidth="1"/>
    <col min="10248" max="10248" width="9.75" style="4" customWidth="1"/>
    <col min="10249" max="10249" width="12.75" style="4" customWidth="1"/>
    <col min="10250" max="10250" width="9.75" style="4" customWidth="1"/>
    <col min="10251" max="10251" width="12.75" style="4" customWidth="1"/>
    <col min="10252" max="10252" width="9.75" style="4" customWidth="1"/>
    <col min="10253" max="10253" width="12.75" style="4" customWidth="1"/>
    <col min="10254" max="10254" width="9.75" style="4" customWidth="1"/>
    <col min="10255" max="10496" width="9" style="4"/>
    <col min="10497" max="10497" width="12.75" style="4" customWidth="1"/>
    <col min="10498" max="10498" width="9.75" style="4" customWidth="1"/>
    <col min="10499" max="10499" width="12.75" style="4" customWidth="1"/>
    <col min="10500" max="10500" width="9.75" style="4" customWidth="1"/>
    <col min="10501" max="10501" width="12.75" style="4" customWidth="1"/>
    <col min="10502" max="10502" width="9.75" style="4" customWidth="1"/>
    <col min="10503" max="10503" width="12.75" style="4" customWidth="1"/>
    <col min="10504" max="10504" width="9.75" style="4" customWidth="1"/>
    <col min="10505" max="10505" width="12.75" style="4" customWidth="1"/>
    <col min="10506" max="10506" width="9.75" style="4" customWidth="1"/>
    <col min="10507" max="10507" width="12.75" style="4" customWidth="1"/>
    <col min="10508" max="10508" width="9.75" style="4" customWidth="1"/>
    <col min="10509" max="10509" width="12.75" style="4" customWidth="1"/>
    <col min="10510" max="10510" width="9.75" style="4" customWidth="1"/>
    <col min="10511" max="10752" width="9" style="4"/>
    <col min="10753" max="10753" width="12.75" style="4" customWidth="1"/>
    <col min="10754" max="10754" width="9.75" style="4" customWidth="1"/>
    <col min="10755" max="10755" width="12.75" style="4" customWidth="1"/>
    <col min="10756" max="10756" width="9.75" style="4" customWidth="1"/>
    <col min="10757" max="10757" width="12.75" style="4" customWidth="1"/>
    <col min="10758" max="10758" width="9.75" style="4" customWidth="1"/>
    <col min="10759" max="10759" width="12.75" style="4" customWidth="1"/>
    <col min="10760" max="10760" width="9.75" style="4" customWidth="1"/>
    <col min="10761" max="10761" width="12.75" style="4" customWidth="1"/>
    <col min="10762" max="10762" width="9.75" style="4" customWidth="1"/>
    <col min="10763" max="10763" width="12.75" style="4" customWidth="1"/>
    <col min="10764" max="10764" width="9.75" style="4" customWidth="1"/>
    <col min="10765" max="10765" width="12.75" style="4" customWidth="1"/>
    <col min="10766" max="10766" width="9.75" style="4" customWidth="1"/>
    <col min="10767" max="11008" width="9" style="4"/>
    <col min="11009" max="11009" width="12.75" style="4" customWidth="1"/>
    <col min="11010" max="11010" width="9.75" style="4" customWidth="1"/>
    <col min="11011" max="11011" width="12.75" style="4" customWidth="1"/>
    <col min="11012" max="11012" width="9.75" style="4" customWidth="1"/>
    <col min="11013" max="11013" width="12.75" style="4" customWidth="1"/>
    <col min="11014" max="11014" width="9.75" style="4" customWidth="1"/>
    <col min="11015" max="11015" width="12.75" style="4" customWidth="1"/>
    <col min="11016" max="11016" width="9.75" style="4" customWidth="1"/>
    <col min="11017" max="11017" width="12.75" style="4" customWidth="1"/>
    <col min="11018" max="11018" width="9.75" style="4" customWidth="1"/>
    <col min="11019" max="11019" width="12.75" style="4" customWidth="1"/>
    <col min="11020" max="11020" width="9.75" style="4" customWidth="1"/>
    <col min="11021" max="11021" width="12.75" style="4" customWidth="1"/>
    <col min="11022" max="11022" width="9.75" style="4" customWidth="1"/>
    <col min="11023" max="11264" width="9" style="4"/>
    <col min="11265" max="11265" width="12.75" style="4" customWidth="1"/>
    <col min="11266" max="11266" width="9.75" style="4" customWidth="1"/>
    <col min="11267" max="11267" width="12.75" style="4" customWidth="1"/>
    <col min="11268" max="11268" width="9.75" style="4" customWidth="1"/>
    <col min="11269" max="11269" width="12.75" style="4" customWidth="1"/>
    <col min="11270" max="11270" width="9.75" style="4" customWidth="1"/>
    <col min="11271" max="11271" width="12.75" style="4" customWidth="1"/>
    <col min="11272" max="11272" width="9.75" style="4" customWidth="1"/>
    <col min="11273" max="11273" width="12.75" style="4" customWidth="1"/>
    <col min="11274" max="11274" width="9.75" style="4" customWidth="1"/>
    <col min="11275" max="11275" width="12.75" style="4" customWidth="1"/>
    <col min="11276" max="11276" width="9.75" style="4" customWidth="1"/>
    <col min="11277" max="11277" width="12.75" style="4" customWidth="1"/>
    <col min="11278" max="11278" width="9.75" style="4" customWidth="1"/>
    <col min="11279" max="11520" width="9" style="4"/>
    <col min="11521" max="11521" width="12.75" style="4" customWidth="1"/>
    <col min="11522" max="11522" width="9.75" style="4" customWidth="1"/>
    <col min="11523" max="11523" width="12.75" style="4" customWidth="1"/>
    <col min="11524" max="11524" width="9.75" style="4" customWidth="1"/>
    <col min="11525" max="11525" width="12.75" style="4" customWidth="1"/>
    <col min="11526" max="11526" width="9.75" style="4" customWidth="1"/>
    <col min="11527" max="11527" width="12.75" style="4" customWidth="1"/>
    <col min="11528" max="11528" width="9.75" style="4" customWidth="1"/>
    <col min="11529" max="11529" width="12.75" style="4" customWidth="1"/>
    <col min="11530" max="11530" width="9.75" style="4" customWidth="1"/>
    <col min="11531" max="11531" width="12.75" style="4" customWidth="1"/>
    <col min="11532" max="11532" width="9.75" style="4" customWidth="1"/>
    <col min="11533" max="11533" width="12.75" style="4" customWidth="1"/>
    <col min="11534" max="11534" width="9.75" style="4" customWidth="1"/>
    <col min="11535" max="11776" width="9" style="4"/>
    <col min="11777" max="11777" width="12.75" style="4" customWidth="1"/>
    <col min="11778" max="11778" width="9.75" style="4" customWidth="1"/>
    <col min="11779" max="11779" width="12.75" style="4" customWidth="1"/>
    <col min="11780" max="11780" width="9.75" style="4" customWidth="1"/>
    <col min="11781" max="11781" width="12.75" style="4" customWidth="1"/>
    <col min="11782" max="11782" width="9.75" style="4" customWidth="1"/>
    <col min="11783" max="11783" width="12.75" style="4" customWidth="1"/>
    <col min="11784" max="11784" width="9.75" style="4" customWidth="1"/>
    <col min="11785" max="11785" width="12.75" style="4" customWidth="1"/>
    <col min="11786" max="11786" width="9.75" style="4" customWidth="1"/>
    <col min="11787" max="11787" width="12.75" style="4" customWidth="1"/>
    <col min="11788" max="11788" width="9.75" style="4" customWidth="1"/>
    <col min="11789" max="11789" width="12.75" style="4" customWidth="1"/>
    <col min="11790" max="11790" width="9.75" style="4" customWidth="1"/>
    <col min="11791" max="12032" width="9" style="4"/>
    <col min="12033" max="12033" width="12.75" style="4" customWidth="1"/>
    <col min="12034" max="12034" width="9.75" style="4" customWidth="1"/>
    <col min="12035" max="12035" width="12.75" style="4" customWidth="1"/>
    <col min="12036" max="12036" width="9.75" style="4" customWidth="1"/>
    <col min="12037" max="12037" width="12.75" style="4" customWidth="1"/>
    <col min="12038" max="12038" width="9.75" style="4" customWidth="1"/>
    <col min="12039" max="12039" width="12.75" style="4" customWidth="1"/>
    <col min="12040" max="12040" width="9.75" style="4" customWidth="1"/>
    <col min="12041" max="12041" width="12.75" style="4" customWidth="1"/>
    <col min="12042" max="12042" width="9.75" style="4" customWidth="1"/>
    <col min="12043" max="12043" width="12.75" style="4" customWidth="1"/>
    <col min="12044" max="12044" width="9.75" style="4" customWidth="1"/>
    <col min="12045" max="12045" width="12.75" style="4" customWidth="1"/>
    <col min="12046" max="12046" width="9.75" style="4" customWidth="1"/>
    <col min="12047" max="12288" width="9" style="4"/>
    <col min="12289" max="12289" width="12.75" style="4" customWidth="1"/>
    <col min="12290" max="12290" width="9.75" style="4" customWidth="1"/>
    <col min="12291" max="12291" width="12.75" style="4" customWidth="1"/>
    <col min="12292" max="12292" width="9.75" style="4" customWidth="1"/>
    <col min="12293" max="12293" width="12.75" style="4" customWidth="1"/>
    <col min="12294" max="12294" width="9.75" style="4" customWidth="1"/>
    <col min="12295" max="12295" width="12.75" style="4" customWidth="1"/>
    <col min="12296" max="12296" width="9.75" style="4" customWidth="1"/>
    <col min="12297" max="12297" width="12.75" style="4" customWidth="1"/>
    <col min="12298" max="12298" width="9.75" style="4" customWidth="1"/>
    <col min="12299" max="12299" width="12.75" style="4" customWidth="1"/>
    <col min="12300" max="12300" width="9.75" style="4" customWidth="1"/>
    <col min="12301" max="12301" width="12.75" style="4" customWidth="1"/>
    <col min="12302" max="12302" width="9.75" style="4" customWidth="1"/>
    <col min="12303" max="12544" width="9" style="4"/>
    <col min="12545" max="12545" width="12.75" style="4" customWidth="1"/>
    <col min="12546" max="12546" width="9.75" style="4" customWidth="1"/>
    <col min="12547" max="12547" width="12.75" style="4" customWidth="1"/>
    <col min="12548" max="12548" width="9.75" style="4" customWidth="1"/>
    <col min="12549" max="12549" width="12.75" style="4" customWidth="1"/>
    <col min="12550" max="12550" width="9.75" style="4" customWidth="1"/>
    <col min="12551" max="12551" width="12.75" style="4" customWidth="1"/>
    <col min="12552" max="12552" width="9.75" style="4" customWidth="1"/>
    <col min="12553" max="12553" width="12.75" style="4" customWidth="1"/>
    <col min="12554" max="12554" width="9.75" style="4" customWidth="1"/>
    <col min="12555" max="12555" width="12.75" style="4" customWidth="1"/>
    <col min="12556" max="12556" width="9.75" style="4" customWidth="1"/>
    <col min="12557" max="12557" width="12.75" style="4" customWidth="1"/>
    <col min="12558" max="12558" width="9.75" style="4" customWidth="1"/>
    <col min="12559" max="12800" width="9" style="4"/>
    <col min="12801" max="12801" width="12.75" style="4" customWidth="1"/>
    <col min="12802" max="12802" width="9.75" style="4" customWidth="1"/>
    <col min="12803" max="12803" width="12.75" style="4" customWidth="1"/>
    <col min="12804" max="12804" width="9.75" style="4" customWidth="1"/>
    <col min="12805" max="12805" width="12.75" style="4" customWidth="1"/>
    <col min="12806" max="12806" width="9.75" style="4" customWidth="1"/>
    <col min="12807" max="12807" width="12.75" style="4" customWidth="1"/>
    <col min="12808" max="12808" width="9.75" style="4" customWidth="1"/>
    <col min="12809" max="12809" width="12.75" style="4" customWidth="1"/>
    <col min="12810" max="12810" width="9.75" style="4" customWidth="1"/>
    <col min="12811" max="12811" width="12.75" style="4" customWidth="1"/>
    <col min="12812" max="12812" width="9.75" style="4" customWidth="1"/>
    <col min="12813" max="12813" width="12.75" style="4" customWidth="1"/>
    <col min="12814" max="12814" width="9.75" style="4" customWidth="1"/>
    <col min="12815" max="13056" width="9" style="4"/>
    <col min="13057" max="13057" width="12.75" style="4" customWidth="1"/>
    <col min="13058" max="13058" width="9.75" style="4" customWidth="1"/>
    <col min="13059" max="13059" width="12.75" style="4" customWidth="1"/>
    <col min="13060" max="13060" width="9.75" style="4" customWidth="1"/>
    <col min="13061" max="13061" width="12.75" style="4" customWidth="1"/>
    <col min="13062" max="13062" width="9.75" style="4" customWidth="1"/>
    <col min="13063" max="13063" width="12.75" style="4" customWidth="1"/>
    <col min="13064" max="13064" width="9.75" style="4" customWidth="1"/>
    <col min="13065" max="13065" width="12.75" style="4" customWidth="1"/>
    <col min="13066" max="13066" width="9.75" style="4" customWidth="1"/>
    <col min="13067" max="13067" width="12.75" style="4" customWidth="1"/>
    <col min="13068" max="13068" width="9.75" style="4" customWidth="1"/>
    <col min="13069" max="13069" width="12.75" style="4" customWidth="1"/>
    <col min="13070" max="13070" width="9.75" style="4" customWidth="1"/>
    <col min="13071" max="13312" width="9" style="4"/>
    <col min="13313" max="13313" width="12.75" style="4" customWidth="1"/>
    <col min="13314" max="13314" width="9.75" style="4" customWidth="1"/>
    <col min="13315" max="13315" width="12.75" style="4" customWidth="1"/>
    <col min="13316" max="13316" width="9.75" style="4" customWidth="1"/>
    <col min="13317" max="13317" width="12.75" style="4" customWidth="1"/>
    <col min="13318" max="13318" width="9.75" style="4" customWidth="1"/>
    <col min="13319" max="13319" width="12.75" style="4" customWidth="1"/>
    <col min="13320" max="13320" width="9.75" style="4" customWidth="1"/>
    <col min="13321" max="13321" width="12.75" style="4" customWidth="1"/>
    <col min="13322" max="13322" width="9.75" style="4" customWidth="1"/>
    <col min="13323" max="13323" width="12.75" style="4" customWidth="1"/>
    <col min="13324" max="13324" width="9.75" style="4" customWidth="1"/>
    <col min="13325" max="13325" width="12.75" style="4" customWidth="1"/>
    <col min="13326" max="13326" width="9.75" style="4" customWidth="1"/>
    <col min="13327" max="13568" width="9" style="4"/>
    <col min="13569" max="13569" width="12.75" style="4" customWidth="1"/>
    <col min="13570" max="13570" width="9.75" style="4" customWidth="1"/>
    <col min="13571" max="13571" width="12.75" style="4" customWidth="1"/>
    <col min="13572" max="13572" width="9.75" style="4" customWidth="1"/>
    <col min="13573" max="13573" width="12.75" style="4" customWidth="1"/>
    <col min="13574" max="13574" width="9.75" style="4" customWidth="1"/>
    <col min="13575" max="13575" width="12.75" style="4" customWidth="1"/>
    <col min="13576" max="13576" width="9.75" style="4" customWidth="1"/>
    <col min="13577" max="13577" width="12.75" style="4" customWidth="1"/>
    <col min="13578" max="13578" width="9.75" style="4" customWidth="1"/>
    <col min="13579" max="13579" width="12.75" style="4" customWidth="1"/>
    <col min="13580" max="13580" width="9.75" style="4" customWidth="1"/>
    <col min="13581" max="13581" width="12.75" style="4" customWidth="1"/>
    <col min="13582" max="13582" width="9.75" style="4" customWidth="1"/>
    <col min="13583" max="13824" width="9" style="4"/>
    <col min="13825" max="13825" width="12.75" style="4" customWidth="1"/>
    <col min="13826" max="13826" width="9.75" style="4" customWidth="1"/>
    <col min="13827" max="13827" width="12.75" style="4" customWidth="1"/>
    <col min="13828" max="13828" width="9.75" style="4" customWidth="1"/>
    <col min="13829" max="13829" width="12.75" style="4" customWidth="1"/>
    <col min="13830" max="13830" width="9.75" style="4" customWidth="1"/>
    <col min="13831" max="13831" width="12.75" style="4" customWidth="1"/>
    <col min="13832" max="13832" width="9.75" style="4" customWidth="1"/>
    <col min="13833" max="13833" width="12.75" style="4" customWidth="1"/>
    <col min="13834" max="13834" width="9.75" style="4" customWidth="1"/>
    <col min="13835" max="13835" width="12.75" style="4" customWidth="1"/>
    <col min="13836" max="13836" width="9.75" style="4" customWidth="1"/>
    <col min="13837" max="13837" width="12.75" style="4" customWidth="1"/>
    <col min="13838" max="13838" width="9.75" style="4" customWidth="1"/>
    <col min="13839" max="14080" width="9" style="4"/>
    <col min="14081" max="14081" width="12.75" style="4" customWidth="1"/>
    <col min="14082" max="14082" width="9.75" style="4" customWidth="1"/>
    <col min="14083" max="14083" width="12.75" style="4" customWidth="1"/>
    <col min="14084" max="14084" width="9.75" style="4" customWidth="1"/>
    <col min="14085" max="14085" width="12.75" style="4" customWidth="1"/>
    <col min="14086" max="14086" width="9.75" style="4" customWidth="1"/>
    <col min="14087" max="14087" width="12.75" style="4" customWidth="1"/>
    <col min="14088" max="14088" width="9.75" style="4" customWidth="1"/>
    <col min="14089" max="14089" width="12.75" style="4" customWidth="1"/>
    <col min="14090" max="14090" width="9.75" style="4" customWidth="1"/>
    <col min="14091" max="14091" width="12.75" style="4" customWidth="1"/>
    <col min="14092" max="14092" width="9.75" style="4" customWidth="1"/>
    <col min="14093" max="14093" width="12.75" style="4" customWidth="1"/>
    <col min="14094" max="14094" width="9.75" style="4" customWidth="1"/>
    <col min="14095" max="14336" width="9" style="4"/>
    <col min="14337" max="14337" width="12.75" style="4" customWidth="1"/>
    <col min="14338" max="14338" width="9.75" style="4" customWidth="1"/>
    <col min="14339" max="14339" width="12.75" style="4" customWidth="1"/>
    <col min="14340" max="14340" width="9.75" style="4" customWidth="1"/>
    <col min="14341" max="14341" width="12.75" style="4" customWidth="1"/>
    <col min="14342" max="14342" width="9.75" style="4" customWidth="1"/>
    <col min="14343" max="14343" width="12.75" style="4" customWidth="1"/>
    <col min="14344" max="14344" width="9.75" style="4" customWidth="1"/>
    <col min="14345" max="14345" width="12.75" style="4" customWidth="1"/>
    <col min="14346" max="14346" width="9.75" style="4" customWidth="1"/>
    <col min="14347" max="14347" width="12.75" style="4" customWidth="1"/>
    <col min="14348" max="14348" width="9.75" style="4" customWidth="1"/>
    <col min="14349" max="14349" width="12.75" style="4" customWidth="1"/>
    <col min="14350" max="14350" width="9.75" style="4" customWidth="1"/>
    <col min="14351" max="14592" width="9" style="4"/>
    <col min="14593" max="14593" width="12.75" style="4" customWidth="1"/>
    <col min="14594" max="14594" width="9.75" style="4" customWidth="1"/>
    <col min="14595" max="14595" width="12.75" style="4" customWidth="1"/>
    <col min="14596" max="14596" width="9.75" style="4" customWidth="1"/>
    <col min="14597" max="14597" width="12.75" style="4" customWidth="1"/>
    <col min="14598" max="14598" width="9.75" style="4" customWidth="1"/>
    <col min="14599" max="14599" width="12.75" style="4" customWidth="1"/>
    <col min="14600" max="14600" width="9.75" style="4" customWidth="1"/>
    <col min="14601" max="14601" width="12.75" style="4" customWidth="1"/>
    <col min="14602" max="14602" width="9.75" style="4" customWidth="1"/>
    <col min="14603" max="14603" width="12.75" style="4" customWidth="1"/>
    <col min="14604" max="14604" width="9.75" style="4" customWidth="1"/>
    <col min="14605" max="14605" width="12.75" style="4" customWidth="1"/>
    <col min="14606" max="14606" width="9.75" style="4" customWidth="1"/>
    <col min="14607" max="14848" width="9" style="4"/>
    <col min="14849" max="14849" width="12.75" style="4" customWidth="1"/>
    <col min="14850" max="14850" width="9.75" style="4" customWidth="1"/>
    <col min="14851" max="14851" width="12.75" style="4" customWidth="1"/>
    <col min="14852" max="14852" width="9.75" style="4" customWidth="1"/>
    <col min="14853" max="14853" width="12.75" style="4" customWidth="1"/>
    <col min="14854" max="14854" width="9.75" style="4" customWidth="1"/>
    <col min="14855" max="14855" width="12.75" style="4" customWidth="1"/>
    <col min="14856" max="14856" width="9.75" style="4" customWidth="1"/>
    <col min="14857" max="14857" width="12.75" style="4" customWidth="1"/>
    <col min="14858" max="14858" width="9.75" style="4" customWidth="1"/>
    <col min="14859" max="14859" width="12.75" style="4" customWidth="1"/>
    <col min="14860" max="14860" width="9.75" style="4" customWidth="1"/>
    <col min="14861" max="14861" width="12.75" style="4" customWidth="1"/>
    <col min="14862" max="14862" width="9.75" style="4" customWidth="1"/>
    <col min="14863" max="15104" width="9" style="4"/>
    <col min="15105" max="15105" width="12.75" style="4" customWidth="1"/>
    <col min="15106" max="15106" width="9.75" style="4" customWidth="1"/>
    <col min="15107" max="15107" width="12.75" style="4" customWidth="1"/>
    <col min="15108" max="15108" width="9.75" style="4" customWidth="1"/>
    <col min="15109" max="15109" width="12.75" style="4" customWidth="1"/>
    <col min="15110" max="15110" width="9.75" style="4" customWidth="1"/>
    <col min="15111" max="15111" width="12.75" style="4" customWidth="1"/>
    <col min="15112" max="15112" width="9.75" style="4" customWidth="1"/>
    <col min="15113" max="15113" width="12.75" style="4" customWidth="1"/>
    <col min="15114" max="15114" width="9.75" style="4" customWidth="1"/>
    <col min="15115" max="15115" width="12.75" style="4" customWidth="1"/>
    <col min="15116" max="15116" width="9.75" style="4" customWidth="1"/>
    <col min="15117" max="15117" width="12.75" style="4" customWidth="1"/>
    <col min="15118" max="15118" width="9.75" style="4" customWidth="1"/>
    <col min="15119" max="15360" width="9" style="4"/>
    <col min="15361" max="15361" width="12.75" style="4" customWidth="1"/>
    <col min="15362" max="15362" width="9.75" style="4" customWidth="1"/>
    <col min="15363" max="15363" width="12.75" style="4" customWidth="1"/>
    <col min="15364" max="15364" width="9.75" style="4" customWidth="1"/>
    <col min="15365" max="15365" width="12.75" style="4" customWidth="1"/>
    <col min="15366" max="15366" width="9.75" style="4" customWidth="1"/>
    <col min="15367" max="15367" width="12.75" style="4" customWidth="1"/>
    <col min="15368" max="15368" width="9.75" style="4" customWidth="1"/>
    <col min="15369" max="15369" width="12.75" style="4" customWidth="1"/>
    <col min="15370" max="15370" width="9.75" style="4" customWidth="1"/>
    <col min="15371" max="15371" width="12.75" style="4" customWidth="1"/>
    <col min="15372" max="15372" width="9.75" style="4" customWidth="1"/>
    <col min="15373" max="15373" width="12.75" style="4" customWidth="1"/>
    <col min="15374" max="15374" width="9.75" style="4" customWidth="1"/>
    <col min="15375" max="15616" width="9" style="4"/>
    <col min="15617" max="15617" width="12.75" style="4" customWidth="1"/>
    <col min="15618" max="15618" width="9.75" style="4" customWidth="1"/>
    <col min="15619" max="15619" width="12.75" style="4" customWidth="1"/>
    <col min="15620" max="15620" width="9.75" style="4" customWidth="1"/>
    <col min="15621" max="15621" width="12.75" style="4" customWidth="1"/>
    <col min="15622" max="15622" width="9.75" style="4" customWidth="1"/>
    <col min="15623" max="15623" width="12.75" style="4" customWidth="1"/>
    <col min="15624" max="15624" width="9.75" style="4" customWidth="1"/>
    <col min="15625" max="15625" width="12.75" style="4" customWidth="1"/>
    <col min="15626" max="15626" width="9.75" style="4" customWidth="1"/>
    <col min="15627" max="15627" width="12.75" style="4" customWidth="1"/>
    <col min="15628" max="15628" width="9.75" style="4" customWidth="1"/>
    <col min="15629" max="15629" width="12.75" style="4" customWidth="1"/>
    <col min="15630" max="15630" width="9.75" style="4" customWidth="1"/>
    <col min="15631" max="15872" width="9" style="4"/>
    <col min="15873" max="15873" width="12.75" style="4" customWidth="1"/>
    <col min="15874" max="15874" width="9.75" style="4" customWidth="1"/>
    <col min="15875" max="15875" width="12.75" style="4" customWidth="1"/>
    <col min="15876" max="15876" width="9.75" style="4" customWidth="1"/>
    <col min="15877" max="15877" width="12.75" style="4" customWidth="1"/>
    <col min="15878" max="15878" width="9.75" style="4" customWidth="1"/>
    <col min="15879" max="15879" width="12.75" style="4" customWidth="1"/>
    <col min="15880" max="15880" width="9.75" style="4" customWidth="1"/>
    <col min="15881" max="15881" width="12.75" style="4" customWidth="1"/>
    <col min="15882" max="15882" width="9.75" style="4" customWidth="1"/>
    <col min="15883" max="15883" width="12.75" style="4" customWidth="1"/>
    <col min="15884" max="15884" width="9.75" style="4" customWidth="1"/>
    <col min="15885" max="15885" width="12.75" style="4" customWidth="1"/>
    <col min="15886" max="15886" width="9.75" style="4" customWidth="1"/>
    <col min="15887" max="16128" width="9" style="4"/>
    <col min="16129" max="16129" width="12.75" style="4" customWidth="1"/>
    <col min="16130" max="16130" width="9.75" style="4" customWidth="1"/>
    <col min="16131" max="16131" width="12.75" style="4" customWidth="1"/>
    <col min="16132" max="16132" width="9.75" style="4" customWidth="1"/>
    <col min="16133" max="16133" width="12.75" style="4" customWidth="1"/>
    <col min="16134" max="16134" width="9.75" style="4" customWidth="1"/>
    <col min="16135" max="16135" width="12.75" style="4" customWidth="1"/>
    <col min="16136" max="16136" width="9.75" style="4" customWidth="1"/>
    <col min="16137" max="16137" width="12.75" style="4" customWidth="1"/>
    <col min="16138" max="16138" width="9.75" style="4" customWidth="1"/>
    <col min="16139" max="16139" width="12.75" style="4" customWidth="1"/>
    <col min="16140" max="16140" width="9.75" style="4" customWidth="1"/>
    <col min="16141" max="16141" width="12.75" style="4" customWidth="1"/>
    <col min="16142" max="16142" width="9.75" style="4" customWidth="1"/>
    <col min="16143" max="16384" width="9" style="4"/>
  </cols>
  <sheetData>
    <row r="1" spans="1:14" x14ac:dyDescent="0.5">
      <c r="M1" s="375" t="s">
        <v>66</v>
      </c>
      <c r="N1" s="375"/>
    </row>
    <row r="2" spans="1:14" x14ac:dyDescent="0.5">
      <c r="A2" s="376" t="s">
        <v>67</v>
      </c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</row>
    <row r="3" spans="1:14" x14ac:dyDescent="0.5">
      <c r="A3" s="376" t="s">
        <v>3362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</row>
    <row r="4" spans="1:14" x14ac:dyDescent="0.5">
      <c r="A4" s="377" t="s">
        <v>68</v>
      </c>
      <c r="B4" s="377"/>
      <c r="C4" s="378" t="s">
        <v>69</v>
      </c>
      <c r="D4" s="378"/>
      <c r="E4" s="377" t="s">
        <v>70</v>
      </c>
      <c r="F4" s="377"/>
      <c r="G4" s="379" t="s">
        <v>71</v>
      </c>
      <c r="H4" s="379"/>
      <c r="I4" s="379" t="s">
        <v>72</v>
      </c>
      <c r="J4" s="379"/>
      <c r="K4" s="379" t="s">
        <v>73</v>
      </c>
      <c r="L4" s="379"/>
      <c r="M4" s="379" t="s">
        <v>74</v>
      </c>
      <c r="N4" s="379"/>
    </row>
    <row r="5" spans="1:14" x14ac:dyDescent="0.5">
      <c r="A5" s="88" t="s">
        <v>75</v>
      </c>
      <c r="B5" s="5" t="s">
        <v>76</v>
      </c>
      <c r="C5" s="88" t="s">
        <v>75</v>
      </c>
      <c r="D5" s="5" t="s">
        <v>76</v>
      </c>
      <c r="E5" s="88" t="s">
        <v>75</v>
      </c>
      <c r="F5" s="5" t="s">
        <v>76</v>
      </c>
      <c r="G5" s="88" t="s">
        <v>75</v>
      </c>
      <c r="H5" s="5" t="s">
        <v>76</v>
      </c>
      <c r="I5" s="88" t="s">
        <v>75</v>
      </c>
      <c r="J5" s="5" t="s">
        <v>76</v>
      </c>
      <c r="K5" s="88" t="s">
        <v>75</v>
      </c>
      <c r="L5" s="5" t="s">
        <v>76</v>
      </c>
      <c r="M5" s="88" t="s">
        <v>75</v>
      </c>
      <c r="N5" s="5" t="s">
        <v>76</v>
      </c>
    </row>
    <row r="6" spans="1:14" s="2" customFormat="1" x14ac:dyDescent="0.5">
      <c r="A6" s="3" t="s">
        <v>56</v>
      </c>
      <c r="B6" s="61">
        <v>50</v>
      </c>
      <c r="C6" s="12" t="s">
        <v>57</v>
      </c>
      <c r="D6" s="61">
        <v>50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5">
      <c r="A7" s="3" t="s">
        <v>77</v>
      </c>
      <c r="B7" s="61">
        <v>50</v>
      </c>
      <c r="C7" s="12" t="s">
        <v>78</v>
      </c>
      <c r="D7" s="61">
        <v>50</v>
      </c>
      <c r="E7" s="3" t="s">
        <v>79</v>
      </c>
      <c r="F7" s="61">
        <v>40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5">
      <c r="A8" s="3" t="s">
        <v>84</v>
      </c>
      <c r="B8" s="61">
        <v>50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5">
      <c r="A9" s="3" t="s">
        <v>91</v>
      </c>
      <c r="B9" s="61">
        <v>50</v>
      </c>
      <c r="C9" s="12" t="s">
        <v>92</v>
      </c>
      <c r="D9" s="61">
        <v>40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5">
      <c r="A10" s="3" t="s">
        <v>98</v>
      </c>
      <c r="B10" s="61">
        <v>50</v>
      </c>
      <c r="C10" s="12" t="s">
        <v>99</v>
      </c>
      <c r="D10" s="61">
        <v>50</v>
      </c>
      <c r="E10" s="3" t="s">
        <v>100</v>
      </c>
      <c r="F10" s="61">
        <v>50</v>
      </c>
      <c r="G10" s="3" t="s">
        <v>101</v>
      </c>
      <c r="H10" s="61">
        <v>50</v>
      </c>
      <c r="I10" s="12" t="s">
        <v>102</v>
      </c>
      <c r="J10" s="61">
        <v>50</v>
      </c>
      <c r="K10" s="36" t="s">
        <v>103</v>
      </c>
      <c r="L10" s="61">
        <v>50</v>
      </c>
      <c r="M10" s="6" t="s">
        <v>104</v>
      </c>
      <c r="N10" s="249"/>
    </row>
    <row r="11" spans="1:14" s="2" customFormat="1" x14ac:dyDescent="0.5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22.5" thickBot="1" x14ac:dyDescent="0.55000000000000004">
      <c r="A12" s="3" t="s">
        <v>112</v>
      </c>
      <c r="B12" s="61">
        <v>50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2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22.5" thickTop="1" x14ac:dyDescent="0.5">
      <c r="A13" s="3" t="s">
        <v>119</v>
      </c>
      <c r="B13" s="61">
        <v>50</v>
      </c>
      <c r="C13" s="12" t="s">
        <v>120</v>
      </c>
      <c r="D13" s="61">
        <v>50</v>
      </c>
      <c r="E13" s="3" t="s">
        <v>121</v>
      </c>
      <c r="F13" s="61">
        <v>50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22.5" thickBot="1" x14ac:dyDescent="0.55000000000000004">
      <c r="A14" s="3" t="s">
        <v>125</v>
      </c>
      <c r="B14" s="61">
        <v>50</v>
      </c>
      <c r="C14" s="7" t="s">
        <v>117</v>
      </c>
      <c r="D14" s="11">
        <f>AVERAGE(D6:D13)</f>
        <v>48.75</v>
      </c>
      <c r="E14" s="12" t="s">
        <v>126</v>
      </c>
      <c r="F14" s="61">
        <v>50</v>
      </c>
      <c r="G14" s="3" t="s">
        <v>127</v>
      </c>
      <c r="H14" s="61">
        <v>50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3.25" thickTop="1" thickBot="1" x14ac:dyDescent="0.55000000000000004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61">
        <v>50</v>
      </c>
    </row>
    <row r="16" spans="1:14" s="2" customFormat="1" ht="22.5" thickTop="1" x14ac:dyDescent="0.5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5">
      <c r="A17" s="43" t="s">
        <v>138</v>
      </c>
      <c r="B17" s="61">
        <v>50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22.5" thickBot="1" x14ac:dyDescent="0.55000000000000004">
      <c r="A18" s="10" t="s">
        <v>117</v>
      </c>
      <c r="B18" s="11">
        <f>AVERAGE(B6:B17)</f>
        <v>50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22.5" thickTop="1" x14ac:dyDescent="0.5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22.5" thickBot="1" x14ac:dyDescent="0.55000000000000004">
      <c r="E20" s="10" t="s">
        <v>117</v>
      </c>
      <c r="F20" s="8">
        <f>AVERAGE(F6:F19)</f>
        <v>49.285714285714285</v>
      </c>
      <c r="G20" s="3" t="s">
        <v>148</v>
      </c>
      <c r="H20" s="61">
        <v>50</v>
      </c>
      <c r="M20" s="3" t="s">
        <v>149</v>
      </c>
      <c r="N20" s="61">
        <v>50</v>
      </c>
    </row>
    <row r="21" spans="1:14" ht="22.5" thickTop="1" x14ac:dyDescent="0.5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5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5">
      <c r="G23" s="3" t="s">
        <v>154</v>
      </c>
      <c r="H23" s="61">
        <v>50</v>
      </c>
      <c r="M23" s="3" t="s">
        <v>155</v>
      </c>
      <c r="N23" s="61">
        <v>50</v>
      </c>
    </row>
    <row r="24" spans="1:14" ht="22.5" thickBot="1" x14ac:dyDescent="0.55000000000000004">
      <c r="G24" s="10" t="s">
        <v>117</v>
      </c>
      <c r="H24" s="11">
        <f>AVERAGE(H6:H23)</f>
        <v>50</v>
      </c>
      <c r="M24" s="3" t="s">
        <v>156</v>
      </c>
      <c r="N24" s="61">
        <v>50</v>
      </c>
    </row>
    <row r="25" spans="1:14" ht="22.5" thickTop="1" x14ac:dyDescent="0.5">
      <c r="M25" s="3" t="s">
        <v>157</v>
      </c>
      <c r="N25" s="61">
        <v>50</v>
      </c>
    </row>
    <row r="26" spans="1:14" x14ac:dyDescent="0.5">
      <c r="A26" s="13" t="s">
        <v>158</v>
      </c>
      <c r="B26" s="4" t="s">
        <v>590</v>
      </c>
      <c r="M26" s="3" t="s">
        <v>159</v>
      </c>
      <c r="N26" s="61">
        <v>50</v>
      </c>
    </row>
    <row r="27" spans="1:14" ht="22.5" thickBot="1" x14ac:dyDescent="0.55000000000000004">
      <c r="B27" s="4" t="s">
        <v>160</v>
      </c>
      <c r="M27" s="10" t="s">
        <v>117</v>
      </c>
      <c r="N27" s="11">
        <f>AVERAGE(N6:N26)</f>
        <v>50</v>
      </c>
    </row>
    <row r="28" spans="1:14" ht="22.5" thickTop="1" x14ac:dyDescent="0.5"/>
    <row r="33" spans="2:8" x14ac:dyDescent="0.5">
      <c r="D33" s="49"/>
      <c r="E33" s="49"/>
      <c r="F33" s="49"/>
      <c r="G33" s="49"/>
      <c r="H33" s="49"/>
    </row>
    <row r="35" spans="2:8" x14ac:dyDescent="0.5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5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5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0B0F0"/>
  </sheetPr>
  <dimension ref="A1:S1081"/>
  <sheetViews>
    <sheetView tabSelected="1" zoomScale="90" zoomScaleNormal="90" workbookViewId="0">
      <pane xSplit="2" ySplit="4" topLeftCell="C940" activePane="bottomRight" state="frozen"/>
      <selection activeCell="B12" sqref="B12"/>
      <selection pane="topRight" activeCell="B12" sqref="B12"/>
      <selection pane="bottomLeft" activeCell="B12" sqref="B12"/>
      <selection pane="bottomRight" activeCell="J1011" sqref="J1011"/>
    </sheetView>
  </sheetViews>
  <sheetFormatPr defaultRowHeight="24" x14ac:dyDescent="0.55000000000000004"/>
  <cols>
    <col min="1" max="1" width="5.5" style="95" customWidth="1"/>
    <col min="2" max="2" width="9.875" style="95" customWidth="1"/>
    <col min="3" max="3" width="5.75" style="95" customWidth="1"/>
    <col min="4" max="4" width="12" style="95" customWidth="1"/>
    <col min="5" max="5" width="13.5" style="95" customWidth="1"/>
    <col min="6" max="6" width="5.75" style="95" customWidth="1"/>
    <col min="7" max="7" width="22.625" style="95" customWidth="1"/>
    <col min="8" max="8" width="11.5" style="171" customWidth="1"/>
    <col min="9" max="9" width="4.875" style="209" customWidth="1"/>
    <col min="10" max="10" width="15.5" style="94" customWidth="1"/>
    <col min="11" max="11" width="15.125" style="93" customWidth="1"/>
    <col min="12" max="12" width="17.25" style="94" customWidth="1"/>
    <col min="13" max="13" width="17.375" style="94" customWidth="1"/>
    <col min="14" max="14" width="6" style="95" customWidth="1"/>
    <col min="15" max="15" width="5.125" style="95" customWidth="1"/>
    <col min="16" max="16" width="4.875" style="95" customWidth="1"/>
    <col min="17" max="17" width="17.25" style="93" bestFit="1" customWidth="1"/>
    <col min="18" max="18" width="10.75" style="94" bestFit="1" customWidth="1"/>
    <col min="19" max="239" width="9.125" style="95"/>
    <col min="240" max="240" width="6.625" style="95" customWidth="1"/>
    <col min="241" max="241" width="11.375" style="95" customWidth="1"/>
    <col min="242" max="242" width="6.875" style="95" customWidth="1"/>
    <col min="243" max="243" width="16.375" style="95" customWidth="1"/>
    <col min="244" max="244" width="14.125" style="95" customWidth="1"/>
    <col min="245" max="245" width="5.375" style="95" customWidth="1"/>
    <col min="246" max="246" width="44.875" style="95" customWidth="1"/>
    <col min="247" max="247" width="7.25" style="95" customWidth="1"/>
    <col min="248" max="248" width="6.375" style="95" customWidth="1"/>
    <col min="249" max="249" width="11.875" style="95" customWidth="1"/>
    <col min="250" max="250" width="14.625" style="95" customWidth="1"/>
    <col min="251" max="251" width="14.375" style="95" customWidth="1"/>
    <col min="252" max="252" width="12.75" style="95" customWidth="1"/>
    <col min="253" max="253" width="13.875" style="95" customWidth="1"/>
    <col min="254" max="254" width="14.375" style="95" customWidth="1"/>
    <col min="255" max="255" width="12.75" style="95" customWidth="1"/>
    <col min="256" max="256" width="13.875" style="95" customWidth="1"/>
    <col min="257" max="257" width="14.375" style="95" customWidth="1"/>
    <col min="258" max="258" width="12.75" style="95" customWidth="1"/>
    <col min="259" max="261" width="7.375" style="95" customWidth="1"/>
    <col min="262" max="262" width="10.75" style="95" customWidth="1"/>
    <col min="263" max="495" width="9.125" style="95"/>
    <col min="496" max="496" width="6.625" style="95" customWidth="1"/>
    <col min="497" max="497" width="11.375" style="95" customWidth="1"/>
    <col min="498" max="498" width="6.875" style="95" customWidth="1"/>
    <col min="499" max="499" width="16.375" style="95" customWidth="1"/>
    <col min="500" max="500" width="14.125" style="95" customWidth="1"/>
    <col min="501" max="501" width="5.375" style="95" customWidth="1"/>
    <col min="502" max="502" width="44.875" style="95" customWidth="1"/>
    <col min="503" max="503" width="7.25" style="95" customWidth="1"/>
    <col min="504" max="504" width="6.375" style="95" customWidth="1"/>
    <col min="505" max="505" width="11.875" style="95" customWidth="1"/>
    <col min="506" max="506" width="14.625" style="95" customWidth="1"/>
    <col min="507" max="507" width="14.375" style="95" customWidth="1"/>
    <col min="508" max="508" width="12.75" style="95" customWidth="1"/>
    <col min="509" max="509" width="13.875" style="95" customWidth="1"/>
    <col min="510" max="510" width="14.375" style="95" customWidth="1"/>
    <col min="511" max="511" width="12.75" style="95" customWidth="1"/>
    <col min="512" max="512" width="13.875" style="95" customWidth="1"/>
    <col min="513" max="513" width="14.375" style="95" customWidth="1"/>
    <col min="514" max="514" width="12.75" style="95" customWidth="1"/>
    <col min="515" max="517" width="7.375" style="95" customWidth="1"/>
    <col min="518" max="518" width="10.75" style="95" customWidth="1"/>
    <col min="519" max="751" width="9.125" style="95"/>
    <col min="752" max="752" width="6.625" style="95" customWidth="1"/>
    <col min="753" max="753" width="11.375" style="95" customWidth="1"/>
    <col min="754" max="754" width="6.875" style="95" customWidth="1"/>
    <col min="755" max="755" width="16.375" style="95" customWidth="1"/>
    <col min="756" max="756" width="14.125" style="95" customWidth="1"/>
    <col min="757" max="757" width="5.375" style="95" customWidth="1"/>
    <col min="758" max="758" width="44.875" style="95" customWidth="1"/>
    <col min="759" max="759" width="7.25" style="95" customWidth="1"/>
    <col min="760" max="760" width="6.375" style="95" customWidth="1"/>
    <col min="761" max="761" width="11.875" style="95" customWidth="1"/>
    <col min="762" max="762" width="14.625" style="95" customWidth="1"/>
    <col min="763" max="763" width="14.375" style="95" customWidth="1"/>
    <col min="764" max="764" width="12.75" style="95" customWidth="1"/>
    <col min="765" max="765" width="13.875" style="95" customWidth="1"/>
    <col min="766" max="766" width="14.375" style="95" customWidth="1"/>
    <col min="767" max="767" width="12.75" style="95" customWidth="1"/>
    <col min="768" max="768" width="13.875" style="95" customWidth="1"/>
    <col min="769" max="769" width="14.375" style="95" customWidth="1"/>
    <col min="770" max="770" width="12.75" style="95" customWidth="1"/>
    <col min="771" max="773" width="7.375" style="95" customWidth="1"/>
    <col min="774" max="774" width="10.75" style="95" customWidth="1"/>
    <col min="775" max="1007" width="9.125" style="95"/>
    <col min="1008" max="1008" width="6.625" style="95" customWidth="1"/>
    <col min="1009" max="1009" width="11.375" style="95" customWidth="1"/>
    <col min="1010" max="1010" width="6.875" style="95" customWidth="1"/>
    <col min="1011" max="1011" width="16.375" style="95" customWidth="1"/>
    <col min="1012" max="1012" width="14.125" style="95" customWidth="1"/>
    <col min="1013" max="1013" width="5.375" style="95" customWidth="1"/>
    <col min="1014" max="1014" width="44.875" style="95" customWidth="1"/>
    <col min="1015" max="1015" width="7.25" style="95" customWidth="1"/>
    <col min="1016" max="1016" width="6.375" style="95" customWidth="1"/>
    <col min="1017" max="1017" width="11.875" style="95" customWidth="1"/>
    <col min="1018" max="1018" width="14.625" style="95" customWidth="1"/>
    <col min="1019" max="1019" width="14.375" style="95" customWidth="1"/>
    <col min="1020" max="1020" width="12.75" style="95" customWidth="1"/>
    <col min="1021" max="1021" width="13.875" style="95" customWidth="1"/>
    <col min="1022" max="1022" width="14.375" style="95" customWidth="1"/>
    <col min="1023" max="1023" width="12.75" style="95" customWidth="1"/>
    <col min="1024" max="1024" width="13.875" style="95" customWidth="1"/>
    <col min="1025" max="1025" width="14.375" style="95" customWidth="1"/>
    <col min="1026" max="1026" width="12.75" style="95" customWidth="1"/>
    <col min="1027" max="1029" width="7.375" style="95" customWidth="1"/>
    <col min="1030" max="1030" width="10.75" style="95" customWidth="1"/>
    <col min="1031" max="1263" width="9.125" style="95"/>
    <col min="1264" max="1264" width="6.625" style="95" customWidth="1"/>
    <col min="1265" max="1265" width="11.375" style="95" customWidth="1"/>
    <col min="1266" max="1266" width="6.875" style="95" customWidth="1"/>
    <col min="1267" max="1267" width="16.375" style="95" customWidth="1"/>
    <col min="1268" max="1268" width="14.125" style="95" customWidth="1"/>
    <col min="1269" max="1269" width="5.375" style="95" customWidth="1"/>
    <col min="1270" max="1270" width="44.875" style="95" customWidth="1"/>
    <col min="1271" max="1271" width="7.25" style="95" customWidth="1"/>
    <col min="1272" max="1272" width="6.375" style="95" customWidth="1"/>
    <col min="1273" max="1273" width="11.875" style="95" customWidth="1"/>
    <col min="1274" max="1274" width="14.625" style="95" customWidth="1"/>
    <col min="1275" max="1275" width="14.375" style="95" customWidth="1"/>
    <col min="1276" max="1276" width="12.75" style="95" customWidth="1"/>
    <col min="1277" max="1277" width="13.875" style="95" customWidth="1"/>
    <col min="1278" max="1278" width="14.375" style="95" customWidth="1"/>
    <col min="1279" max="1279" width="12.75" style="95" customWidth="1"/>
    <col min="1280" max="1280" width="13.875" style="95" customWidth="1"/>
    <col min="1281" max="1281" width="14.375" style="95" customWidth="1"/>
    <col min="1282" max="1282" width="12.75" style="95" customWidth="1"/>
    <col min="1283" max="1285" width="7.375" style="95" customWidth="1"/>
    <col min="1286" max="1286" width="10.75" style="95" customWidth="1"/>
    <col min="1287" max="1519" width="9.125" style="95"/>
    <col min="1520" max="1520" width="6.625" style="95" customWidth="1"/>
    <col min="1521" max="1521" width="11.375" style="95" customWidth="1"/>
    <col min="1522" max="1522" width="6.875" style="95" customWidth="1"/>
    <col min="1523" max="1523" width="16.375" style="95" customWidth="1"/>
    <col min="1524" max="1524" width="14.125" style="95" customWidth="1"/>
    <col min="1525" max="1525" width="5.375" style="95" customWidth="1"/>
    <col min="1526" max="1526" width="44.875" style="95" customWidth="1"/>
    <col min="1527" max="1527" width="7.25" style="95" customWidth="1"/>
    <col min="1528" max="1528" width="6.375" style="95" customWidth="1"/>
    <col min="1529" max="1529" width="11.875" style="95" customWidth="1"/>
    <col min="1530" max="1530" width="14.625" style="95" customWidth="1"/>
    <col min="1531" max="1531" width="14.375" style="95" customWidth="1"/>
    <col min="1532" max="1532" width="12.75" style="95" customWidth="1"/>
    <col min="1533" max="1533" width="13.875" style="95" customWidth="1"/>
    <col min="1534" max="1534" width="14.375" style="95" customWidth="1"/>
    <col min="1535" max="1535" width="12.75" style="95" customWidth="1"/>
    <col min="1536" max="1536" width="13.875" style="95" customWidth="1"/>
    <col min="1537" max="1537" width="14.375" style="95" customWidth="1"/>
    <col min="1538" max="1538" width="12.75" style="95" customWidth="1"/>
    <col min="1539" max="1541" width="7.375" style="95" customWidth="1"/>
    <col min="1542" max="1542" width="10.75" style="95" customWidth="1"/>
    <col min="1543" max="1775" width="9.125" style="95"/>
    <col min="1776" max="1776" width="6.625" style="95" customWidth="1"/>
    <col min="1777" max="1777" width="11.375" style="95" customWidth="1"/>
    <col min="1778" max="1778" width="6.875" style="95" customWidth="1"/>
    <col min="1779" max="1779" width="16.375" style="95" customWidth="1"/>
    <col min="1780" max="1780" width="14.125" style="95" customWidth="1"/>
    <col min="1781" max="1781" width="5.375" style="95" customWidth="1"/>
    <col min="1782" max="1782" width="44.875" style="95" customWidth="1"/>
    <col min="1783" max="1783" width="7.25" style="95" customWidth="1"/>
    <col min="1784" max="1784" width="6.375" style="95" customWidth="1"/>
    <col min="1785" max="1785" width="11.875" style="95" customWidth="1"/>
    <col min="1786" max="1786" width="14.625" style="95" customWidth="1"/>
    <col min="1787" max="1787" width="14.375" style="95" customWidth="1"/>
    <col min="1788" max="1788" width="12.75" style="95" customWidth="1"/>
    <col min="1789" max="1789" width="13.875" style="95" customWidth="1"/>
    <col min="1790" max="1790" width="14.375" style="95" customWidth="1"/>
    <col min="1791" max="1791" width="12.75" style="95" customWidth="1"/>
    <col min="1792" max="1792" width="13.875" style="95" customWidth="1"/>
    <col min="1793" max="1793" width="14.375" style="95" customWidth="1"/>
    <col min="1794" max="1794" width="12.75" style="95" customWidth="1"/>
    <col min="1795" max="1797" width="7.375" style="95" customWidth="1"/>
    <col min="1798" max="1798" width="10.75" style="95" customWidth="1"/>
    <col min="1799" max="2031" width="9.125" style="95"/>
    <col min="2032" max="2032" width="6.625" style="95" customWidth="1"/>
    <col min="2033" max="2033" width="11.375" style="95" customWidth="1"/>
    <col min="2034" max="2034" width="6.875" style="95" customWidth="1"/>
    <col min="2035" max="2035" width="16.375" style="95" customWidth="1"/>
    <col min="2036" max="2036" width="14.125" style="95" customWidth="1"/>
    <col min="2037" max="2037" width="5.375" style="95" customWidth="1"/>
    <col min="2038" max="2038" width="44.875" style="95" customWidth="1"/>
    <col min="2039" max="2039" width="7.25" style="95" customWidth="1"/>
    <col min="2040" max="2040" width="6.375" style="95" customWidth="1"/>
    <col min="2041" max="2041" width="11.875" style="95" customWidth="1"/>
    <col min="2042" max="2042" width="14.625" style="95" customWidth="1"/>
    <col min="2043" max="2043" width="14.375" style="95" customWidth="1"/>
    <col min="2044" max="2044" width="12.75" style="95" customWidth="1"/>
    <col min="2045" max="2045" width="13.875" style="95" customWidth="1"/>
    <col min="2046" max="2046" width="14.375" style="95" customWidth="1"/>
    <col min="2047" max="2047" width="12.75" style="95" customWidth="1"/>
    <col min="2048" max="2048" width="13.875" style="95" customWidth="1"/>
    <col min="2049" max="2049" width="14.375" style="95" customWidth="1"/>
    <col min="2050" max="2050" width="12.75" style="95" customWidth="1"/>
    <col min="2051" max="2053" width="7.375" style="95" customWidth="1"/>
    <col min="2054" max="2054" width="10.75" style="95" customWidth="1"/>
    <col min="2055" max="2287" width="9.125" style="95"/>
    <col min="2288" max="2288" width="6.625" style="95" customWidth="1"/>
    <col min="2289" max="2289" width="11.375" style="95" customWidth="1"/>
    <col min="2290" max="2290" width="6.875" style="95" customWidth="1"/>
    <col min="2291" max="2291" width="16.375" style="95" customWidth="1"/>
    <col min="2292" max="2292" width="14.125" style="95" customWidth="1"/>
    <col min="2293" max="2293" width="5.375" style="95" customWidth="1"/>
    <col min="2294" max="2294" width="44.875" style="95" customWidth="1"/>
    <col min="2295" max="2295" width="7.25" style="95" customWidth="1"/>
    <col min="2296" max="2296" width="6.375" style="95" customWidth="1"/>
    <col min="2297" max="2297" width="11.875" style="95" customWidth="1"/>
    <col min="2298" max="2298" width="14.625" style="95" customWidth="1"/>
    <col min="2299" max="2299" width="14.375" style="95" customWidth="1"/>
    <col min="2300" max="2300" width="12.75" style="95" customWidth="1"/>
    <col min="2301" max="2301" width="13.875" style="95" customWidth="1"/>
    <col min="2302" max="2302" width="14.375" style="95" customWidth="1"/>
    <col min="2303" max="2303" width="12.75" style="95" customWidth="1"/>
    <col min="2304" max="2304" width="13.875" style="95" customWidth="1"/>
    <col min="2305" max="2305" width="14.375" style="95" customWidth="1"/>
    <col min="2306" max="2306" width="12.75" style="95" customWidth="1"/>
    <col min="2307" max="2309" width="7.375" style="95" customWidth="1"/>
    <col min="2310" max="2310" width="10.75" style="95" customWidth="1"/>
    <col min="2311" max="2543" width="9.125" style="95"/>
    <col min="2544" max="2544" width="6.625" style="95" customWidth="1"/>
    <col min="2545" max="2545" width="11.375" style="95" customWidth="1"/>
    <col min="2546" max="2546" width="6.875" style="95" customWidth="1"/>
    <col min="2547" max="2547" width="16.375" style="95" customWidth="1"/>
    <col min="2548" max="2548" width="14.125" style="95" customWidth="1"/>
    <col min="2549" max="2549" width="5.375" style="95" customWidth="1"/>
    <col min="2550" max="2550" width="44.875" style="95" customWidth="1"/>
    <col min="2551" max="2551" width="7.25" style="95" customWidth="1"/>
    <col min="2552" max="2552" width="6.375" style="95" customWidth="1"/>
    <col min="2553" max="2553" width="11.875" style="95" customWidth="1"/>
    <col min="2554" max="2554" width="14.625" style="95" customWidth="1"/>
    <col min="2555" max="2555" width="14.375" style="95" customWidth="1"/>
    <col min="2556" max="2556" width="12.75" style="95" customWidth="1"/>
    <col min="2557" max="2557" width="13.875" style="95" customWidth="1"/>
    <col min="2558" max="2558" width="14.375" style="95" customWidth="1"/>
    <col min="2559" max="2559" width="12.75" style="95" customWidth="1"/>
    <col min="2560" max="2560" width="13.875" style="95" customWidth="1"/>
    <col min="2561" max="2561" width="14.375" style="95" customWidth="1"/>
    <col min="2562" max="2562" width="12.75" style="95" customWidth="1"/>
    <col min="2563" max="2565" width="7.375" style="95" customWidth="1"/>
    <col min="2566" max="2566" width="10.75" style="95" customWidth="1"/>
    <col min="2567" max="2799" width="9.125" style="95"/>
    <col min="2800" max="2800" width="6.625" style="95" customWidth="1"/>
    <col min="2801" max="2801" width="11.375" style="95" customWidth="1"/>
    <col min="2802" max="2802" width="6.875" style="95" customWidth="1"/>
    <col min="2803" max="2803" width="16.375" style="95" customWidth="1"/>
    <col min="2804" max="2804" width="14.125" style="95" customWidth="1"/>
    <col min="2805" max="2805" width="5.375" style="95" customWidth="1"/>
    <col min="2806" max="2806" width="44.875" style="95" customWidth="1"/>
    <col min="2807" max="2807" width="7.25" style="95" customWidth="1"/>
    <col min="2808" max="2808" width="6.375" style="95" customWidth="1"/>
    <col min="2809" max="2809" width="11.875" style="95" customWidth="1"/>
    <col min="2810" max="2810" width="14.625" style="95" customWidth="1"/>
    <col min="2811" max="2811" width="14.375" style="95" customWidth="1"/>
    <col min="2812" max="2812" width="12.75" style="95" customWidth="1"/>
    <col min="2813" max="2813" width="13.875" style="95" customWidth="1"/>
    <col min="2814" max="2814" width="14.375" style="95" customWidth="1"/>
    <col min="2815" max="2815" width="12.75" style="95" customWidth="1"/>
    <col min="2816" max="2816" width="13.875" style="95" customWidth="1"/>
    <col min="2817" max="2817" width="14.375" style="95" customWidth="1"/>
    <col min="2818" max="2818" width="12.75" style="95" customWidth="1"/>
    <col min="2819" max="2821" width="7.375" style="95" customWidth="1"/>
    <col min="2822" max="2822" width="10.75" style="95" customWidth="1"/>
    <col min="2823" max="3055" width="9.125" style="95"/>
    <col min="3056" max="3056" width="6.625" style="95" customWidth="1"/>
    <col min="3057" max="3057" width="11.375" style="95" customWidth="1"/>
    <col min="3058" max="3058" width="6.875" style="95" customWidth="1"/>
    <col min="3059" max="3059" width="16.375" style="95" customWidth="1"/>
    <col min="3060" max="3060" width="14.125" style="95" customWidth="1"/>
    <col min="3061" max="3061" width="5.375" style="95" customWidth="1"/>
    <col min="3062" max="3062" width="44.875" style="95" customWidth="1"/>
    <col min="3063" max="3063" width="7.25" style="95" customWidth="1"/>
    <col min="3064" max="3064" width="6.375" style="95" customWidth="1"/>
    <col min="3065" max="3065" width="11.875" style="95" customWidth="1"/>
    <col min="3066" max="3066" width="14.625" style="95" customWidth="1"/>
    <col min="3067" max="3067" width="14.375" style="95" customWidth="1"/>
    <col min="3068" max="3068" width="12.75" style="95" customWidth="1"/>
    <col min="3069" max="3069" width="13.875" style="95" customWidth="1"/>
    <col min="3070" max="3070" width="14.375" style="95" customWidth="1"/>
    <col min="3071" max="3071" width="12.75" style="95" customWidth="1"/>
    <col min="3072" max="3072" width="13.875" style="95" customWidth="1"/>
    <col min="3073" max="3073" width="14.375" style="95" customWidth="1"/>
    <col min="3074" max="3074" width="12.75" style="95" customWidth="1"/>
    <col min="3075" max="3077" width="7.375" style="95" customWidth="1"/>
    <col min="3078" max="3078" width="10.75" style="95" customWidth="1"/>
    <col min="3079" max="3311" width="9.125" style="95"/>
    <col min="3312" max="3312" width="6.625" style="95" customWidth="1"/>
    <col min="3313" max="3313" width="11.375" style="95" customWidth="1"/>
    <col min="3314" max="3314" width="6.875" style="95" customWidth="1"/>
    <col min="3315" max="3315" width="16.375" style="95" customWidth="1"/>
    <col min="3316" max="3316" width="14.125" style="95" customWidth="1"/>
    <col min="3317" max="3317" width="5.375" style="95" customWidth="1"/>
    <col min="3318" max="3318" width="44.875" style="95" customWidth="1"/>
    <col min="3319" max="3319" width="7.25" style="95" customWidth="1"/>
    <col min="3320" max="3320" width="6.375" style="95" customWidth="1"/>
    <col min="3321" max="3321" width="11.875" style="95" customWidth="1"/>
    <col min="3322" max="3322" width="14.625" style="95" customWidth="1"/>
    <col min="3323" max="3323" width="14.375" style="95" customWidth="1"/>
    <col min="3324" max="3324" width="12.75" style="95" customWidth="1"/>
    <col min="3325" max="3325" width="13.875" style="95" customWidth="1"/>
    <col min="3326" max="3326" width="14.375" style="95" customWidth="1"/>
    <col min="3327" max="3327" width="12.75" style="95" customWidth="1"/>
    <col min="3328" max="3328" width="13.875" style="95" customWidth="1"/>
    <col min="3329" max="3329" width="14.375" style="95" customWidth="1"/>
    <col min="3330" max="3330" width="12.75" style="95" customWidth="1"/>
    <col min="3331" max="3333" width="7.375" style="95" customWidth="1"/>
    <col min="3334" max="3334" width="10.75" style="95" customWidth="1"/>
    <col min="3335" max="3567" width="9.125" style="95"/>
    <col min="3568" max="3568" width="6.625" style="95" customWidth="1"/>
    <col min="3569" max="3569" width="11.375" style="95" customWidth="1"/>
    <col min="3570" max="3570" width="6.875" style="95" customWidth="1"/>
    <col min="3571" max="3571" width="16.375" style="95" customWidth="1"/>
    <col min="3572" max="3572" width="14.125" style="95" customWidth="1"/>
    <col min="3573" max="3573" width="5.375" style="95" customWidth="1"/>
    <col min="3574" max="3574" width="44.875" style="95" customWidth="1"/>
    <col min="3575" max="3575" width="7.25" style="95" customWidth="1"/>
    <col min="3576" max="3576" width="6.375" style="95" customWidth="1"/>
    <col min="3577" max="3577" width="11.875" style="95" customWidth="1"/>
    <col min="3578" max="3578" width="14.625" style="95" customWidth="1"/>
    <col min="3579" max="3579" width="14.375" style="95" customWidth="1"/>
    <col min="3580" max="3580" width="12.75" style="95" customWidth="1"/>
    <col min="3581" max="3581" width="13.875" style="95" customWidth="1"/>
    <col min="3582" max="3582" width="14.375" style="95" customWidth="1"/>
    <col min="3583" max="3583" width="12.75" style="95" customWidth="1"/>
    <col min="3584" max="3584" width="13.875" style="95" customWidth="1"/>
    <col min="3585" max="3585" width="14.375" style="95" customWidth="1"/>
    <col min="3586" max="3586" width="12.75" style="95" customWidth="1"/>
    <col min="3587" max="3589" width="7.375" style="95" customWidth="1"/>
    <col min="3590" max="3590" width="10.75" style="95" customWidth="1"/>
    <col min="3591" max="3823" width="9.125" style="95"/>
    <col min="3824" max="3824" width="6.625" style="95" customWidth="1"/>
    <col min="3825" max="3825" width="11.375" style="95" customWidth="1"/>
    <col min="3826" max="3826" width="6.875" style="95" customWidth="1"/>
    <col min="3827" max="3827" width="16.375" style="95" customWidth="1"/>
    <col min="3828" max="3828" width="14.125" style="95" customWidth="1"/>
    <col min="3829" max="3829" width="5.375" style="95" customWidth="1"/>
    <col min="3830" max="3830" width="44.875" style="95" customWidth="1"/>
    <col min="3831" max="3831" width="7.25" style="95" customWidth="1"/>
    <col min="3832" max="3832" width="6.375" style="95" customWidth="1"/>
    <col min="3833" max="3833" width="11.875" style="95" customWidth="1"/>
    <col min="3834" max="3834" width="14.625" style="95" customWidth="1"/>
    <col min="3835" max="3835" width="14.375" style="95" customWidth="1"/>
    <col min="3836" max="3836" width="12.75" style="95" customWidth="1"/>
    <col min="3837" max="3837" width="13.875" style="95" customWidth="1"/>
    <col min="3838" max="3838" width="14.375" style="95" customWidth="1"/>
    <col min="3839" max="3839" width="12.75" style="95" customWidth="1"/>
    <col min="3840" max="3840" width="13.875" style="95" customWidth="1"/>
    <col min="3841" max="3841" width="14.375" style="95" customWidth="1"/>
    <col min="3842" max="3842" width="12.75" style="95" customWidth="1"/>
    <col min="3843" max="3845" width="7.375" style="95" customWidth="1"/>
    <col min="3846" max="3846" width="10.75" style="95" customWidth="1"/>
    <col min="3847" max="4079" width="9.125" style="95"/>
    <col min="4080" max="4080" width="6.625" style="95" customWidth="1"/>
    <col min="4081" max="4081" width="11.375" style="95" customWidth="1"/>
    <col min="4082" max="4082" width="6.875" style="95" customWidth="1"/>
    <col min="4083" max="4083" width="16.375" style="95" customWidth="1"/>
    <col min="4084" max="4084" width="14.125" style="95" customWidth="1"/>
    <col min="4085" max="4085" width="5.375" style="95" customWidth="1"/>
    <col min="4086" max="4086" width="44.875" style="95" customWidth="1"/>
    <col min="4087" max="4087" width="7.25" style="95" customWidth="1"/>
    <col min="4088" max="4088" width="6.375" style="95" customWidth="1"/>
    <col min="4089" max="4089" width="11.875" style="95" customWidth="1"/>
    <col min="4090" max="4090" width="14.625" style="95" customWidth="1"/>
    <col min="4091" max="4091" width="14.375" style="95" customWidth="1"/>
    <col min="4092" max="4092" width="12.75" style="95" customWidth="1"/>
    <col min="4093" max="4093" width="13.875" style="95" customWidth="1"/>
    <col min="4094" max="4094" width="14.375" style="95" customWidth="1"/>
    <col min="4095" max="4095" width="12.75" style="95" customWidth="1"/>
    <col min="4096" max="4096" width="13.875" style="95" customWidth="1"/>
    <col min="4097" max="4097" width="14.375" style="95" customWidth="1"/>
    <col min="4098" max="4098" width="12.75" style="95" customWidth="1"/>
    <col min="4099" max="4101" width="7.375" style="95" customWidth="1"/>
    <col min="4102" max="4102" width="10.75" style="95" customWidth="1"/>
    <col min="4103" max="4335" width="9.125" style="95"/>
    <col min="4336" max="4336" width="6.625" style="95" customWidth="1"/>
    <col min="4337" max="4337" width="11.375" style="95" customWidth="1"/>
    <col min="4338" max="4338" width="6.875" style="95" customWidth="1"/>
    <col min="4339" max="4339" width="16.375" style="95" customWidth="1"/>
    <col min="4340" max="4340" width="14.125" style="95" customWidth="1"/>
    <col min="4341" max="4341" width="5.375" style="95" customWidth="1"/>
    <col min="4342" max="4342" width="44.875" style="95" customWidth="1"/>
    <col min="4343" max="4343" width="7.25" style="95" customWidth="1"/>
    <col min="4344" max="4344" width="6.375" style="95" customWidth="1"/>
    <col min="4345" max="4345" width="11.875" style="95" customWidth="1"/>
    <col min="4346" max="4346" width="14.625" style="95" customWidth="1"/>
    <col min="4347" max="4347" width="14.375" style="95" customWidth="1"/>
    <col min="4348" max="4348" width="12.75" style="95" customWidth="1"/>
    <col min="4349" max="4349" width="13.875" style="95" customWidth="1"/>
    <col min="4350" max="4350" width="14.375" style="95" customWidth="1"/>
    <col min="4351" max="4351" width="12.75" style="95" customWidth="1"/>
    <col min="4352" max="4352" width="13.875" style="95" customWidth="1"/>
    <col min="4353" max="4353" width="14.375" style="95" customWidth="1"/>
    <col min="4354" max="4354" width="12.75" style="95" customWidth="1"/>
    <col min="4355" max="4357" width="7.375" style="95" customWidth="1"/>
    <col min="4358" max="4358" width="10.75" style="95" customWidth="1"/>
    <col min="4359" max="4591" width="9.125" style="95"/>
    <col min="4592" max="4592" width="6.625" style="95" customWidth="1"/>
    <col min="4593" max="4593" width="11.375" style="95" customWidth="1"/>
    <col min="4594" max="4594" width="6.875" style="95" customWidth="1"/>
    <col min="4595" max="4595" width="16.375" style="95" customWidth="1"/>
    <col min="4596" max="4596" width="14.125" style="95" customWidth="1"/>
    <col min="4597" max="4597" width="5.375" style="95" customWidth="1"/>
    <col min="4598" max="4598" width="44.875" style="95" customWidth="1"/>
    <col min="4599" max="4599" width="7.25" style="95" customWidth="1"/>
    <col min="4600" max="4600" width="6.375" style="95" customWidth="1"/>
    <col min="4601" max="4601" width="11.875" style="95" customWidth="1"/>
    <col min="4602" max="4602" width="14.625" style="95" customWidth="1"/>
    <col min="4603" max="4603" width="14.375" style="95" customWidth="1"/>
    <col min="4604" max="4604" width="12.75" style="95" customWidth="1"/>
    <col min="4605" max="4605" width="13.875" style="95" customWidth="1"/>
    <col min="4606" max="4606" width="14.375" style="95" customWidth="1"/>
    <col min="4607" max="4607" width="12.75" style="95" customWidth="1"/>
    <col min="4608" max="4608" width="13.875" style="95" customWidth="1"/>
    <col min="4609" max="4609" width="14.375" style="95" customWidth="1"/>
    <col min="4610" max="4610" width="12.75" style="95" customWidth="1"/>
    <col min="4611" max="4613" width="7.375" style="95" customWidth="1"/>
    <col min="4614" max="4614" width="10.75" style="95" customWidth="1"/>
    <col min="4615" max="4847" width="9.125" style="95"/>
    <col min="4848" max="4848" width="6.625" style="95" customWidth="1"/>
    <col min="4849" max="4849" width="11.375" style="95" customWidth="1"/>
    <col min="4850" max="4850" width="6.875" style="95" customWidth="1"/>
    <col min="4851" max="4851" width="16.375" style="95" customWidth="1"/>
    <col min="4852" max="4852" width="14.125" style="95" customWidth="1"/>
    <col min="4853" max="4853" width="5.375" style="95" customWidth="1"/>
    <col min="4854" max="4854" width="44.875" style="95" customWidth="1"/>
    <col min="4855" max="4855" width="7.25" style="95" customWidth="1"/>
    <col min="4856" max="4856" width="6.375" style="95" customWidth="1"/>
    <col min="4857" max="4857" width="11.875" style="95" customWidth="1"/>
    <col min="4858" max="4858" width="14.625" style="95" customWidth="1"/>
    <col min="4859" max="4859" width="14.375" style="95" customWidth="1"/>
    <col min="4860" max="4860" width="12.75" style="95" customWidth="1"/>
    <col min="4861" max="4861" width="13.875" style="95" customWidth="1"/>
    <col min="4862" max="4862" width="14.375" style="95" customWidth="1"/>
    <col min="4863" max="4863" width="12.75" style="95" customWidth="1"/>
    <col min="4864" max="4864" width="13.875" style="95" customWidth="1"/>
    <col min="4865" max="4865" width="14.375" style="95" customWidth="1"/>
    <col min="4866" max="4866" width="12.75" style="95" customWidth="1"/>
    <col min="4867" max="4869" width="7.375" style="95" customWidth="1"/>
    <col min="4870" max="4870" width="10.75" style="95" customWidth="1"/>
    <col min="4871" max="5103" width="9.125" style="95"/>
    <col min="5104" max="5104" width="6.625" style="95" customWidth="1"/>
    <col min="5105" max="5105" width="11.375" style="95" customWidth="1"/>
    <col min="5106" max="5106" width="6.875" style="95" customWidth="1"/>
    <col min="5107" max="5107" width="16.375" style="95" customWidth="1"/>
    <col min="5108" max="5108" width="14.125" style="95" customWidth="1"/>
    <col min="5109" max="5109" width="5.375" style="95" customWidth="1"/>
    <col min="5110" max="5110" width="44.875" style="95" customWidth="1"/>
    <col min="5111" max="5111" width="7.25" style="95" customWidth="1"/>
    <col min="5112" max="5112" width="6.375" style="95" customWidth="1"/>
    <col min="5113" max="5113" width="11.875" style="95" customWidth="1"/>
    <col min="5114" max="5114" width="14.625" style="95" customWidth="1"/>
    <col min="5115" max="5115" width="14.375" style="95" customWidth="1"/>
    <col min="5116" max="5116" width="12.75" style="95" customWidth="1"/>
    <col min="5117" max="5117" width="13.875" style="95" customWidth="1"/>
    <col min="5118" max="5118" width="14.375" style="95" customWidth="1"/>
    <col min="5119" max="5119" width="12.75" style="95" customWidth="1"/>
    <col min="5120" max="5120" width="13.875" style="95" customWidth="1"/>
    <col min="5121" max="5121" width="14.375" style="95" customWidth="1"/>
    <col min="5122" max="5122" width="12.75" style="95" customWidth="1"/>
    <col min="5123" max="5125" width="7.375" style="95" customWidth="1"/>
    <col min="5126" max="5126" width="10.75" style="95" customWidth="1"/>
    <col min="5127" max="5359" width="9.125" style="95"/>
    <col min="5360" max="5360" width="6.625" style="95" customWidth="1"/>
    <col min="5361" max="5361" width="11.375" style="95" customWidth="1"/>
    <col min="5362" max="5362" width="6.875" style="95" customWidth="1"/>
    <col min="5363" max="5363" width="16.375" style="95" customWidth="1"/>
    <col min="5364" max="5364" width="14.125" style="95" customWidth="1"/>
    <col min="5365" max="5365" width="5.375" style="95" customWidth="1"/>
    <col min="5366" max="5366" width="44.875" style="95" customWidth="1"/>
    <col min="5367" max="5367" width="7.25" style="95" customWidth="1"/>
    <col min="5368" max="5368" width="6.375" style="95" customWidth="1"/>
    <col min="5369" max="5369" width="11.875" style="95" customWidth="1"/>
    <col min="5370" max="5370" width="14.625" style="95" customWidth="1"/>
    <col min="5371" max="5371" width="14.375" style="95" customWidth="1"/>
    <col min="5372" max="5372" width="12.75" style="95" customWidth="1"/>
    <col min="5373" max="5373" width="13.875" style="95" customWidth="1"/>
    <col min="5374" max="5374" width="14.375" style="95" customWidth="1"/>
    <col min="5375" max="5375" width="12.75" style="95" customWidth="1"/>
    <col min="5376" max="5376" width="13.875" style="95" customWidth="1"/>
    <col min="5377" max="5377" width="14.375" style="95" customWidth="1"/>
    <col min="5378" max="5378" width="12.75" style="95" customWidth="1"/>
    <col min="5379" max="5381" width="7.375" style="95" customWidth="1"/>
    <col min="5382" max="5382" width="10.75" style="95" customWidth="1"/>
    <col min="5383" max="5615" width="9.125" style="95"/>
    <col min="5616" max="5616" width="6.625" style="95" customWidth="1"/>
    <col min="5617" max="5617" width="11.375" style="95" customWidth="1"/>
    <col min="5618" max="5618" width="6.875" style="95" customWidth="1"/>
    <col min="5619" max="5619" width="16.375" style="95" customWidth="1"/>
    <col min="5620" max="5620" width="14.125" style="95" customWidth="1"/>
    <col min="5621" max="5621" width="5.375" style="95" customWidth="1"/>
    <col min="5622" max="5622" width="44.875" style="95" customWidth="1"/>
    <col min="5623" max="5623" width="7.25" style="95" customWidth="1"/>
    <col min="5624" max="5624" width="6.375" style="95" customWidth="1"/>
    <col min="5625" max="5625" width="11.875" style="95" customWidth="1"/>
    <col min="5626" max="5626" width="14.625" style="95" customWidth="1"/>
    <col min="5627" max="5627" width="14.375" style="95" customWidth="1"/>
    <col min="5628" max="5628" width="12.75" style="95" customWidth="1"/>
    <col min="5629" max="5629" width="13.875" style="95" customWidth="1"/>
    <col min="5630" max="5630" width="14.375" style="95" customWidth="1"/>
    <col min="5631" max="5631" width="12.75" style="95" customWidth="1"/>
    <col min="5632" max="5632" width="13.875" style="95" customWidth="1"/>
    <col min="5633" max="5633" width="14.375" style="95" customWidth="1"/>
    <col min="5634" max="5634" width="12.75" style="95" customWidth="1"/>
    <col min="5635" max="5637" width="7.375" style="95" customWidth="1"/>
    <col min="5638" max="5638" width="10.75" style="95" customWidth="1"/>
    <col min="5639" max="5871" width="9.125" style="95"/>
    <col min="5872" max="5872" width="6.625" style="95" customWidth="1"/>
    <col min="5873" max="5873" width="11.375" style="95" customWidth="1"/>
    <col min="5874" max="5874" width="6.875" style="95" customWidth="1"/>
    <col min="5875" max="5875" width="16.375" style="95" customWidth="1"/>
    <col min="5876" max="5876" width="14.125" style="95" customWidth="1"/>
    <col min="5877" max="5877" width="5.375" style="95" customWidth="1"/>
    <col min="5878" max="5878" width="44.875" style="95" customWidth="1"/>
    <col min="5879" max="5879" width="7.25" style="95" customWidth="1"/>
    <col min="5880" max="5880" width="6.375" style="95" customWidth="1"/>
    <col min="5881" max="5881" width="11.875" style="95" customWidth="1"/>
    <col min="5882" max="5882" width="14.625" style="95" customWidth="1"/>
    <col min="5883" max="5883" width="14.375" style="95" customWidth="1"/>
    <col min="5884" max="5884" width="12.75" style="95" customWidth="1"/>
    <col min="5885" max="5885" width="13.875" style="95" customWidth="1"/>
    <col min="5886" max="5886" width="14.375" style="95" customWidth="1"/>
    <col min="5887" max="5887" width="12.75" style="95" customWidth="1"/>
    <col min="5888" max="5888" width="13.875" style="95" customWidth="1"/>
    <col min="5889" max="5889" width="14.375" style="95" customWidth="1"/>
    <col min="5890" max="5890" width="12.75" style="95" customWidth="1"/>
    <col min="5891" max="5893" width="7.375" style="95" customWidth="1"/>
    <col min="5894" max="5894" width="10.75" style="95" customWidth="1"/>
    <col min="5895" max="6127" width="9.125" style="95"/>
    <col min="6128" max="6128" width="6.625" style="95" customWidth="1"/>
    <col min="6129" max="6129" width="11.375" style="95" customWidth="1"/>
    <col min="6130" max="6130" width="6.875" style="95" customWidth="1"/>
    <col min="6131" max="6131" width="16.375" style="95" customWidth="1"/>
    <col min="6132" max="6132" width="14.125" style="95" customWidth="1"/>
    <col min="6133" max="6133" width="5.375" style="95" customWidth="1"/>
    <col min="6134" max="6134" width="44.875" style="95" customWidth="1"/>
    <col min="6135" max="6135" width="7.25" style="95" customWidth="1"/>
    <col min="6136" max="6136" width="6.375" style="95" customWidth="1"/>
    <col min="6137" max="6137" width="11.875" style="95" customWidth="1"/>
    <col min="6138" max="6138" width="14.625" style="95" customWidth="1"/>
    <col min="6139" max="6139" width="14.375" style="95" customWidth="1"/>
    <col min="6140" max="6140" width="12.75" style="95" customWidth="1"/>
    <col min="6141" max="6141" width="13.875" style="95" customWidth="1"/>
    <col min="6142" max="6142" width="14.375" style="95" customWidth="1"/>
    <col min="6143" max="6143" width="12.75" style="95" customWidth="1"/>
    <col min="6144" max="6144" width="13.875" style="95" customWidth="1"/>
    <col min="6145" max="6145" width="14.375" style="95" customWidth="1"/>
    <col min="6146" max="6146" width="12.75" style="95" customWidth="1"/>
    <col min="6147" max="6149" width="7.375" style="95" customWidth="1"/>
    <col min="6150" max="6150" width="10.75" style="95" customWidth="1"/>
    <col min="6151" max="6383" width="9.125" style="95"/>
    <col min="6384" max="6384" width="6.625" style="95" customWidth="1"/>
    <col min="6385" max="6385" width="11.375" style="95" customWidth="1"/>
    <col min="6386" max="6386" width="6.875" style="95" customWidth="1"/>
    <col min="6387" max="6387" width="16.375" style="95" customWidth="1"/>
    <col min="6388" max="6388" width="14.125" style="95" customWidth="1"/>
    <col min="6389" max="6389" width="5.375" style="95" customWidth="1"/>
    <col min="6390" max="6390" width="44.875" style="95" customWidth="1"/>
    <col min="6391" max="6391" width="7.25" style="95" customWidth="1"/>
    <col min="6392" max="6392" width="6.375" style="95" customWidth="1"/>
    <col min="6393" max="6393" width="11.875" style="95" customWidth="1"/>
    <col min="6394" max="6394" width="14.625" style="95" customWidth="1"/>
    <col min="6395" max="6395" width="14.375" style="95" customWidth="1"/>
    <col min="6396" max="6396" width="12.75" style="95" customWidth="1"/>
    <col min="6397" max="6397" width="13.875" style="95" customWidth="1"/>
    <col min="6398" max="6398" width="14.375" style="95" customWidth="1"/>
    <col min="6399" max="6399" width="12.75" style="95" customWidth="1"/>
    <col min="6400" max="6400" width="13.875" style="95" customWidth="1"/>
    <col min="6401" max="6401" width="14.375" style="95" customWidth="1"/>
    <col min="6402" max="6402" width="12.75" style="95" customWidth="1"/>
    <col min="6403" max="6405" width="7.375" style="95" customWidth="1"/>
    <col min="6406" max="6406" width="10.75" style="95" customWidth="1"/>
    <col min="6407" max="6639" width="9.125" style="95"/>
    <col min="6640" max="6640" width="6.625" style="95" customWidth="1"/>
    <col min="6641" max="6641" width="11.375" style="95" customWidth="1"/>
    <col min="6642" max="6642" width="6.875" style="95" customWidth="1"/>
    <col min="6643" max="6643" width="16.375" style="95" customWidth="1"/>
    <col min="6644" max="6644" width="14.125" style="95" customWidth="1"/>
    <col min="6645" max="6645" width="5.375" style="95" customWidth="1"/>
    <col min="6646" max="6646" width="44.875" style="95" customWidth="1"/>
    <col min="6647" max="6647" width="7.25" style="95" customWidth="1"/>
    <col min="6648" max="6648" width="6.375" style="95" customWidth="1"/>
    <col min="6649" max="6649" width="11.875" style="95" customWidth="1"/>
    <col min="6650" max="6650" width="14.625" style="95" customWidth="1"/>
    <col min="6651" max="6651" width="14.375" style="95" customWidth="1"/>
    <col min="6652" max="6652" width="12.75" style="95" customWidth="1"/>
    <col min="6653" max="6653" width="13.875" style="95" customWidth="1"/>
    <col min="6654" max="6654" width="14.375" style="95" customWidth="1"/>
    <col min="6655" max="6655" width="12.75" style="95" customWidth="1"/>
    <col min="6656" max="6656" width="13.875" style="95" customWidth="1"/>
    <col min="6657" max="6657" width="14.375" style="95" customWidth="1"/>
    <col min="6658" max="6658" width="12.75" style="95" customWidth="1"/>
    <col min="6659" max="6661" width="7.375" style="95" customWidth="1"/>
    <col min="6662" max="6662" width="10.75" style="95" customWidth="1"/>
    <col min="6663" max="6895" width="9.125" style="95"/>
    <col min="6896" max="6896" width="6.625" style="95" customWidth="1"/>
    <col min="6897" max="6897" width="11.375" style="95" customWidth="1"/>
    <col min="6898" max="6898" width="6.875" style="95" customWidth="1"/>
    <col min="6899" max="6899" width="16.375" style="95" customWidth="1"/>
    <col min="6900" max="6900" width="14.125" style="95" customWidth="1"/>
    <col min="6901" max="6901" width="5.375" style="95" customWidth="1"/>
    <col min="6902" max="6902" width="44.875" style="95" customWidth="1"/>
    <col min="6903" max="6903" width="7.25" style="95" customWidth="1"/>
    <col min="6904" max="6904" width="6.375" style="95" customWidth="1"/>
    <col min="6905" max="6905" width="11.875" style="95" customWidth="1"/>
    <col min="6906" max="6906" width="14.625" style="95" customWidth="1"/>
    <col min="6907" max="6907" width="14.375" style="95" customWidth="1"/>
    <col min="6908" max="6908" width="12.75" style="95" customWidth="1"/>
    <col min="6909" max="6909" width="13.875" style="95" customWidth="1"/>
    <col min="6910" max="6910" width="14.375" style="95" customWidth="1"/>
    <col min="6911" max="6911" width="12.75" style="95" customWidth="1"/>
    <col min="6912" max="6912" width="13.875" style="95" customWidth="1"/>
    <col min="6913" max="6913" width="14.375" style="95" customWidth="1"/>
    <col min="6914" max="6914" width="12.75" style="95" customWidth="1"/>
    <col min="6915" max="6917" width="7.375" style="95" customWidth="1"/>
    <col min="6918" max="6918" width="10.75" style="95" customWidth="1"/>
    <col min="6919" max="7151" width="9.125" style="95"/>
    <col min="7152" max="7152" width="6.625" style="95" customWidth="1"/>
    <col min="7153" max="7153" width="11.375" style="95" customWidth="1"/>
    <col min="7154" max="7154" width="6.875" style="95" customWidth="1"/>
    <col min="7155" max="7155" width="16.375" style="95" customWidth="1"/>
    <col min="7156" max="7156" width="14.125" style="95" customWidth="1"/>
    <col min="7157" max="7157" width="5.375" style="95" customWidth="1"/>
    <col min="7158" max="7158" width="44.875" style="95" customWidth="1"/>
    <col min="7159" max="7159" width="7.25" style="95" customWidth="1"/>
    <col min="7160" max="7160" width="6.375" style="95" customWidth="1"/>
    <col min="7161" max="7161" width="11.875" style="95" customWidth="1"/>
    <col min="7162" max="7162" width="14.625" style="95" customWidth="1"/>
    <col min="7163" max="7163" width="14.375" style="95" customWidth="1"/>
    <col min="7164" max="7164" width="12.75" style="95" customWidth="1"/>
    <col min="7165" max="7165" width="13.875" style="95" customWidth="1"/>
    <col min="7166" max="7166" width="14.375" style="95" customWidth="1"/>
    <col min="7167" max="7167" width="12.75" style="95" customWidth="1"/>
    <col min="7168" max="7168" width="13.875" style="95" customWidth="1"/>
    <col min="7169" max="7169" width="14.375" style="95" customWidth="1"/>
    <col min="7170" max="7170" width="12.75" style="95" customWidth="1"/>
    <col min="7171" max="7173" width="7.375" style="95" customWidth="1"/>
    <col min="7174" max="7174" width="10.75" style="95" customWidth="1"/>
    <col min="7175" max="7407" width="9.125" style="95"/>
    <col min="7408" max="7408" width="6.625" style="95" customWidth="1"/>
    <col min="7409" max="7409" width="11.375" style="95" customWidth="1"/>
    <col min="7410" max="7410" width="6.875" style="95" customWidth="1"/>
    <col min="7411" max="7411" width="16.375" style="95" customWidth="1"/>
    <col min="7412" max="7412" width="14.125" style="95" customWidth="1"/>
    <col min="7413" max="7413" width="5.375" style="95" customWidth="1"/>
    <col min="7414" max="7414" width="44.875" style="95" customWidth="1"/>
    <col min="7415" max="7415" width="7.25" style="95" customWidth="1"/>
    <col min="7416" max="7416" width="6.375" style="95" customWidth="1"/>
    <col min="7417" max="7417" width="11.875" style="95" customWidth="1"/>
    <col min="7418" max="7418" width="14.625" style="95" customWidth="1"/>
    <col min="7419" max="7419" width="14.375" style="95" customWidth="1"/>
    <col min="7420" max="7420" width="12.75" style="95" customWidth="1"/>
    <col min="7421" max="7421" width="13.875" style="95" customWidth="1"/>
    <col min="7422" max="7422" width="14.375" style="95" customWidth="1"/>
    <col min="7423" max="7423" width="12.75" style="95" customWidth="1"/>
    <col min="7424" max="7424" width="13.875" style="95" customWidth="1"/>
    <col min="7425" max="7425" width="14.375" style="95" customWidth="1"/>
    <col min="7426" max="7426" width="12.75" style="95" customWidth="1"/>
    <col min="7427" max="7429" width="7.375" style="95" customWidth="1"/>
    <col min="7430" max="7430" width="10.75" style="95" customWidth="1"/>
    <col min="7431" max="7663" width="9.125" style="95"/>
    <col min="7664" max="7664" width="6.625" style="95" customWidth="1"/>
    <col min="7665" max="7665" width="11.375" style="95" customWidth="1"/>
    <col min="7666" max="7666" width="6.875" style="95" customWidth="1"/>
    <col min="7667" max="7667" width="16.375" style="95" customWidth="1"/>
    <col min="7668" max="7668" width="14.125" style="95" customWidth="1"/>
    <col min="7669" max="7669" width="5.375" style="95" customWidth="1"/>
    <col min="7670" max="7670" width="44.875" style="95" customWidth="1"/>
    <col min="7671" max="7671" width="7.25" style="95" customWidth="1"/>
    <col min="7672" max="7672" width="6.375" style="95" customWidth="1"/>
    <col min="7673" max="7673" width="11.875" style="95" customWidth="1"/>
    <col min="7674" max="7674" width="14.625" style="95" customWidth="1"/>
    <col min="7675" max="7675" width="14.375" style="95" customWidth="1"/>
    <col min="7676" max="7676" width="12.75" style="95" customWidth="1"/>
    <col min="7677" max="7677" width="13.875" style="95" customWidth="1"/>
    <col min="7678" max="7678" width="14.375" style="95" customWidth="1"/>
    <col min="7679" max="7679" width="12.75" style="95" customWidth="1"/>
    <col min="7680" max="7680" width="13.875" style="95" customWidth="1"/>
    <col min="7681" max="7681" width="14.375" style="95" customWidth="1"/>
    <col min="7682" max="7682" width="12.75" style="95" customWidth="1"/>
    <col min="7683" max="7685" width="7.375" style="95" customWidth="1"/>
    <col min="7686" max="7686" width="10.75" style="95" customWidth="1"/>
    <col min="7687" max="7919" width="9.125" style="95"/>
    <col min="7920" max="7920" width="6.625" style="95" customWidth="1"/>
    <col min="7921" max="7921" width="11.375" style="95" customWidth="1"/>
    <col min="7922" max="7922" width="6.875" style="95" customWidth="1"/>
    <col min="7923" max="7923" width="16.375" style="95" customWidth="1"/>
    <col min="7924" max="7924" width="14.125" style="95" customWidth="1"/>
    <col min="7925" max="7925" width="5.375" style="95" customWidth="1"/>
    <col min="7926" max="7926" width="44.875" style="95" customWidth="1"/>
    <col min="7927" max="7927" width="7.25" style="95" customWidth="1"/>
    <col min="7928" max="7928" width="6.375" style="95" customWidth="1"/>
    <col min="7929" max="7929" width="11.875" style="95" customWidth="1"/>
    <col min="7930" max="7930" width="14.625" style="95" customWidth="1"/>
    <col min="7931" max="7931" width="14.375" style="95" customWidth="1"/>
    <col min="7932" max="7932" width="12.75" style="95" customWidth="1"/>
    <col min="7933" max="7933" width="13.875" style="95" customWidth="1"/>
    <col min="7934" max="7934" width="14.375" style="95" customWidth="1"/>
    <col min="7935" max="7935" width="12.75" style="95" customWidth="1"/>
    <col min="7936" max="7936" width="13.875" style="95" customWidth="1"/>
    <col min="7937" max="7937" width="14.375" style="95" customWidth="1"/>
    <col min="7938" max="7938" width="12.75" style="95" customWidth="1"/>
    <col min="7939" max="7941" width="7.375" style="95" customWidth="1"/>
    <col min="7942" max="7942" width="10.75" style="95" customWidth="1"/>
    <col min="7943" max="8175" width="9.125" style="95"/>
    <col min="8176" max="8176" width="6.625" style="95" customWidth="1"/>
    <col min="8177" max="8177" width="11.375" style="95" customWidth="1"/>
    <col min="8178" max="8178" width="6.875" style="95" customWidth="1"/>
    <col min="8179" max="8179" width="16.375" style="95" customWidth="1"/>
    <col min="8180" max="8180" width="14.125" style="95" customWidth="1"/>
    <col min="8181" max="8181" width="5.375" style="95" customWidth="1"/>
    <col min="8182" max="8182" width="44.875" style="95" customWidth="1"/>
    <col min="8183" max="8183" width="7.25" style="95" customWidth="1"/>
    <col min="8184" max="8184" width="6.375" style="95" customWidth="1"/>
    <col min="8185" max="8185" width="11.875" style="95" customWidth="1"/>
    <col min="8186" max="8186" width="14.625" style="95" customWidth="1"/>
    <col min="8187" max="8187" width="14.375" style="95" customWidth="1"/>
    <col min="8188" max="8188" width="12.75" style="95" customWidth="1"/>
    <col min="8189" max="8189" width="13.875" style="95" customWidth="1"/>
    <col min="8190" max="8190" width="14.375" style="95" customWidth="1"/>
    <col min="8191" max="8191" width="12.75" style="95" customWidth="1"/>
    <col min="8192" max="8192" width="13.875" style="95" customWidth="1"/>
    <col min="8193" max="8193" width="14.375" style="95" customWidth="1"/>
    <col min="8194" max="8194" width="12.75" style="95" customWidth="1"/>
    <col min="8195" max="8197" width="7.375" style="95" customWidth="1"/>
    <col min="8198" max="8198" width="10.75" style="95" customWidth="1"/>
    <col min="8199" max="8431" width="9.125" style="95"/>
    <col min="8432" max="8432" width="6.625" style="95" customWidth="1"/>
    <col min="8433" max="8433" width="11.375" style="95" customWidth="1"/>
    <col min="8434" max="8434" width="6.875" style="95" customWidth="1"/>
    <col min="8435" max="8435" width="16.375" style="95" customWidth="1"/>
    <col min="8436" max="8436" width="14.125" style="95" customWidth="1"/>
    <col min="8437" max="8437" width="5.375" style="95" customWidth="1"/>
    <col min="8438" max="8438" width="44.875" style="95" customWidth="1"/>
    <col min="8439" max="8439" width="7.25" style="95" customWidth="1"/>
    <col min="8440" max="8440" width="6.375" style="95" customWidth="1"/>
    <col min="8441" max="8441" width="11.875" style="95" customWidth="1"/>
    <col min="8442" max="8442" width="14.625" style="95" customWidth="1"/>
    <col min="8443" max="8443" width="14.375" style="95" customWidth="1"/>
    <col min="8444" max="8444" width="12.75" style="95" customWidth="1"/>
    <col min="8445" max="8445" width="13.875" style="95" customWidth="1"/>
    <col min="8446" max="8446" width="14.375" style="95" customWidth="1"/>
    <col min="8447" max="8447" width="12.75" style="95" customWidth="1"/>
    <col min="8448" max="8448" width="13.875" style="95" customWidth="1"/>
    <col min="8449" max="8449" width="14.375" style="95" customWidth="1"/>
    <col min="8450" max="8450" width="12.75" style="95" customWidth="1"/>
    <col min="8451" max="8453" width="7.375" style="95" customWidth="1"/>
    <col min="8454" max="8454" width="10.75" style="95" customWidth="1"/>
    <col min="8455" max="8687" width="9.125" style="95"/>
    <col min="8688" max="8688" width="6.625" style="95" customWidth="1"/>
    <col min="8689" max="8689" width="11.375" style="95" customWidth="1"/>
    <col min="8690" max="8690" width="6.875" style="95" customWidth="1"/>
    <col min="8691" max="8691" width="16.375" style="95" customWidth="1"/>
    <col min="8692" max="8692" width="14.125" style="95" customWidth="1"/>
    <col min="8693" max="8693" width="5.375" style="95" customWidth="1"/>
    <col min="8694" max="8694" width="44.875" style="95" customWidth="1"/>
    <col min="8695" max="8695" width="7.25" style="95" customWidth="1"/>
    <col min="8696" max="8696" width="6.375" style="95" customWidth="1"/>
    <col min="8697" max="8697" width="11.875" style="95" customWidth="1"/>
    <col min="8698" max="8698" width="14.625" style="95" customWidth="1"/>
    <col min="8699" max="8699" width="14.375" style="95" customWidth="1"/>
    <col min="8700" max="8700" width="12.75" style="95" customWidth="1"/>
    <col min="8701" max="8701" width="13.875" style="95" customWidth="1"/>
    <col min="8702" max="8702" width="14.375" style="95" customWidth="1"/>
    <col min="8703" max="8703" width="12.75" style="95" customWidth="1"/>
    <col min="8704" max="8704" width="13.875" style="95" customWidth="1"/>
    <col min="8705" max="8705" width="14.375" style="95" customWidth="1"/>
    <col min="8706" max="8706" width="12.75" style="95" customWidth="1"/>
    <col min="8707" max="8709" width="7.375" style="95" customWidth="1"/>
    <col min="8710" max="8710" width="10.75" style="95" customWidth="1"/>
    <col min="8711" max="8943" width="9.125" style="95"/>
    <col min="8944" max="8944" width="6.625" style="95" customWidth="1"/>
    <col min="8945" max="8945" width="11.375" style="95" customWidth="1"/>
    <col min="8946" max="8946" width="6.875" style="95" customWidth="1"/>
    <col min="8947" max="8947" width="16.375" style="95" customWidth="1"/>
    <col min="8948" max="8948" width="14.125" style="95" customWidth="1"/>
    <col min="8949" max="8949" width="5.375" style="95" customWidth="1"/>
    <col min="8950" max="8950" width="44.875" style="95" customWidth="1"/>
    <col min="8951" max="8951" width="7.25" style="95" customWidth="1"/>
    <col min="8952" max="8952" width="6.375" style="95" customWidth="1"/>
    <col min="8953" max="8953" width="11.875" style="95" customWidth="1"/>
    <col min="8954" max="8954" width="14.625" style="95" customWidth="1"/>
    <col min="8955" max="8955" width="14.375" style="95" customWidth="1"/>
    <col min="8956" max="8956" width="12.75" style="95" customWidth="1"/>
    <col min="8957" max="8957" width="13.875" style="95" customWidth="1"/>
    <col min="8958" max="8958" width="14.375" style="95" customWidth="1"/>
    <col min="8959" max="8959" width="12.75" style="95" customWidth="1"/>
    <col min="8960" max="8960" width="13.875" style="95" customWidth="1"/>
    <col min="8961" max="8961" width="14.375" style="95" customWidth="1"/>
    <col min="8962" max="8962" width="12.75" style="95" customWidth="1"/>
    <col min="8963" max="8965" width="7.375" style="95" customWidth="1"/>
    <col min="8966" max="8966" width="10.75" style="95" customWidth="1"/>
    <col min="8967" max="9199" width="9.125" style="95"/>
    <col min="9200" max="9200" width="6.625" style="95" customWidth="1"/>
    <col min="9201" max="9201" width="11.375" style="95" customWidth="1"/>
    <col min="9202" max="9202" width="6.875" style="95" customWidth="1"/>
    <col min="9203" max="9203" width="16.375" style="95" customWidth="1"/>
    <col min="9204" max="9204" width="14.125" style="95" customWidth="1"/>
    <col min="9205" max="9205" width="5.375" style="95" customWidth="1"/>
    <col min="9206" max="9206" width="44.875" style="95" customWidth="1"/>
    <col min="9207" max="9207" width="7.25" style="95" customWidth="1"/>
    <col min="9208" max="9208" width="6.375" style="95" customWidth="1"/>
    <col min="9209" max="9209" width="11.875" style="95" customWidth="1"/>
    <col min="9210" max="9210" width="14.625" style="95" customWidth="1"/>
    <col min="9211" max="9211" width="14.375" style="95" customWidth="1"/>
    <col min="9212" max="9212" width="12.75" style="95" customWidth="1"/>
    <col min="9213" max="9213" width="13.875" style="95" customWidth="1"/>
    <col min="9214" max="9214" width="14.375" style="95" customWidth="1"/>
    <col min="9215" max="9215" width="12.75" style="95" customWidth="1"/>
    <col min="9216" max="9216" width="13.875" style="95" customWidth="1"/>
    <col min="9217" max="9217" width="14.375" style="95" customWidth="1"/>
    <col min="9218" max="9218" width="12.75" style="95" customWidth="1"/>
    <col min="9219" max="9221" width="7.375" style="95" customWidth="1"/>
    <col min="9222" max="9222" width="10.75" style="95" customWidth="1"/>
    <col min="9223" max="9455" width="9.125" style="95"/>
    <col min="9456" max="9456" width="6.625" style="95" customWidth="1"/>
    <col min="9457" max="9457" width="11.375" style="95" customWidth="1"/>
    <col min="9458" max="9458" width="6.875" style="95" customWidth="1"/>
    <col min="9459" max="9459" width="16.375" style="95" customWidth="1"/>
    <col min="9460" max="9460" width="14.125" style="95" customWidth="1"/>
    <col min="9461" max="9461" width="5.375" style="95" customWidth="1"/>
    <col min="9462" max="9462" width="44.875" style="95" customWidth="1"/>
    <col min="9463" max="9463" width="7.25" style="95" customWidth="1"/>
    <col min="9464" max="9464" width="6.375" style="95" customWidth="1"/>
    <col min="9465" max="9465" width="11.875" style="95" customWidth="1"/>
    <col min="9466" max="9466" width="14.625" style="95" customWidth="1"/>
    <col min="9467" max="9467" width="14.375" style="95" customWidth="1"/>
    <col min="9468" max="9468" width="12.75" style="95" customWidth="1"/>
    <col min="9469" max="9469" width="13.875" style="95" customWidth="1"/>
    <col min="9470" max="9470" width="14.375" style="95" customWidth="1"/>
    <col min="9471" max="9471" width="12.75" style="95" customWidth="1"/>
    <col min="9472" max="9472" width="13.875" style="95" customWidth="1"/>
    <col min="9473" max="9473" width="14.375" style="95" customWidth="1"/>
    <col min="9474" max="9474" width="12.75" style="95" customWidth="1"/>
    <col min="9475" max="9477" width="7.375" style="95" customWidth="1"/>
    <col min="9478" max="9478" width="10.75" style="95" customWidth="1"/>
    <col min="9479" max="9711" width="9.125" style="95"/>
    <col min="9712" max="9712" width="6.625" style="95" customWidth="1"/>
    <col min="9713" max="9713" width="11.375" style="95" customWidth="1"/>
    <col min="9714" max="9714" width="6.875" style="95" customWidth="1"/>
    <col min="9715" max="9715" width="16.375" style="95" customWidth="1"/>
    <col min="9716" max="9716" width="14.125" style="95" customWidth="1"/>
    <col min="9717" max="9717" width="5.375" style="95" customWidth="1"/>
    <col min="9718" max="9718" width="44.875" style="95" customWidth="1"/>
    <col min="9719" max="9719" width="7.25" style="95" customWidth="1"/>
    <col min="9720" max="9720" width="6.375" style="95" customWidth="1"/>
    <col min="9721" max="9721" width="11.875" style="95" customWidth="1"/>
    <col min="9722" max="9722" width="14.625" style="95" customWidth="1"/>
    <col min="9723" max="9723" width="14.375" style="95" customWidth="1"/>
    <col min="9724" max="9724" width="12.75" style="95" customWidth="1"/>
    <col min="9725" max="9725" width="13.875" style="95" customWidth="1"/>
    <col min="9726" max="9726" width="14.375" style="95" customWidth="1"/>
    <col min="9727" max="9727" width="12.75" style="95" customWidth="1"/>
    <col min="9728" max="9728" width="13.875" style="95" customWidth="1"/>
    <col min="9729" max="9729" width="14.375" style="95" customWidth="1"/>
    <col min="9730" max="9730" width="12.75" style="95" customWidth="1"/>
    <col min="9731" max="9733" width="7.375" style="95" customWidth="1"/>
    <col min="9734" max="9734" width="10.75" style="95" customWidth="1"/>
    <col min="9735" max="9967" width="9.125" style="95"/>
    <col min="9968" max="9968" width="6.625" style="95" customWidth="1"/>
    <col min="9969" max="9969" width="11.375" style="95" customWidth="1"/>
    <col min="9970" max="9970" width="6.875" style="95" customWidth="1"/>
    <col min="9971" max="9971" width="16.375" style="95" customWidth="1"/>
    <col min="9972" max="9972" width="14.125" style="95" customWidth="1"/>
    <col min="9973" max="9973" width="5.375" style="95" customWidth="1"/>
    <col min="9974" max="9974" width="44.875" style="95" customWidth="1"/>
    <col min="9975" max="9975" width="7.25" style="95" customWidth="1"/>
    <col min="9976" max="9976" width="6.375" style="95" customWidth="1"/>
    <col min="9977" max="9977" width="11.875" style="95" customWidth="1"/>
    <col min="9978" max="9978" width="14.625" style="95" customWidth="1"/>
    <col min="9979" max="9979" width="14.375" style="95" customWidth="1"/>
    <col min="9980" max="9980" width="12.75" style="95" customWidth="1"/>
    <col min="9981" max="9981" width="13.875" style="95" customWidth="1"/>
    <col min="9982" max="9982" width="14.375" style="95" customWidth="1"/>
    <col min="9983" max="9983" width="12.75" style="95" customWidth="1"/>
    <col min="9984" max="9984" width="13.875" style="95" customWidth="1"/>
    <col min="9985" max="9985" width="14.375" style="95" customWidth="1"/>
    <col min="9986" max="9986" width="12.75" style="95" customWidth="1"/>
    <col min="9987" max="9989" width="7.375" style="95" customWidth="1"/>
    <col min="9990" max="9990" width="10.75" style="95" customWidth="1"/>
    <col min="9991" max="10223" width="9.125" style="95"/>
    <col min="10224" max="10224" width="6.625" style="95" customWidth="1"/>
    <col min="10225" max="10225" width="11.375" style="95" customWidth="1"/>
    <col min="10226" max="10226" width="6.875" style="95" customWidth="1"/>
    <col min="10227" max="10227" width="16.375" style="95" customWidth="1"/>
    <col min="10228" max="10228" width="14.125" style="95" customWidth="1"/>
    <col min="10229" max="10229" width="5.375" style="95" customWidth="1"/>
    <col min="10230" max="10230" width="44.875" style="95" customWidth="1"/>
    <col min="10231" max="10231" width="7.25" style="95" customWidth="1"/>
    <col min="10232" max="10232" width="6.375" style="95" customWidth="1"/>
    <col min="10233" max="10233" width="11.875" style="95" customWidth="1"/>
    <col min="10234" max="10234" width="14.625" style="95" customWidth="1"/>
    <col min="10235" max="10235" width="14.375" style="95" customWidth="1"/>
    <col min="10236" max="10236" width="12.75" style="95" customWidth="1"/>
    <col min="10237" max="10237" width="13.875" style="95" customWidth="1"/>
    <col min="10238" max="10238" width="14.375" style="95" customWidth="1"/>
    <col min="10239" max="10239" width="12.75" style="95" customWidth="1"/>
    <col min="10240" max="10240" width="13.875" style="95" customWidth="1"/>
    <col min="10241" max="10241" width="14.375" style="95" customWidth="1"/>
    <col min="10242" max="10242" width="12.75" style="95" customWidth="1"/>
    <col min="10243" max="10245" width="7.375" style="95" customWidth="1"/>
    <col min="10246" max="10246" width="10.75" style="95" customWidth="1"/>
    <col min="10247" max="10479" width="9.125" style="95"/>
    <col min="10480" max="10480" width="6.625" style="95" customWidth="1"/>
    <col min="10481" max="10481" width="11.375" style="95" customWidth="1"/>
    <col min="10482" max="10482" width="6.875" style="95" customWidth="1"/>
    <col min="10483" max="10483" width="16.375" style="95" customWidth="1"/>
    <col min="10484" max="10484" width="14.125" style="95" customWidth="1"/>
    <col min="10485" max="10485" width="5.375" style="95" customWidth="1"/>
    <col min="10486" max="10486" width="44.875" style="95" customWidth="1"/>
    <col min="10487" max="10487" width="7.25" style="95" customWidth="1"/>
    <col min="10488" max="10488" width="6.375" style="95" customWidth="1"/>
    <col min="10489" max="10489" width="11.875" style="95" customWidth="1"/>
    <col min="10490" max="10490" width="14.625" style="95" customWidth="1"/>
    <col min="10491" max="10491" width="14.375" style="95" customWidth="1"/>
    <col min="10492" max="10492" width="12.75" style="95" customWidth="1"/>
    <col min="10493" max="10493" width="13.875" style="95" customWidth="1"/>
    <col min="10494" max="10494" width="14.375" style="95" customWidth="1"/>
    <col min="10495" max="10495" width="12.75" style="95" customWidth="1"/>
    <col min="10496" max="10496" width="13.875" style="95" customWidth="1"/>
    <col min="10497" max="10497" width="14.375" style="95" customWidth="1"/>
    <col min="10498" max="10498" width="12.75" style="95" customWidth="1"/>
    <col min="10499" max="10501" width="7.375" style="95" customWidth="1"/>
    <col min="10502" max="10502" width="10.75" style="95" customWidth="1"/>
    <col min="10503" max="10735" width="9.125" style="95"/>
    <col min="10736" max="10736" width="6.625" style="95" customWidth="1"/>
    <col min="10737" max="10737" width="11.375" style="95" customWidth="1"/>
    <col min="10738" max="10738" width="6.875" style="95" customWidth="1"/>
    <col min="10739" max="10739" width="16.375" style="95" customWidth="1"/>
    <col min="10740" max="10740" width="14.125" style="95" customWidth="1"/>
    <col min="10741" max="10741" width="5.375" style="95" customWidth="1"/>
    <col min="10742" max="10742" width="44.875" style="95" customWidth="1"/>
    <col min="10743" max="10743" width="7.25" style="95" customWidth="1"/>
    <col min="10744" max="10744" width="6.375" style="95" customWidth="1"/>
    <col min="10745" max="10745" width="11.875" style="95" customWidth="1"/>
    <col min="10746" max="10746" width="14.625" style="95" customWidth="1"/>
    <col min="10747" max="10747" width="14.375" style="95" customWidth="1"/>
    <col min="10748" max="10748" width="12.75" style="95" customWidth="1"/>
    <col min="10749" max="10749" width="13.875" style="95" customWidth="1"/>
    <col min="10750" max="10750" width="14.375" style="95" customWidth="1"/>
    <col min="10751" max="10751" width="12.75" style="95" customWidth="1"/>
    <col min="10752" max="10752" width="13.875" style="95" customWidth="1"/>
    <col min="10753" max="10753" width="14.375" style="95" customWidth="1"/>
    <col min="10754" max="10754" width="12.75" style="95" customWidth="1"/>
    <col min="10755" max="10757" width="7.375" style="95" customWidth="1"/>
    <col min="10758" max="10758" width="10.75" style="95" customWidth="1"/>
    <col min="10759" max="10991" width="9.125" style="95"/>
    <col min="10992" max="10992" width="6.625" style="95" customWidth="1"/>
    <col min="10993" max="10993" width="11.375" style="95" customWidth="1"/>
    <col min="10994" max="10994" width="6.875" style="95" customWidth="1"/>
    <col min="10995" max="10995" width="16.375" style="95" customWidth="1"/>
    <col min="10996" max="10996" width="14.125" style="95" customWidth="1"/>
    <col min="10997" max="10997" width="5.375" style="95" customWidth="1"/>
    <col min="10998" max="10998" width="44.875" style="95" customWidth="1"/>
    <col min="10999" max="10999" width="7.25" style="95" customWidth="1"/>
    <col min="11000" max="11000" width="6.375" style="95" customWidth="1"/>
    <col min="11001" max="11001" width="11.875" style="95" customWidth="1"/>
    <col min="11002" max="11002" width="14.625" style="95" customWidth="1"/>
    <col min="11003" max="11003" width="14.375" style="95" customWidth="1"/>
    <col min="11004" max="11004" width="12.75" style="95" customWidth="1"/>
    <col min="11005" max="11005" width="13.875" style="95" customWidth="1"/>
    <col min="11006" max="11006" width="14.375" style="95" customWidth="1"/>
    <col min="11007" max="11007" width="12.75" style="95" customWidth="1"/>
    <col min="11008" max="11008" width="13.875" style="95" customWidth="1"/>
    <col min="11009" max="11009" width="14.375" style="95" customWidth="1"/>
    <col min="11010" max="11010" width="12.75" style="95" customWidth="1"/>
    <col min="11011" max="11013" width="7.375" style="95" customWidth="1"/>
    <col min="11014" max="11014" width="10.75" style="95" customWidth="1"/>
    <col min="11015" max="11247" width="9.125" style="95"/>
    <col min="11248" max="11248" width="6.625" style="95" customWidth="1"/>
    <col min="11249" max="11249" width="11.375" style="95" customWidth="1"/>
    <col min="11250" max="11250" width="6.875" style="95" customWidth="1"/>
    <col min="11251" max="11251" width="16.375" style="95" customWidth="1"/>
    <col min="11252" max="11252" width="14.125" style="95" customWidth="1"/>
    <col min="11253" max="11253" width="5.375" style="95" customWidth="1"/>
    <col min="11254" max="11254" width="44.875" style="95" customWidth="1"/>
    <col min="11255" max="11255" width="7.25" style="95" customWidth="1"/>
    <col min="11256" max="11256" width="6.375" style="95" customWidth="1"/>
    <col min="11257" max="11257" width="11.875" style="95" customWidth="1"/>
    <col min="11258" max="11258" width="14.625" style="95" customWidth="1"/>
    <col min="11259" max="11259" width="14.375" style="95" customWidth="1"/>
    <col min="11260" max="11260" width="12.75" style="95" customWidth="1"/>
    <col min="11261" max="11261" width="13.875" style="95" customWidth="1"/>
    <col min="11262" max="11262" width="14.375" style="95" customWidth="1"/>
    <col min="11263" max="11263" width="12.75" style="95" customWidth="1"/>
    <col min="11264" max="11264" width="13.875" style="95" customWidth="1"/>
    <col min="11265" max="11265" width="14.375" style="95" customWidth="1"/>
    <col min="11266" max="11266" width="12.75" style="95" customWidth="1"/>
    <col min="11267" max="11269" width="7.375" style="95" customWidth="1"/>
    <col min="11270" max="11270" width="10.75" style="95" customWidth="1"/>
    <col min="11271" max="11503" width="9.125" style="95"/>
    <col min="11504" max="11504" width="6.625" style="95" customWidth="1"/>
    <col min="11505" max="11505" width="11.375" style="95" customWidth="1"/>
    <col min="11506" max="11506" width="6.875" style="95" customWidth="1"/>
    <col min="11507" max="11507" width="16.375" style="95" customWidth="1"/>
    <col min="11508" max="11508" width="14.125" style="95" customWidth="1"/>
    <col min="11509" max="11509" width="5.375" style="95" customWidth="1"/>
    <col min="11510" max="11510" width="44.875" style="95" customWidth="1"/>
    <col min="11511" max="11511" width="7.25" style="95" customWidth="1"/>
    <col min="11512" max="11512" width="6.375" style="95" customWidth="1"/>
    <col min="11513" max="11513" width="11.875" style="95" customWidth="1"/>
    <col min="11514" max="11514" width="14.625" style="95" customWidth="1"/>
    <col min="11515" max="11515" width="14.375" style="95" customWidth="1"/>
    <col min="11516" max="11516" width="12.75" style="95" customWidth="1"/>
    <col min="11517" max="11517" width="13.875" style="95" customWidth="1"/>
    <col min="11518" max="11518" width="14.375" style="95" customWidth="1"/>
    <col min="11519" max="11519" width="12.75" style="95" customWidth="1"/>
    <col min="11520" max="11520" width="13.875" style="95" customWidth="1"/>
    <col min="11521" max="11521" width="14.375" style="95" customWidth="1"/>
    <col min="11522" max="11522" width="12.75" style="95" customWidth="1"/>
    <col min="11523" max="11525" width="7.375" style="95" customWidth="1"/>
    <col min="11526" max="11526" width="10.75" style="95" customWidth="1"/>
    <col min="11527" max="11759" width="9.125" style="95"/>
    <col min="11760" max="11760" width="6.625" style="95" customWidth="1"/>
    <col min="11761" max="11761" width="11.375" style="95" customWidth="1"/>
    <col min="11762" max="11762" width="6.875" style="95" customWidth="1"/>
    <col min="11763" max="11763" width="16.375" style="95" customWidth="1"/>
    <col min="11764" max="11764" width="14.125" style="95" customWidth="1"/>
    <col min="11765" max="11765" width="5.375" style="95" customWidth="1"/>
    <col min="11766" max="11766" width="44.875" style="95" customWidth="1"/>
    <col min="11767" max="11767" width="7.25" style="95" customWidth="1"/>
    <col min="11768" max="11768" width="6.375" style="95" customWidth="1"/>
    <col min="11769" max="11769" width="11.875" style="95" customWidth="1"/>
    <col min="11770" max="11770" width="14.625" style="95" customWidth="1"/>
    <col min="11771" max="11771" width="14.375" style="95" customWidth="1"/>
    <col min="11772" max="11772" width="12.75" style="95" customWidth="1"/>
    <col min="11773" max="11773" width="13.875" style="95" customWidth="1"/>
    <col min="11774" max="11774" width="14.375" style="95" customWidth="1"/>
    <col min="11775" max="11775" width="12.75" style="95" customWidth="1"/>
    <col min="11776" max="11776" width="13.875" style="95" customWidth="1"/>
    <col min="11777" max="11777" width="14.375" style="95" customWidth="1"/>
    <col min="11778" max="11778" width="12.75" style="95" customWidth="1"/>
    <col min="11779" max="11781" width="7.375" style="95" customWidth="1"/>
    <col min="11782" max="11782" width="10.75" style="95" customWidth="1"/>
    <col min="11783" max="12015" width="9.125" style="95"/>
    <col min="12016" max="12016" width="6.625" style="95" customWidth="1"/>
    <col min="12017" max="12017" width="11.375" style="95" customWidth="1"/>
    <col min="12018" max="12018" width="6.875" style="95" customWidth="1"/>
    <col min="12019" max="12019" width="16.375" style="95" customWidth="1"/>
    <col min="12020" max="12020" width="14.125" style="95" customWidth="1"/>
    <col min="12021" max="12021" width="5.375" style="95" customWidth="1"/>
    <col min="12022" max="12022" width="44.875" style="95" customWidth="1"/>
    <col min="12023" max="12023" width="7.25" style="95" customWidth="1"/>
    <col min="12024" max="12024" width="6.375" style="95" customWidth="1"/>
    <col min="12025" max="12025" width="11.875" style="95" customWidth="1"/>
    <col min="12026" max="12026" width="14.625" style="95" customWidth="1"/>
    <col min="12027" max="12027" width="14.375" style="95" customWidth="1"/>
    <col min="12028" max="12028" width="12.75" style="95" customWidth="1"/>
    <col min="12029" max="12029" width="13.875" style="95" customWidth="1"/>
    <col min="12030" max="12030" width="14.375" style="95" customWidth="1"/>
    <col min="12031" max="12031" width="12.75" style="95" customWidth="1"/>
    <col min="12032" max="12032" width="13.875" style="95" customWidth="1"/>
    <col min="12033" max="12033" width="14.375" style="95" customWidth="1"/>
    <col min="12034" max="12034" width="12.75" style="95" customWidth="1"/>
    <col min="12035" max="12037" width="7.375" style="95" customWidth="1"/>
    <col min="12038" max="12038" width="10.75" style="95" customWidth="1"/>
    <col min="12039" max="12271" width="9.125" style="95"/>
    <col min="12272" max="12272" width="6.625" style="95" customWidth="1"/>
    <col min="12273" max="12273" width="11.375" style="95" customWidth="1"/>
    <col min="12274" max="12274" width="6.875" style="95" customWidth="1"/>
    <col min="12275" max="12275" width="16.375" style="95" customWidth="1"/>
    <col min="12276" max="12276" width="14.125" style="95" customWidth="1"/>
    <col min="12277" max="12277" width="5.375" style="95" customWidth="1"/>
    <col min="12278" max="12278" width="44.875" style="95" customWidth="1"/>
    <col min="12279" max="12279" width="7.25" style="95" customWidth="1"/>
    <col min="12280" max="12280" width="6.375" style="95" customWidth="1"/>
    <col min="12281" max="12281" width="11.875" style="95" customWidth="1"/>
    <col min="12282" max="12282" width="14.625" style="95" customWidth="1"/>
    <col min="12283" max="12283" width="14.375" style="95" customWidth="1"/>
    <col min="12284" max="12284" width="12.75" style="95" customWidth="1"/>
    <col min="12285" max="12285" width="13.875" style="95" customWidth="1"/>
    <col min="12286" max="12286" width="14.375" style="95" customWidth="1"/>
    <col min="12287" max="12287" width="12.75" style="95" customWidth="1"/>
    <col min="12288" max="12288" width="13.875" style="95" customWidth="1"/>
    <col min="12289" max="12289" width="14.375" style="95" customWidth="1"/>
    <col min="12290" max="12290" width="12.75" style="95" customWidth="1"/>
    <col min="12291" max="12293" width="7.375" style="95" customWidth="1"/>
    <col min="12294" max="12294" width="10.75" style="95" customWidth="1"/>
    <col min="12295" max="12527" width="9.125" style="95"/>
    <col min="12528" max="12528" width="6.625" style="95" customWidth="1"/>
    <col min="12529" max="12529" width="11.375" style="95" customWidth="1"/>
    <col min="12530" max="12530" width="6.875" style="95" customWidth="1"/>
    <col min="12531" max="12531" width="16.375" style="95" customWidth="1"/>
    <col min="12532" max="12532" width="14.125" style="95" customWidth="1"/>
    <col min="12533" max="12533" width="5.375" style="95" customWidth="1"/>
    <col min="12534" max="12534" width="44.875" style="95" customWidth="1"/>
    <col min="12535" max="12535" width="7.25" style="95" customWidth="1"/>
    <col min="12536" max="12536" width="6.375" style="95" customWidth="1"/>
    <col min="12537" max="12537" width="11.875" style="95" customWidth="1"/>
    <col min="12538" max="12538" width="14.625" style="95" customWidth="1"/>
    <col min="12539" max="12539" width="14.375" style="95" customWidth="1"/>
    <col min="12540" max="12540" width="12.75" style="95" customWidth="1"/>
    <col min="12541" max="12541" width="13.875" style="95" customWidth="1"/>
    <col min="12542" max="12542" width="14.375" style="95" customWidth="1"/>
    <col min="12543" max="12543" width="12.75" style="95" customWidth="1"/>
    <col min="12544" max="12544" width="13.875" style="95" customWidth="1"/>
    <col min="12545" max="12545" width="14.375" style="95" customWidth="1"/>
    <col min="12546" max="12546" width="12.75" style="95" customWidth="1"/>
    <col min="12547" max="12549" width="7.375" style="95" customWidth="1"/>
    <col min="12550" max="12550" width="10.75" style="95" customWidth="1"/>
    <col min="12551" max="12783" width="9.125" style="95"/>
    <col min="12784" max="12784" width="6.625" style="95" customWidth="1"/>
    <col min="12785" max="12785" width="11.375" style="95" customWidth="1"/>
    <col min="12786" max="12786" width="6.875" style="95" customWidth="1"/>
    <col min="12787" max="12787" width="16.375" style="95" customWidth="1"/>
    <col min="12788" max="12788" width="14.125" style="95" customWidth="1"/>
    <col min="12789" max="12789" width="5.375" style="95" customWidth="1"/>
    <col min="12790" max="12790" width="44.875" style="95" customWidth="1"/>
    <col min="12791" max="12791" width="7.25" style="95" customWidth="1"/>
    <col min="12792" max="12792" width="6.375" style="95" customWidth="1"/>
    <col min="12793" max="12793" width="11.875" style="95" customWidth="1"/>
    <col min="12794" max="12794" width="14.625" style="95" customWidth="1"/>
    <col min="12795" max="12795" width="14.375" style="95" customWidth="1"/>
    <col min="12796" max="12796" width="12.75" style="95" customWidth="1"/>
    <col min="12797" max="12797" width="13.875" style="95" customWidth="1"/>
    <col min="12798" max="12798" width="14.375" style="95" customWidth="1"/>
    <col min="12799" max="12799" width="12.75" style="95" customWidth="1"/>
    <col min="12800" max="12800" width="13.875" style="95" customWidth="1"/>
    <col min="12801" max="12801" width="14.375" style="95" customWidth="1"/>
    <col min="12802" max="12802" width="12.75" style="95" customWidth="1"/>
    <col min="12803" max="12805" width="7.375" style="95" customWidth="1"/>
    <col min="12806" max="12806" width="10.75" style="95" customWidth="1"/>
    <col min="12807" max="13039" width="9.125" style="95"/>
    <col min="13040" max="13040" width="6.625" style="95" customWidth="1"/>
    <col min="13041" max="13041" width="11.375" style="95" customWidth="1"/>
    <col min="13042" max="13042" width="6.875" style="95" customWidth="1"/>
    <col min="13043" max="13043" width="16.375" style="95" customWidth="1"/>
    <col min="13044" max="13044" width="14.125" style="95" customWidth="1"/>
    <col min="13045" max="13045" width="5.375" style="95" customWidth="1"/>
    <col min="13046" max="13046" width="44.875" style="95" customWidth="1"/>
    <col min="13047" max="13047" width="7.25" style="95" customWidth="1"/>
    <col min="13048" max="13048" width="6.375" style="95" customWidth="1"/>
    <col min="13049" max="13049" width="11.875" style="95" customWidth="1"/>
    <col min="13050" max="13050" width="14.625" style="95" customWidth="1"/>
    <col min="13051" max="13051" width="14.375" style="95" customWidth="1"/>
    <col min="13052" max="13052" width="12.75" style="95" customWidth="1"/>
    <col min="13053" max="13053" width="13.875" style="95" customWidth="1"/>
    <col min="13054" max="13054" width="14.375" style="95" customWidth="1"/>
    <col min="13055" max="13055" width="12.75" style="95" customWidth="1"/>
    <col min="13056" max="13056" width="13.875" style="95" customWidth="1"/>
    <col min="13057" max="13057" width="14.375" style="95" customWidth="1"/>
    <col min="13058" max="13058" width="12.75" style="95" customWidth="1"/>
    <col min="13059" max="13061" width="7.375" style="95" customWidth="1"/>
    <col min="13062" max="13062" width="10.75" style="95" customWidth="1"/>
    <col min="13063" max="13295" width="9.125" style="95"/>
    <col min="13296" max="13296" width="6.625" style="95" customWidth="1"/>
    <col min="13297" max="13297" width="11.375" style="95" customWidth="1"/>
    <col min="13298" max="13298" width="6.875" style="95" customWidth="1"/>
    <col min="13299" max="13299" width="16.375" style="95" customWidth="1"/>
    <col min="13300" max="13300" width="14.125" style="95" customWidth="1"/>
    <col min="13301" max="13301" width="5.375" style="95" customWidth="1"/>
    <col min="13302" max="13302" width="44.875" style="95" customWidth="1"/>
    <col min="13303" max="13303" width="7.25" style="95" customWidth="1"/>
    <col min="13304" max="13304" width="6.375" style="95" customWidth="1"/>
    <col min="13305" max="13305" width="11.875" style="95" customWidth="1"/>
    <col min="13306" max="13306" width="14.625" style="95" customWidth="1"/>
    <col min="13307" max="13307" width="14.375" style="95" customWidth="1"/>
    <col min="13308" max="13308" width="12.75" style="95" customWidth="1"/>
    <col min="13309" max="13309" width="13.875" style="95" customWidth="1"/>
    <col min="13310" max="13310" width="14.375" style="95" customWidth="1"/>
    <col min="13311" max="13311" width="12.75" style="95" customWidth="1"/>
    <col min="13312" max="13312" width="13.875" style="95" customWidth="1"/>
    <col min="13313" max="13313" width="14.375" style="95" customWidth="1"/>
    <col min="13314" max="13314" width="12.75" style="95" customWidth="1"/>
    <col min="13315" max="13317" width="7.375" style="95" customWidth="1"/>
    <col min="13318" max="13318" width="10.75" style="95" customWidth="1"/>
    <col min="13319" max="13551" width="9.125" style="95"/>
    <col min="13552" max="13552" width="6.625" style="95" customWidth="1"/>
    <col min="13553" max="13553" width="11.375" style="95" customWidth="1"/>
    <col min="13554" max="13554" width="6.875" style="95" customWidth="1"/>
    <col min="13555" max="13555" width="16.375" style="95" customWidth="1"/>
    <col min="13556" max="13556" width="14.125" style="95" customWidth="1"/>
    <col min="13557" max="13557" width="5.375" style="95" customWidth="1"/>
    <col min="13558" max="13558" width="44.875" style="95" customWidth="1"/>
    <col min="13559" max="13559" width="7.25" style="95" customWidth="1"/>
    <col min="13560" max="13560" width="6.375" style="95" customWidth="1"/>
    <col min="13561" max="13561" width="11.875" style="95" customWidth="1"/>
    <col min="13562" max="13562" width="14.625" style="95" customWidth="1"/>
    <col min="13563" max="13563" width="14.375" style="95" customWidth="1"/>
    <col min="13564" max="13564" width="12.75" style="95" customWidth="1"/>
    <col min="13565" max="13565" width="13.875" style="95" customWidth="1"/>
    <col min="13566" max="13566" width="14.375" style="95" customWidth="1"/>
    <col min="13567" max="13567" width="12.75" style="95" customWidth="1"/>
    <col min="13568" max="13568" width="13.875" style="95" customWidth="1"/>
    <col min="13569" max="13569" width="14.375" style="95" customWidth="1"/>
    <col min="13570" max="13570" width="12.75" style="95" customWidth="1"/>
    <col min="13571" max="13573" width="7.375" style="95" customWidth="1"/>
    <col min="13574" max="13574" width="10.75" style="95" customWidth="1"/>
    <col min="13575" max="13807" width="9.125" style="95"/>
    <col min="13808" max="13808" width="6.625" style="95" customWidth="1"/>
    <col min="13809" max="13809" width="11.375" style="95" customWidth="1"/>
    <col min="13810" max="13810" width="6.875" style="95" customWidth="1"/>
    <col min="13811" max="13811" width="16.375" style="95" customWidth="1"/>
    <col min="13812" max="13812" width="14.125" style="95" customWidth="1"/>
    <col min="13813" max="13813" width="5.375" style="95" customWidth="1"/>
    <col min="13814" max="13814" width="44.875" style="95" customWidth="1"/>
    <col min="13815" max="13815" width="7.25" style="95" customWidth="1"/>
    <col min="13816" max="13816" width="6.375" style="95" customWidth="1"/>
    <col min="13817" max="13817" width="11.875" style="95" customWidth="1"/>
    <col min="13818" max="13818" width="14.625" style="95" customWidth="1"/>
    <col min="13819" max="13819" width="14.375" style="95" customWidth="1"/>
    <col min="13820" max="13820" width="12.75" style="95" customWidth="1"/>
    <col min="13821" max="13821" width="13.875" style="95" customWidth="1"/>
    <col min="13822" max="13822" width="14.375" style="95" customWidth="1"/>
    <col min="13823" max="13823" width="12.75" style="95" customWidth="1"/>
    <col min="13824" max="13824" width="13.875" style="95" customWidth="1"/>
    <col min="13825" max="13825" width="14.375" style="95" customWidth="1"/>
    <col min="13826" max="13826" width="12.75" style="95" customWidth="1"/>
    <col min="13827" max="13829" width="7.375" style="95" customWidth="1"/>
    <col min="13830" max="13830" width="10.75" style="95" customWidth="1"/>
    <col min="13831" max="14063" width="9.125" style="95"/>
    <col min="14064" max="14064" width="6.625" style="95" customWidth="1"/>
    <col min="14065" max="14065" width="11.375" style="95" customWidth="1"/>
    <col min="14066" max="14066" width="6.875" style="95" customWidth="1"/>
    <col min="14067" max="14067" width="16.375" style="95" customWidth="1"/>
    <col min="14068" max="14068" width="14.125" style="95" customWidth="1"/>
    <col min="14069" max="14069" width="5.375" style="95" customWidth="1"/>
    <col min="14070" max="14070" width="44.875" style="95" customWidth="1"/>
    <col min="14071" max="14071" width="7.25" style="95" customWidth="1"/>
    <col min="14072" max="14072" width="6.375" style="95" customWidth="1"/>
    <col min="14073" max="14073" width="11.875" style="95" customWidth="1"/>
    <col min="14074" max="14074" width="14.625" style="95" customWidth="1"/>
    <col min="14075" max="14075" width="14.375" style="95" customWidth="1"/>
    <col min="14076" max="14076" width="12.75" style="95" customWidth="1"/>
    <col min="14077" max="14077" width="13.875" style="95" customWidth="1"/>
    <col min="14078" max="14078" width="14.375" style="95" customWidth="1"/>
    <col min="14079" max="14079" width="12.75" style="95" customWidth="1"/>
    <col min="14080" max="14080" width="13.875" style="95" customWidth="1"/>
    <col min="14081" max="14081" width="14.375" style="95" customWidth="1"/>
    <col min="14082" max="14082" width="12.75" style="95" customWidth="1"/>
    <col min="14083" max="14085" width="7.375" style="95" customWidth="1"/>
    <col min="14086" max="14086" width="10.75" style="95" customWidth="1"/>
    <col min="14087" max="14319" width="9.125" style="95"/>
    <col min="14320" max="14320" width="6.625" style="95" customWidth="1"/>
    <col min="14321" max="14321" width="11.375" style="95" customWidth="1"/>
    <col min="14322" max="14322" width="6.875" style="95" customWidth="1"/>
    <col min="14323" max="14323" width="16.375" style="95" customWidth="1"/>
    <col min="14324" max="14324" width="14.125" style="95" customWidth="1"/>
    <col min="14325" max="14325" width="5.375" style="95" customWidth="1"/>
    <col min="14326" max="14326" width="44.875" style="95" customWidth="1"/>
    <col min="14327" max="14327" width="7.25" style="95" customWidth="1"/>
    <col min="14328" max="14328" width="6.375" style="95" customWidth="1"/>
    <col min="14329" max="14329" width="11.875" style="95" customWidth="1"/>
    <col min="14330" max="14330" width="14.625" style="95" customWidth="1"/>
    <col min="14331" max="14331" width="14.375" style="95" customWidth="1"/>
    <col min="14332" max="14332" width="12.75" style="95" customWidth="1"/>
    <col min="14333" max="14333" width="13.875" style="95" customWidth="1"/>
    <col min="14334" max="14334" width="14.375" style="95" customWidth="1"/>
    <col min="14335" max="14335" width="12.75" style="95" customWidth="1"/>
    <col min="14336" max="14336" width="13.875" style="95" customWidth="1"/>
    <col min="14337" max="14337" width="14.375" style="95" customWidth="1"/>
    <col min="14338" max="14338" width="12.75" style="95" customWidth="1"/>
    <col min="14339" max="14341" width="7.375" style="95" customWidth="1"/>
    <col min="14342" max="14342" width="10.75" style="95" customWidth="1"/>
    <col min="14343" max="14575" width="9.125" style="95"/>
    <col min="14576" max="14576" width="6.625" style="95" customWidth="1"/>
    <col min="14577" max="14577" width="11.375" style="95" customWidth="1"/>
    <col min="14578" max="14578" width="6.875" style="95" customWidth="1"/>
    <col min="14579" max="14579" width="16.375" style="95" customWidth="1"/>
    <col min="14580" max="14580" width="14.125" style="95" customWidth="1"/>
    <col min="14581" max="14581" width="5.375" style="95" customWidth="1"/>
    <col min="14582" max="14582" width="44.875" style="95" customWidth="1"/>
    <col min="14583" max="14583" width="7.25" style="95" customWidth="1"/>
    <col min="14584" max="14584" width="6.375" style="95" customWidth="1"/>
    <col min="14585" max="14585" width="11.875" style="95" customWidth="1"/>
    <col min="14586" max="14586" width="14.625" style="95" customWidth="1"/>
    <col min="14587" max="14587" width="14.375" style="95" customWidth="1"/>
    <col min="14588" max="14588" width="12.75" style="95" customWidth="1"/>
    <col min="14589" max="14589" width="13.875" style="95" customWidth="1"/>
    <col min="14590" max="14590" width="14.375" style="95" customWidth="1"/>
    <col min="14591" max="14591" width="12.75" style="95" customWidth="1"/>
    <col min="14592" max="14592" width="13.875" style="95" customWidth="1"/>
    <col min="14593" max="14593" width="14.375" style="95" customWidth="1"/>
    <col min="14594" max="14594" width="12.75" style="95" customWidth="1"/>
    <col min="14595" max="14597" width="7.375" style="95" customWidth="1"/>
    <col min="14598" max="14598" width="10.75" style="95" customWidth="1"/>
    <col min="14599" max="14831" width="9.125" style="95"/>
    <col min="14832" max="14832" width="6.625" style="95" customWidth="1"/>
    <col min="14833" max="14833" width="11.375" style="95" customWidth="1"/>
    <col min="14834" max="14834" width="6.875" style="95" customWidth="1"/>
    <col min="14835" max="14835" width="16.375" style="95" customWidth="1"/>
    <col min="14836" max="14836" width="14.125" style="95" customWidth="1"/>
    <col min="14837" max="14837" width="5.375" style="95" customWidth="1"/>
    <col min="14838" max="14838" width="44.875" style="95" customWidth="1"/>
    <col min="14839" max="14839" width="7.25" style="95" customWidth="1"/>
    <col min="14840" max="14840" width="6.375" style="95" customWidth="1"/>
    <col min="14841" max="14841" width="11.875" style="95" customWidth="1"/>
    <col min="14842" max="14842" width="14.625" style="95" customWidth="1"/>
    <col min="14843" max="14843" width="14.375" style="95" customWidth="1"/>
    <col min="14844" max="14844" width="12.75" style="95" customWidth="1"/>
    <col min="14845" max="14845" width="13.875" style="95" customWidth="1"/>
    <col min="14846" max="14846" width="14.375" style="95" customWidth="1"/>
    <col min="14847" max="14847" width="12.75" style="95" customWidth="1"/>
    <col min="14848" max="14848" width="13.875" style="95" customWidth="1"/>
    <col min="14849" max="14849" width="14.375" style="95" customWidth="1"/>
    <col min="14850" max="14850" width="12.75" style="95" customWidth="1"/>
    <col min="14851" max="14853" width="7.375" style="95" customWidth="1"/>
    <col min="14854" max="14854" width="10.75" style="95" customWidth="1"/>
    <col min="14855" max="15087" width="9.125" style="95"/>
    <col min="15088" max="15088" width="6.625" style="95" customWidth="1"/>
    <col min="15089" max="15089" width="11.375" style="95" customWidth="1"/>
    <col min="15090" max="15090" width="6.875" style="95" customWidth="1"/>
    <col min="15091" max="15091" width="16.375" style="95" customWidth="1"/>
    <col min="15092" max="15092" width="14.125" style="95" customWidth="1"/>
    <col min="15093" max="15093" width="5.375" style="95" customWidth="1"/>
    <col min="15094" max="15094" width="44.875" style="95" customWidth="1"/>
    <col min="15095" max="15095" width="7.25" style="95" customWidth="1"/>
    <col min="15096" max="15096" width="6.375" style="95" customWidth="1"/>
    <col min="15097" max="15097" width="11.875" style="95" customWidth="1"/>
    <col min="15098" max="15098" width="14.625" style="95" customWidth="1"/>
    <col min="15099" max="15099" width="14.375" style="95" customWidth="1"/>
    <col min="15100" max="15100" width="12.75" style="95" customWidth="1"/>
    <col min="15101" max="15101" width="13.875" style="95" customWidth="1"/>
    <col min="15102" max="15102" width="14.375" style="95" customWidth="1"/>
    <col min="15103" max="15103" width="12.75" style="95" customWidth="1"/>
    <col min="15104" max="15104" width="13.875" style="95" customWidth="1"/>
    <col min="15105" max="15105" width="14.375" style="95" customWidth="1"/>
    <col min="15106" max="15106" width="12.75" style="95" customWidth="1"/>
    <col min="15107" max="15109" width="7.375" style="95" customWidth="1"/>
    <col min="15110" max="15110" width="10.75" style="95" customWidth="1"/>
    <col min="15111" max="15343" width="9.125" style="95"/>
    <col min="15344" max="15344" width="6.625" style="95" customWidth="1"/>
    <col min="15345" max="15345" width="11.375" style="95" customWidth="1"/>
    <col min="15346" max="15346" width="6.875" style="95" customWidth="1"/>
    <col min="15347" max="15347" width="16.375" style="95" customWidth="1"/>
    <col min="15348" max="15348" width="14.125" style="95" customWidth="1"/>
    <col min="15349" max="15349" width="5.375" style="95" customWidth="1"/>
    <col min="15350" max="15350" width="44.875" style="95" customWidth="1"/>
    <col min="15351" max="15351" width="7.25" style="95" customWidth="1"/>
    <col min="15352" max="15352" width="6.375" style="95" customWidth="1"/>
    <col min="15353" max="15353" width="11.875" style="95" customWidth="1"/>
    <col min="15354" max="15354" width="14.625" style="95" customWidth="1"/>
    <col min="15355" max="15355" width="14.375" style="95" customWidth="1"/>
    <col min="15356" max="15356" width="12.75" style="95" customWidth="1"/>
    <col min="15357" max="15357" width="13.875" style="95" customWidth="1"/>
    <col min="15358" max="15358" width="14.375" style="95" customWidth="1"/>
    <col min="15359" max="15359" width="12.75" style="95" customWidth="1"/>
    <col min="15360" max="15360" width="13.875" style="95" customWidth="1"/>
    <col min="15361" max="15361" width="14.375" style="95" customWidth="1"/>
    <col min="15362" max="15362" width="12.75" style="95" customWidth="1"/>
    <col min="15363" max="15365" width="7.375" style="95" customWidth="1"/>
    <col min="15366" max="15366" width="10.75" style="95" customWidth="1"/>
    <col min="15367" max="15599" width="9.125" style="95"/>
    <col min="15600" max="15600" width="6.625" style="95" customWidth="1"/>
    <col min="15601" max="15601" width="11.375" style="95" customWidth="1"/>
    <col min="15602" max="15602" width="6.875" style="95" customWidth="1"/>
    <col min="15603" max="15603" width="16.375" style="95" customWidth="1"/>
    <col min="15604" max="15604" width="14.125" style="95" customWidth="1"/>
    <col min="15605" max="15605" width="5.375" style="95" customWidth="1"/>
    <col min="15606" max="15606" width="44.875" style="95" customWidth="1"/>
    <col min="15607" max="15607" width="7.25" style="95" customWidth="1"/>
    <col min="15608" max="15608" width="6.375" style="95" customWidth="1"/>
    <col min="15609" max="15609" width="11.875" style="95" customWidth="1"/>
    <col min="15610" max="15610" width="14.625" style="95" customWidth="1"/>
    <col min="15611" max="15611" width="14.375" style="95" customWidth="1"/>
    <col min="15612" max="15612" width="12.75" style="95" customWidth="1"/>
    <col min="15613" max="15613" width="13.875" style="95" customWidth="1"/>
    <col min="15614" max="15614" width="14.375" style="95" customWidth="1"/>
    <col min="15615" max="15615" width="12.75" style="95" customWidth="1"/>
    <col min="15616" max="15616" width="13.875" style="95" customWidth="1"/>
    <col min="15617" max="15617" width="14.375" style="95" customWidth="1"/>
    <col min="15618" max="15618" width="12.75" style="95" customWidth="1"/>
    <col min="15619" max="15621" width="7.375" style="95" customWidth="1"/>
    <col min="15622" max="15622" width="10.75" style="95" customWidth="1"/>
    <col min="15623" max="15855" width="9.125" style="95"/>
    <col min="15856" max="15856" width="6.625" style="95" customWidth="1"/>
    <col min="15857" max="15857" width="11.375" style="95" customWidth="1"/>
    <col min="15858" max="15858" width="6.875" style="95" customWidth="1"/>
    <col min="15859" max="15859" width="16.375" style="95" customWidth="1"/>
    <col min="15860" max="15860" width="14.125" style="95" customWidth="1"/>
    <col min="15861" max="15861" width="5.375" style="95" customWidth="1"/>
    <col min="15862" max="15862" width="44.875" style="95" customWidth="1"/>
    <col min="15863" max="15863" width="7.25" style="95" customWidth="1"/>
    <col min="15864" max="15864" width="6.375" style="95" customWidth="1"/>
    <col min="15865" max="15865" width="11.875" style="95" customWidth="1"/>
    <col min="15866" max="15866" width="14.625" style="95" customWidth="1"/>
    <col min="15867" max="15867" width="14.375" style="95" customWidth="1"/>
    <col min="15868" max="15868" width="12.75" style="95" customWidth="1"/>
    <col min="15869" max="15869" width="13.875" style="95" customWidth="1"/>
    <col min="15870" max="15870" width="14.375" style="95" customWidth="1"/>
    <col min="15871" max="15871" width="12.75" style="95" customWidth="1"/>
    <col min="15872" max="15872" width="13.875" style="95" customWidth="1"/>
    <col min="15873" max="15873" width="14.375" style="95" customWidth="1"/>
    <col min="15874" max="15874" width="12.75" style="95" customWidth="1"/>
    <col min="15875" max="15877" width="7.375" style="95" customWidth="1"/>
    <col min="15878" max="15878" width="10.75" style="95" customWidth="1"/>
    <col min="15879" max="16111" width="9.125" style="95"/>
    <col min="16112" max="16112" width="6.625" style="95" customWidth="1"/>
    <col min="16113" max="16113" width="11.375" style="95" customWidth="1"/>
    <col min="16114" max="16114" width="6.875" style="95" customWidth="1"/>
    <col min="16115" max="16115" width="16.375" style="95" customWidth="1"/>
    <col min="16116" max="16116" width="14.125" style="95" customWidth="1"/>
    <col min="16117" max="16117" width="5.375" style="95" customWidth="1"/>
    <col min="16118" max="16118" width="44.875" style="95" customWidth="1"/>
    <col min="16119" max="16119" width="7.25" style="95" customWidth="1"/>
    <col min="16120" max="16120" width="6.375" style="95" customWidth="1"/>
    <col min="16121" max="16121" width="11.875" style="95" customWidth="1"/>
    <col min="16122" max="16122" width="14.625" style="95" customWidth="1"/>
    <col min="16123" max="16123" width="14.375" style="95" customWidth="1"/>
    <col min="16124" max="16124" width="12.75" style="95" customWidth="1"/>
    <col min="16125" max="16125" width="13.875" style="95" customWidth="1"/>
    <col min="16126" max="16126" width="14.375" style="95" customWidth="1"/>
    <col min="16127" max="16127" width="12.75" style="95" customWidth="1"/>
    <col min="16128" max="16128" width="13.875" style="95" customWidth="1"/>
    <col min="16129" max="16129" width="14.375" style="95" customWidth="1"/>
    <col min="16130" max="16130" width="12.75" style="95" customWidth="1"/>
    <col min="16131" max="16133" width="7.375" style="95" customWidth="1"/>
    <col min="16134" max="16134" width="10.75" style="95" customWidth="1"/>
    <col min="16135" max="16384" width="9.125" style="95"/>
  </cols>
  <sheetData>
    <row r="1" spans="1:19" x14ac:dyDescent="0.55000000000000004">
      <c r="A1" s="384" t="s">
        <v>595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91" t="s">
        <v>596</v>
      </c>
      <c r="N1" s="92"/>
      <c r="O1" s="92"/>
      <c r="P1" s="92"/>
    </row>
    <row r="2" spans="1:19" ht="24" customHeight="1" x14ac:dyDescent="0.55000000000000004">
      <c r="A2" s="385" t="s">
        <v>3363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96"/>
      <c r="N2" s="97"/>
      <c r="O2" s="97"/>
      <c r="P2" s="97"/>
    </row>
    <row r="3" spans="1:19" s="98" customFormat="1" ht="36.75" customHeight="1" x14ac:dyDescent="0.2">
      <c r="A3" s="392" t="s">
        <v>63</v>
      </c>
      <c r="B3" s="392" t="s">
        <v>161</v>
      </c>
      <c r="C3" s="392" t="s">
        <v>162</v>
      </c>
      <c r="D3" s="392" t="s">
        <v>163</v>
      </c>
      <c r="E3" s="392" t="s">
        <v>75</v>
      </c>
      <c r="F3" s="392" t="s">
        <v>164</v>
      </c>
      <c r="G3" s="392" t="s">
        <v>165</v>
      </c>
      <c r="H3" s="404" t="s">
        <v>166</v>
      </c>
      <c r="I3" s="392" t="s">
        <v>167</v>
      </c>
      <c r="J3" s="401" t="s">
        <v>168</v>
      </c>
      <c r="K3" s="402" t="s">
        <v>169</v>
      </c>
      <c r="L3" s="394" t="s">
        <v>591</v>
      </c>
      <c r="M3" s="394" t="s">
        <v>10</v>
      </c>
      <c r="N3" s="397" t="s">
        <v>170</v>
      </c>
      <c r="O3" s="398"/>
      <c r="P3" s="399"/>
      <c r="Q3" s="400" t="s">
        <v>11</v>
      </c>
      <c r="R3" s="396" t="s">
        <v>594</v>
      </c>
      <c r="S3" s="380"/>
    </row>
    <row r="4" spans="1:19" s="98" customFormat="1" ht="72" x14ac:dyDescent="0.2">
      <c r="A4" s="393"/>
      <c r="B4" s="393"/>
      <c r="C4" s="393"/>
      <c r="D4" s="393"/>
      <c r="E4" s="393"/>
      <c r="F4" s="393"/>
      <c r="G4" s="393"/>
      <c r="H4" s="405"/>
      <c r="I4" s="393"/>
      <c r="J4" s="401"/>
      <c r="K4" s="403"/>
      <c r="L4" s="395"/>
      <c r="M4" s="395"/>
      <c r="N4" s="99" t="s">
        <v>171</v>
      </c>
      <c r="O4" s="99" t="s">
        <v>172</v>
      </c>
      <c r="P4" s="99" t="s">
        <v>65</v>
      </c>
      <c r="Q4" s="400"/>
      <c r="R4" s="396"/>
      <c r="S4" s="380"/>
    </row>
    <row r="5" spans="1:19" x14ac:dyDescent="0.55000000000000004">
      <c r="A5" s="100">
        <v>1</v>
      </c>
      <c r="B5" s="101" t="s">
        <v>57</v>
      </c>
      <c r="C5" s="101" t="s">
        <v>173</v>
      </c>
      <c r="D5" s="101" t="s">
        <v>1418</v>
      </c>
      <c r="E5" s="101" t="s">
        <v>174</v>
      </c>
      <c r="F5" s="101" t="s">
        <v>175</v>
      </c>
      <c r="G5" s="101" t="s">
        <v>176</v>
      </c>
      <c r="H5" s="102"/>
      <c r="I5" s="100"/>
      <c r="J5" s="103"/>
      <c r="K5" s="104"/>
      <c r="L5" s="105"/>
      <c r="M5" s="105"/>
      <c r="N5" s="101"/>
      <c r="O5" s="101"/>
      <c r="P5" s="101"/>
    </row>
    <row r="6" spans="1:19" x14ac:dyDescent="0.55000000000000004">
      <c r="A6" s="100">
        <v>2</v>
      </c>
      <c r="B6" s="101" t="s">
        <v>57</v>
      </c>
      <c r="C6" s="101" t="s">
        <v>177</v>
      </c>
      <c r="D6" s="101" t="s">
        <v>1418</v>
      </c>
      <c r="E6" s="101" t="s">
        <v>174</v>
      </c>
      <c r="F6" s="101" t="s">
        <v>178</v>
      </c>
      <c r="G6" s="101" t="s">
        <v>1432</v>
      </c>
      <c r="H6" s="102">
        <v>8185</v>
      </c>
      <c r="I6" s="100">
        <v>5</v>
      </c>
      <c r="J6" s="103">
        <f>บึงกาฬ!F10</f>
        <v>2005145</v>
      </c>
      <c r="K6" s="104">
        <f>บึงกาฬ!AH10</f>
        <v>1422207.99</v>
      </c>
      <c r="L6" s="105">
        <f>บึงกาฬ!AI10</f>
        <v>4177490.9</v>
      </c>
      <c r="M6" s="105">
        <f>บึงกาฬ!AJ10</f>
        <v>3661414.17</v>
      </c>
      <c r="N6" s="101"/>
      <c r="O6" s="101"/>
      <c r="P6" s="101"/>
      <c r="Q6" s="93">
        <f>L6-M6</f>
        <v>516076.73</v>
      </c>
      <c r="R6" s="94">
        <f>L6/H6</f>
        <v>510.38373854612092</v>
      </c>
    </row>
    <row r="7" spans="1:19" x14ac:dyDescent="0.55000000000000004">
      <c r="A7" s="100">
        <v>3</v>
      </c>
      <c r="B7" s="101" t="s">
        <v>57</v>
      </c>
      <c r="C7" s="101" t="s">
        <v>180</v>
      </c>
      <c r="D7" s="101" t="s">
        <v>1418</v>
      </c>
      <c r="E7" s="101" t="s">
        <v>174</v>
      </c>
      <c r="F7" s="101" t="s">
        <v>178</v>
      </c>
      <c r="G7" s="101" t="s">
        <v>181</v>
      </c>
      <c r="H7" s="102">
        <v>4332</v>
      </c>
      <c r="I7" s="100">
        <v>3</v>
      </c>
      <c r="J7" s="103">
        <f>บึงกาฬ!F11</f>
        <v>556994.96</v>
      </c>
      <c r="K7" s="104">
        <f>บึงกาฬ!AH11</f>
        <v>441197.48</v>
      </c>
      <c r="L7" s="105">
        <f>บึงกาฬ!AI11</f>
        <v>3276006.2</v>
      </c>
      <c r="M7" s="105">
        <f>บึงกาฬ!AJ11</f>
        <v>2289112.4099999997</v>
      </c>
      <c r="N7" s="101"/>
      <c r="O7" s="101"/>
      <c r="P7" s="101"/>
      <c r="Q7" s="93">
        <f t="shared" ref="Q7:Q70" si="0">L7-M7</f>
        <v>986893.7900000005</v>
      </c>
      <c r="R7" s="94">
        <f t="shared" ref="R7:R70" si="1">L7/H7</f>
        <v>756.23411819021237</v>
      </c>
    </row>
    <row r="8" spans="1:19" x14ac:dyDescent="0.55000000000000004">
      <c r="A8" s="100">
        <v>4</v>
      </c>
      <c r="B8" s="101" t="s">
        <v>57</v>
      </c>
      <c r="C8" s="101" t="s">
        <v>182</v>
      </c>
      <c r="D8" s="101" t="s">
        <v>1418</v>
      </c>
      <c r="E8" s="101" t="s">
        <v>174</v>
      </c>
      <c r="F8" s="101" t="s">
        <v>178</v>
      </c>
      <c r="G8" s="101" t="s">
        <v>183</v>
      </c>
      <c r="H8" s="102">
        <v>2987</v>
      </c>
      <c r="I8" s="100">
        <v>2</v>
      </c>
      <c r="J8" s="103">
        <f>บึงกาฬ!F12</f>
        <v>1352793.05</v>
      </c>
      <c r="K8" s="104">
        <f>บึงกาฬ!AH12</f>
        <v>752688.34000000008</v>
      </c>
      <c r="L8" s="105">
        <f>บึงกาฬ!AI12</f>
        <v>4032641.92</v>
      </c>
      <c r="M8" s="105">
        <f>บึงกาฬ!AJ12</f>
        <v>4473315.3199999994</v>
      </c>
      <c r="N8" s="101"/>
      <c r="O8" s="101"/>
      <c r="P8" s="101"/>
      <c r="Q8" s="93">
        <f t="shared" si="0"/>
        <v>-440673.39999999944</v>
      </c>
      <c r="R8" s="94">
        <f t="shared" si="1"/>
        <v>1350.0642517576164</v>
      </c>
    </row>
    <row r="9" spans="1:19" x14ac:dyDescent="0.55000000000000004">
      <c r="A9" s="100">
        <v>5</v>
      </c>
      <c r="B9" s="101" t="s">
        <v>57</v>
      </c>
      <c r="C9" s="101" t="s">
        <v>184</v>
      </c>
      <c r="D9" s="101" t="s">
        <v>1418</v>
      </c>
      <c r="E9" s="101" t="s">
        <v>174</v>
      </c>
      <c r="F9" s="101" t="s">
        <v>178</v>
      </c>
      <c r="G9" s="101" t="s">
        <v>185</v>
      </c>
      <c r="H9" s="102">
        <v>2269</v>
      </c>
      <c r="I9" s="100">
        <v>2</v>
      </c>
      <c r="J9" s="103">
        <f>บึงกาฬ!F13</f>
        <v>1339194.05</v>
      </c>
      <c r="K9" s="104">
        <f>บึงกาฬ!AH13</f>
        <v>863186.58000000007</v>
      </c>
      <c r="L9" s="105">
        <f>บึงกาฬ!AI13</f>
        <v>2277552.5199999996</v>
      </c>
      <c r="M9" s="105">
        <f>บึงกาฬ!AJ13</f>
        <v>2570098</v>
      </c>
      <c r="N9" s="101"/>
      <c r="O9" s="101"/>
      <c r="P9" s="101"/>
      <c r="Q9" s="93">
        <f t="shared" si="0"/>
        <v>-292545.48000000045</v>
      </c>
      <c r="R9" s="94">
        <f t="shared" si="1"/>
        <v>1003.7692904363154</v>
      </c>
    </row>
    <row r="10" spans="1:19" x14ac:dyDescent="0.55000000000000004">
      <c r="A10" s="100">
        <v>6</v>
      </c>
      <c r="B10" s="101" t="s">
        <v>57</v>
      </c>
      <c r="C10" s="101" t="s">
        <v>186</v>
      </c>
      <c r="D10" s="101" t="s">
        <v>1418</v>
      </c>
      <c r="E10" s="101" t="s">
        <v>174</v>
      </c>
      <c r="F10" s="101" t="s">
        <v>178</v>
      </c>
      <c r="G10" s="101" t="s">
        <v>187</v>
      </c>
      <c r="H10" s="102">
        <v>6836</v>
      </c>
      <c r="I10" s="100">
        <v>5</v>
      </c>
      <c r="J10" s="103">
        <f>บึงกาฬ!F14</f>
        <v>1166020.6200000001</v>
      </c>
      <c r="K10" s="104">
        <f>บึงกาฬ!AH14</f>
        <v>955279.02</v>
      </c>
      <c r="L10" s="105">
        <f>บึงกาฬ!AI14</f>
        <v>3212259.19</v>
      </c>
      <c r="M10" s="105">
        <f>บึงกาฬ!AJ14</f>
        <v>3300430.87</v>
      </c>
      <c r="N10" s="101"/>
      <c r="O10" s="101"/>
      <c r="P10" s="101"/>
      <c r="Q10" s="93">
        <f t="shared" si="0"/>
        <v>-88171.680000000168</v>
      </c>
      <c r="R10" s="94">
        <f t="shared" si="1"/>
        <v>469.90333382094792</v>
      </c>
    </row>
    <row r="11" spans="1:19" x14ac:dyDescent="0.55000000000000004">
      <c r="A11" s="100">
        <v>7</v>
      </c>
      <c r="B11" s="101" t="s">
        <v>57</v>
      </c>
      <c r="C11" s="101" t="s">
        <v>188</v>
      </c>
      <c r="D11" s="101" t="s">
        <v>1418</v>
      </c>
      <c r="E11" s="101" t="s">
        <v>174</v>
      </c>
      <c r="F11" s="101" t="s">
        <v>178</v>
      </c>
      <c r="G11" s="101" t="s">
        <v>189</v>
      </c>
      <c r="H11" s="102">
        <v>5382</v>
      </c>
      <c r="I11" s="100">
        <v>4</v>
      </c>
      <c r="J11" s="103">
        <f>บึงกาฬ!F15</f>
        <v>1307190.04</v>
      </c>
      <c r="K11" s="104">
        <f>บึงกาฬ!AH15</f>
        <v>1193328.19</v>
      </c>
      <c r="L11" s="105">
        <f>บึงกาฬ!AI15</f>
        <v>3333347.0999999996</v>
      </c>
      <c r="M11" s="105">
        <f>บึงกาฬ!AJ15</f>
        <v>2763262.33</v>
      </c>
      <c r="N11" s="101"/>
      <c r="O11" s="101"/>
      <c r="P11" s="101"/>
      <c r="Q11" s="93">
        <f t="shared" si="0"/>
        <v>570084.76999999955</v>
      </c>
      <c r="R11" s="94">
        <f t="shared" si="1"/>
        <v>619.35100334448157</v>
      </c>
    </row>
    <row r="12" spans="1:19" x14ac:dyDescent="0.55000000000000004">
      <c r="A12" s="100">
        <v>8</v>
      </c>
      <c r="B12" s="101" t="s">
        <v>57</v>
      </c>
      <c r="C12" s="101" t="s">
        <v>190</v>
      </c>
      <c r="D12" s="101" t="s">
        <v>1418</v>
      </c>
      <c r="E12" s="101" t="s">
        <v>174</v>
      </c>
      <c r="F12" s="101" t="s">
        <v>178</v>
      </c>
      <c r="G12" s="101" t="s">
        <v>191</v>
      </c>
      <c r="H12" s="102">
        <v>5561</v>
      </c>
      <c r="I12" s="100">
        <v>4</v>
      </c>
      <c r="J12" s="103">
        <f>บึงกาฬ!F16</f>
        <v>653741.62</v>
      </c>
      <c r="K12" s="104">
        <f>บึงกาฬ!AH16</f>
        <v>679211.76</v>
      </c>
      <c r="L12" s="105">
        <f>บึงกาฬ!AI16</f>
        <v>2705971.81</v>
      </c>
      <c r="M12" s="105">
        <f>บึงกาฬ!AJ16</f>
        <v>2276292.4099999997</v>
      </c>
      <c r="N12" s="101"/>
      <c r="O12" s="101"/>
      <c r="P12" s="101"/>
      <c r="Q12" s="93">
        <f t="shared" si="0"/>
        <v>429679.40000000037</v>
      </c>
      <c r="R12" s="94">
        <f t="shared" si="1"/>
        <v>486.59805970149256</v>
      </c>
    </row>
    <row r="13" spans="1:19" x14ac:dyDescent="0.55000000000000004">
      <c r="A13" s="100">
        <v>9</v>
      </c>
      <c r="B13" s="101" t="s">
        <v>57</v>
      </c>
      <c r="C13" s="101" t="s">
        <v>192</v>
      </c>
      <c r="D13" s="101" t="s">
        <v>1418</v>
      </c>
      <c r="E13" s="101" t="s">
        <v>174</v>
      </c>
      <c r="F13" s="101" t="s">
        <v>178</v>
      </c>
      <c r="G13" s="101" t="s">
        <v>193</v>
      </c>
      <c r="H13" s="102">
        <v>3976</v>
      </c>
      <c r="I13" s="100">
        <v>3</v>
      </c>
      <c r="J13" s="103">
        <f>บึงกาฬ!F17</f>
        <v>817264.86</v>
      </c>
      <c r="K13" s="104">
        <f>บึงกาฬ!AH17</f>
        <v>614614.97</v>
      </c>
      <c r="L13" s="105">
        <f>บึงกาฬ!AI17</f>
        <v>2413947.2599999998</v>
      </c>
      <c r="M13" s="105">
        <f>บึงกาฬ!AJ17</f>
        <v>2021183.9</v>
      </c>
      <c r="N13" s="101"/>
      <c r="O13" s="101"/>
      <c r="P13" s="101"/>
      <c r="Q13" s="93">
        <f t="shared" si="0"/>
        <v>392763.35999999987</v>
      </c>
      <c r="R13" s="94">
        <f t="shared" si="1"/>
        <v>607.1295925553319</v>
      </c>
    </row>
    <row r="14" spans="1:19" x14ac:dyDescent="0.55000000000000004">
      <c r="A14" s="100">
        <v>10</v>
      </c>
      <c r="B14" s="101" t="s">
        <v>57</v>
      </c>
      <c r="C14" s="101" t="s">
        <v>194</v>
      </c>
      <c r="D14" s="101" t="s">
        <v>1418</v>
      </c>
      <c r="E14" s="101" t="s">
        <v>174</v>
      </c>
      <c r="F14" s="101" t="s">
        <v>178</v>
      </c>
      <c r="G14" s="101" t="s">
        <v>195</v>
      </c>
      <c r="H14" s="102">
        <v>2661</v>
      </c>
      <c r="I14" s="100">
        <v>2</v>
      </c>
      <c r="J14" s="103">
        <f>บึงกาฬ!F18</f>
        <v>841019.6</v>
      </c>
      <c r="K14" s="104">
        <f>บึงกาฬ!AH18</f>
        <v>746851.52</v>
      </c>
      <c r="L14" s="105">
        <f>บึงกาฬ!AI18</f>
        <v>2294658.0499999998</v>
      </c>
      <c r="M14" s="105">
        <f>บึงกาฬ!AJ18</f>
        <v>1849440.55</v>
      </c>
      <c r="N14" s="101"/>
      <c r="O14" s="101"/>
      <c r="P14" s="101"/>
      <c r="Q14" s="93">
        <f t="shared" si="0"/>
        <v>445217.49999999977</v>
      </c>
      <c r="R14" s="94">
        <f t="shared" si="1"/>
        <v>862.32921833897024</v>
      </c>
    </row>
    <row r="15" spans="1:19" x14ac:dyDescent="0.55000000000000004">
      <c r="A15" s="100">
        <v>11</v>
      </c>
      <c r="B15" s="101" t="s">
        <v>57</v>
      </c>
      <c r="C15" s="101" t="s">
        <v>196</v>
      </c>
      <c r="D15" s="101" t="s">
        <v>1418</v>
      </c>
      <c r="E15" s="101" t="s">
        <v>174</v>
      </c>
      <c r="F15" s="101" t="s">
        <v>178</v>
      </c>
      <c r="G15" s="101" t="s">
        <v>197</v>
      </c>
      <c r="H15" s="102">
        <v>4126</v>
      </c>
      <c r="I15" s="100">
        <v>3</v>
      </c>
      <c r="J15" s="103">
        <f>บึงกาฬ!F19</f>
        <v>690097.19</v>
      </c>
      <c r="K15" s="104">
        <f>บึงกาฬ!AH19</f>
        <v>157317.24</v>
      </c>
      <c r="L15" s="105">
        <f>บึงกาฬ!AI19</f>
        <v>2752580.71</v>
      </c>
      <c r="M15" s="105">
        <f>บึงกาฬ!AJ19</f>
        <v>2507218.3400000003</v>
      </c>
      <c r="N15" s="101"/>
      <c r="O15" s="101"/>
      <c r="P15" s="101"/>
      <c r="Q15" s="93">
        <f t="shared" si="0"/>
        <v>245362.36999999965</v>
      </c>
      <c r="R15" s="94">
        <f t="shared" si="1"/>
        <v>667.13056471158507</v>
      </c>
    </row>
    <row r="16" spans="1:19" x14ac:dyDescent="0.55000000000000004">
      <c r="A16" s="100">
        <v>12</v>
      </c>
      <c r="B16" s="101" t="s">
        <v>57</v>
      </c>
      <c r="C16" s="101" t="s">
        <v>198</v>
      </c>
      <c r="D16" s="101" t="s">
        <v>1418</v>
      </c>
      <c r="E16" s="101" t="s">
        <v>174</v>
      </c>
      <c r="F16" s="101" t="s">
        <v>178</v>
      </c>
      <c r="G16" s="101" t="s">
        <v>199</v>
      </c>
      <c r="H16" s="102">
        <v>7075</v>
      </c>
      <c r="I16" s="100">
        <v>5</v>
      </c>
      <c r="J16" s="103">
        <f>บึงกาฬ!F20</f>
        <v>1384343.15</v>
      </c>
      <c r="K16" s="104">
        <f>บึงกาฬ!AH20</f>
        <v>1022791.62</v>
      </c>
      <c r="L16" s="105">
        <f>บึงกาฬ!AI20</f>
        <v>3945124.81</v>
      </c>
      <c r="M16" s="105">
        <f>บึงกาฬ!AJ20</f>
        <v>3411590.8699999996</v>
      </c>
      <c r="N16" s="101"/>
      <c r="O16" s="101"/>
      <c r="P16" s="101"/>
      <c r="Q16" s="93">
        <f t="shared" si="0"/>
        <v>533533.94000000041</v>
      </c>
      <c r="R16" s="94">
        <f t="shared" si="1"/>
        <v>557.61481413427566</v>
      </c>
    </row>
    <row r="17" spans="1:18" x14ac:dyDescent="0.55000000000000004">
      <c r="A17" s="100">
        <v>13</v>
      </c>
      <c r="B17" s="101" t="s">
        <v>57</v>
      </c>
      <c r="C17" s="101" t="s">
        <v>200</v>
      </c>
      <c r="D17" s="101" t="s">
        <v>1418</v>
      </c>
      <c r="E17" s="101" t="s">
        <v>174</v>
      </c>
      <c r="F17" s="101" t="s">
        <v>178</v>
      </c>
      <c r="G17" s="101" t="s">
        <v>201</v>
      </c>
      <c r="H17" s="102">
        <v>4195</v>
      </c>
      <c r="I17" s="100">
        <v>3</v>
      </c>
      <c r="J17" s="103">
        <f>บึงกาฬ!F21</f>
        <v>721337.31</v>
      </c>
      <c r="K17" s="104">
        <f>บึงกาฬ!AH21</f>
        <v>504645.37</v>
      </c>
      <c r="L17" s="105">
        <f>บึงกาฬ!AI21</f>
        <v>2928011.04</v>
      </c>
      <c r="M17" s="105">
        <f>บึงกาฬ!AJ21</f>
        <v>2939798.4000000004</v>
      </c>
      <c r="N17" s="101"/>
      <c r="O17" s="101"/>
      <c r="P17" s="101"/>
      <c r="Q17" s="93">
        <f t="shared" si="0"/>
        <v>-11787.360000000335</v>
      </c>
      <c r="R17" s="94">
        <f t="shared" si="1"/>
        <v>697.97641001191892</v>
      </c>
    </row>
    <row r="18" spans="1:18" x14ac:dyDescent="0.55000000000000004">
      <c r="A18" s="100">
        <v>14</v>
      </c>
      <c r="B18" s="101" t="s">
        <v>57</v>
      </c>
      <c r="C18" s="101" t="s">
        <v>202</v>
      </c>
      <c r="D18" s="101" t="s">
        <v>1418</v>
      </c>
      <c r="E18" s="101" t="s">
        <v>174</v>
      </c>
      <c r="F18" s="101" t="s">
        <v>178</v>
      </c>
      <c r="G18" s="101" t="s">
        <v>203</v>
      </c>
      <c r="H18" s="102">
        <v>3963</v>
      </c>
      <c r="I18" s="100">
        <v>3</v>
      </c>
      <c r="J18" s="103">
        <f>บึงกาฬ!F22</f>
        <v>1227864.1499999999</v>
      </c>
      <c r="K18" s="104">
        <f>บึงกาฬ!AH22</f>
        <v>1194394.67</v>
      </c>
      <c r="L18" s="105">
        <f>บึงกาฬ!AI22</f>
        <v>1834115.93</v>
      </c>
      <c r="M18" s="105">
        <f>บึงกาฬ!AJ22</f>
        <v>1723947.93</v>
      </c>
      <c r="N18" s="101"/>
      <c r="O18" s="101"/>
      <c r="P18" s="101"/>
      <c r="Q18" s="93">
        <f t="shared" si="0"/>
        <v>110168</v>
      </c>
      <c r="R18" s="94">
        <f t="shared" si="1"/>
        <v>462.80997476659093</v>
      </c>
    </row>
    <row r="19" spans="1:18" x14ac:dyDescent="0.55000000000000004">
      <c r="A19" s="100">
        <v>15</v>
      </c>
      <c r="B19" s="101" t="s">
        <v>57</v>
      </c>
      <c r="C19" s="101" t="s">
        <v>204</v>
      </c>
      <c r="D19" s="101" t="s">
        <v>1418</v>
      </c>
      <c r="E19" s="101" t="s">
        <v>174</v>
      </c>
      <c r="F19" s="101" t="s">
        <v>178</v>
      </c>
      <c r="G19" s="101" t="s">
        <v>205</v>
      </c>
      <c r="H19" s="102">
        <v>1183</v>
      </c>
      <c r="I19" s="100">
        <v>1</v>
      </c>
      <c r="J19" s="103">
        <f>บึงกาฬ!F23</f>
        <v>793026.09</v>
      </c>
      <c r="K19" s="104">
        <f>บึงกาฬ!AH23</f>
        <v>612995.06000000006</v>
      </c>
      <c r="L19" s="105">
        <f>บึงกาฬ!AI23</f>
        <v>2125011.7800000003</v>
      </c>
      <c r="M19" s="105">
        <f>บึงกาฬ!AJ23</f>
        <v>2127652.59</v>
      </c>
      <c r="N19" s="101"/>
      <c r="O19" s="101"/>
      <c r="P19" s="101"/>
      <c r="Q19" s="93">
        <f t="shared" si="0"/>
        <v>-2640.8099999995902</v>
      </c>
      <c r="R19" s="94">
        <f t="shared" si="1"/>
        <v>1796.2906001690619</v>
      </c>
    </row>
    <row r="20" spans="1:18" s="112" customFormat="1" x14ac:dyDescent="0.55000000000000004">
      <c r="A20" s="106">
        <v>1</v>
      </c>
      <c r="B20" s="107" t="s">
        <v>57</v>
      </c>
      <c r="C20" s="107"/>
      <c r="D20" s="107"/>
      <c r="E20" s="107" t="s">
        <v>75</v>
      </c>
      <c r="F20" s="107"/>
      <c r="G20" s="107" t="s">
        <v>206</v>
      </c>
      <c r="H20" s="108">
        <f>SUM(H5:H19)</f>
        <v>62731</v>
      </c>
      <c r="I20" s="106"/>
      <c r="J20" s="109">
        <f>SUM(J5:J19)</f>
        <v>14856031.689999999</v>
      </c>
      <c r="K20" s="109">
        <f>SUM(K5:K19)</f>
        <v>11160709.809999999</v>
      </c>
      <c r="L20" s="109">
        <f>SUM(L5:L19)</f>
        <v>41308719.219999999</v>
      </c>
      <c r="M20" s="109">
        <f>SUM(M5:M19)</f>
        <v>37914758.090000004</v>
      </c>
      <c r="N20" s="107">
        <v>14</v>
      </c>
      <c r="O20" s="107">
        <v>14</v>
      </c>
      <c r="P20" s="107">
        <f>N20-O20</f>
        <v>0</v>
      </c>
      <c r="Q20" s="110">
        <f t="shared" si="0"/>
        <v>3393961.1299999952</v>
      </c>
      <c r="R20" s="111">
        <f>L20/H20</f>
        <v>658.50567056160435</v>
      </c>
    </row>
    <row r="21" spans="1:18" x14ac:dyDescent="0.55000000000000004">
      <c r="A21" s="100">
        <v>1</v>
      </c>
      <c r="B21" s="101" t="s">
        <v>57</v>
      </c>
      <c r="C21" s="101" t="s">
        <v>177</v>
      </c>
      <c r="D21" s="101" t="s">
        <v>92</v>
      </c>
      <c r="E21" s="101" t="s">
        <v>207</v>
      </c>
      <c r="F21" s="101" t="s">
        <v>208</v>
      </c>
      <c r="G21" s="101" t="s">
        <v>209</v>
      </c>
      <c r="H21" s="102"/>
      <c r="I21" s="100"/>
      <c r="J21" s="103"/>
      <c r="K21" s="104"/>
      <c r="L21" s="105"/>
      <c r="M21" s="105"/>
      <c r="N21" s="101"/>
      <c r="O21" s="101"/>
      <c r="P21" s="101"/>
    </row>
    <row r="22" spans="1:18" x14ac:dyDescent="0.55000000000000004">
      <c r="A22" s="100">
        <v>2</v>
      </c>
      <c r="B22" s="101" t="s">
        <v>57</v>
      </c>
      <c r="C22" s="101" t="s">
        <v>180</v>
      </c>
      <c r="D22" s="101" t="s">
        <v>92</v>
      </c>
      <c r="E22" s="101" t="s">
        <v>207</v>
      </c>
      <c r="F22" s="101" t="s">
        <v>178</v>
      </c>
      <c r="G22" s="101" t="s">
        <v>210</v>
      </c>
      <c r="H22" s="102">
        <v>6164</v>
      </c>
      <c r="I22" s="100">
        <v>5</v>
      </c>
      <c r="J22" s="103">
        <f>บึงกาฬ!F24</f>
        <v>517732.24</v>
      </c>
      <c r="K22" s="104">
        <f>บึงกาฬ!AH24</f>
        <v>562355.77</v>
      </c>
      <c r="L22" s="105">
        <f>บึงกาฬ!AI24</f>
        <v>3988152</v>
      </c>
      <c r="M22" s="105">
        <f>บึงกาฬ!AJ24</f>
        <v>3707580.4899999998</v>
      </c>
      <c r="N22" s="101"/>
      <c r="O22" s="101"/>
      <c r="P22" s="101"/>
      <c r="Q22" s="93">
        <f t="shared" si="0"/>
        <v>280571.51000000024</v>
      </c>
      <c r="R22" s="94">
        <f t="shared" si="1"/>
        <v>647.00713822193381</v>
      </c>
    </row>
    <row r="23" spans="1:18" x14ac:dyDescent="0.55000000000000004">
      <c r="A23" s="100">
        <v>3</v>
      </c>
      <c r="B23" s="101" t="s">
        <v>57</v>
      </c>
      <c r="C23" s="101" t="s">
        <v>182</v>
      </c>
      <c r="D23" s="101" t="s">
        <v>92</v>
      </c>
      <c r="E23" s="101" t="s">
        <v>207</v>
      </c>
      <c r="F23" s="101" t="s">
        <v>178</v>
      </c>
      <c r="G23" s="101" t="s">
        <v>211</v>
      </c>
      <c r="H23" s="102">
        <v>4337</v>
      </c>
      <c r="I23" s="100">
        <v>3</v>
      </c>
      <c r="J23" s="103">
        <f>บึงกาฬ!F25</f>
        <v>446502.73</v>
      </c>
      <c r="K23" s="104">
        <f>บึงกาฬ!AH25</f>
        <v>448276.47999999998</v>
      </c>
      <c r="L23" s="105">
        <f>บึงกาฬ!AI25</f>
        <v>3186260.1399999997</v>
      </c>
      <c r="M23" s="105">
        <f>บึงกาฬ!AJ25</f>
        <v>2915209.7300000004</v>
      </c>
      <c r="N23" s="101"/>
      <c r="O23" s="101"/>
      <c r="P23" s="101"/>
      <c r="Q23" s="93">
        <f t="shared" si="0"/>
        <v>271050.40999999922</v>
      </c>
      <c r="R23" s="94">
        <f t="shared" si="1"/>
        <v>734.66915840442698</v>
      </c>
    </row>
    <row r="24" spans="1:18" x14ac:dyDescent="0.55000000000000004">
      <c r="A24" s="100">
        <v>4</v>
      </c>
      <c r="B24" s="101" t="s">
        <v>57</v>
      </c>
      <c r="C24" s="101" t="s">
        <v>184</v>
      </c>
      <c r="D24" s="101" t="s">
        <v>92</v>
      </c>
      <c r="E24" s="101" t="s">
        <v>207</v>
      </c>
      <c r="F24" s="101" t="s">
        <v>178</v>
      </c>
      <c r="G24" s="101" t="s">
        <v>212</v>
      </c>
      <c r="H24" s="102">
        <v>3695</v>
      </c>
      <c r="I24" s="100">
        <v>3</v>
      </c>
      <c r="J24" s="103">
        <f>บึงกาฬ!F26</f>
        <v>258270.91</v>
      </c>
      <c r="K24" s="104">
        <f>บึงกาฬ!AH26</f>
        <v>47277.180000000022</v>
      </c>
      <c r="L24" s="105">
        <f>บึงกาฬ!AI26</f>
        <v>1565430.98</v>
      </c>
      <c r="M24" s="105">
        <f>บึงกาฬ!AJ26</f>
        <v>1739257</v>
      </c>
      <c r="N24" s="101"/>
      <c r="O24" s="101"/>
      <c r="P24" s="101"/>
      <c r="Q24" s="93">
        <f t="shared" si="0"/>
        <v>-173826.02000000002</v>
      </c>
      <c r="R24" s="94">
        <f t="shared" si="1"/>
        <v>423.66197023004059</v>
      </c>
    </row>
    <row r="25" spans="1:18" x14ac:dyDescent="0.55000000000000004">
      <c r="A25" s="100">
        <v>5</v>
      </c>
      <c r="B25" s="101" t="s">
        <v>57</v>
      </c>
      <c r="C25" s="101" t="s">
        <v>186</v>
      </c>
      <c r="D25" s="101" t="s">
        <v>92</v>
      </c>
      <c r="E25" s="101" t="s">
        <v>207</v>
      </c>
      <c r="F25" s="101" t="s">
        <v>178</v>
      </c>
      <c r="G25" s="101" t="s">
        <v>213</v>
      </c>
      <c r="H25" s="102">
        <v>4281</v>
      </c>
      <c r="I25" s="100">
        <v>3</v>
      </c>
      <c r="J25" s="103">
        <f>บึงกาฬ!F27</f>
        <v>473196.06</v>
      </c>
      <c r="K25" s="104">
        <f>บึงกาฬ!AH27</f>
        <v>106206.28999999998</v>
      </c>
      <c r="L25" s="105">
        <f>บึงกาฬ!AI27</f>
        <v>2699460.9699999997</v>
      </c>
      <c r="M25" s="105">
        <f>บึงกาฬ!AJ27</f>
        <v>2937394.5300000003</v>
      </c>
      <c r="N25" s="101"/>
      <c r="O25" s="101"/>
      <c r="P25" s="101"/>
      <c r="Q25" s="93">
        <f t="shared" si="0"/>
        <v>-237933.56000000052</v>
      </c>
      <c r="R25" s="94">
        <f t="shared" si="1"/>
        <v>630.56785096939961</v>
      </c>
    </row>
    <row r="26" spans="1:18" x14ac:dyDescent="0.55000000000000004">
      <c r="A26" s="100">
        <v>6</v>
      </c>
      <c r="B26" s="101" t="s">
        <v>57</v>
      </c>
      <c r="C26" s="101" t="s">
        <v>188</v>
      </c>
      <c r="D26" s="101" t="s">
        <v>92</v>
      </c>
      <c r="E26" s="101" t="s">
        <v>207</v>
      </c>
      <c r="F26" s="101" t="s">
        <v>178</v>
      </c>
      <c r="G26" s="101" t="s">
        <v>214</v>
      </c>
      <c r="H26" s="102">
        <v>2675</v>
      </c>
      <c r="I26" s="100">
        <v>2</v>
      </c>
      <c r="J26" s="103">
        <f>บึงกาฬ!F28</f>
        <v>369962.83</v>
      </c>
      <c r="K26" s="104">
        <f>บึงกาฬ!AH28</f>
        <v>392803.97000000003</v>
      </c>
      <c r="L26" s="105">
        <f>บึงกาฬ!AI28</f>
        <v>1710331.1400000001</v>
      </c>
      <c r="M26" s="105">
        <f>บึงกาฬ!AJ28</f>
        <v>1627767.3399999999</v>
      </c>
      <c r="N26" s="101"/>
      <c r="O26" s="101"/>
      <c r="P26" s="101"/>
      <c r="Q26" s="93">
        <f t="shared" si="0"/>
        <v>82563.800000000279</v>
      </c>
      <c r="R26" s="94">
        <f t="shared" si="1"/>
        <v>639.37612710280382</v>
      </c>
    </row>
    <row r="27" spans="1:18" x14ac:dyDescent="0.55000000000000004">
      <c r="A27" s="100">
        <v>7</v>
      </c>
      <c r="B27" s="101" t="s">
        <v>57</v>
      </c>
      <c r="C27" s="101" t="s">
        <v>190</v>
      </c>
      <c r="D27" s="101" t="s">
        <v>92</v>
      </c>
      <c r="E27" s="101" t="s">
        <v>207</v>
      </c>
      <c r="F27" s="101" t="s">
        <v>178</v>
      </c>
      <c r="G27" s="101" t="s">
        <v>215</v>
      </c>
      <c r="H27" s="102">
        <v>3198</v>
      </c>
      <c r="I27" s="100">
        <v>3</v>
      </c>
      <c r="J27" s="103">
        <f>บึงกาฬ!F29</f>
        <v>575291.94999999995</v>
      </c>
      <c r="K27" s="104">
        <f>บึงกาฬ!AH29</f>
        <v>-1846381.6</v>
      </c>
      <c r="L27" s="105">
        <f>บึงกาฬ!AI29</f>
        <v>1563235.78</v>
      </c>
      <c r="M27" s="105">
        <f>บึงกาฬ!AJ29</f>
        <v>1769156.75</v>
      </c>
      <c r="N27" s="101"/>
      <c r="O27" s="101"/>
      <c r="P27" s="101"/>
      <c r="Q27" s="93">
        <f t="shared" si="0"/>
        <v>-205920.96999999997</v>
      </c>
      <c r="R27" s="94">
        <f t="shared" si="1"/>
        <v>488.81669168230144</v>
      </c>
    </row>
    <row r="28" spans="1:18" x14ac:dyDescent="0.55000000000000004">
      <c r="A28" s="100">
        <v>8</v>
      </c>
      <c r="B28" s="101" t="s">
        <v>57</v>
      </c>
      <c r="C28" s="101" t="s">
        <v>192</v>
      </c>
      <c r="D28" s="101" t="s">
        <v>92</v>
      </c>
      <c r="E28" s="101" t="s">
        <v>207</v>
      </c>
      <c r="F28" s="101" t="s">
        <v>178</v>
      </c>
      <c r="G28" s="101" t="s">
        <v>216</v>
      </c>
      <c r="H28" s="102">
        <v>1853</v>
      </c>
      <c r="I28" s="100">
        <v>2</v>
      </c>
      <c r="J28" s="103">
        <f>บึงกาฬ!F30</f>
        <v>487892.6</v>
      </c>
      <c r="K28" s="104">
        <f>บึงกาฬ!AH30</f>
        <v>318228.24</v>
      </c>
      <c r="L28" s="105">
        <f>บึงกาฬ!AI30</f>
        <v>1494544.03</v>
      </c>
      <c r="M28" s="105">
        <f>บึงกาฬ!AJ30</f>
        <v>1410478.1</v>
      </c>
      <c r="N28" s="101"/>
      <c r="O28" s="101"/>
      <c r="P28" s="101"/>
      <c r="Q28" s="93">
        <f t="shared" si="0"/>
        <v>84065.929999999935</v>
      </c>
      <c r="R28" s="94">
        <f t="shared" si="1"/>
        <v>806.55371289800325</v>
      </c>
    </row>
    <row r="29" spans="1:18" x14ac:dyDescent="0.55000000000000004">
      <c r="A29" s="100">
        <v>9</v>
      </c>
      <c r="B29" s="101" t="s">
        <v>57</v>
      </c>
      <c r="C29" s="101" t="s">
        <v>194</v>
      </c>
      <c r="D29" s="101" t="s">
        <v>92</v>
      </c>
      <c r="E29" s="101" t="s">
        <v>207</v>
      </c>
      <c r="F29" s="101" t="s">
        <v>178</v>
      </c>
      <c r="G29" s="101" t="s">
        <v>217</v>
      </c>
      <c r="H29" s="102">
        <v>2837</v>
      </c>
      <c r="I29" s="100">
        <v>2</v>
      </c>
      <c r="J29" s="103">
        <f>บึงกาฬ!F31</f>
        <v>300194.73</v>
      </c>
      <c r="K29" s="104">
        <f>บึงกาฬ!AH31</f>
        <v>101202.19999999995</v>
      </c>
      <c r="L29" s="105">
        <f>บึงกาฬ!AI31</f>
        <v>2631426.5499999998</v>
      </c>
      <c r="M29" s="105">
        <f>บึงกาฬ!AJ31</f>
        <v>2641176.19</v>
      </c>
      <c r="N29" s="101"/>
      <c r="O29" s="101"/>
      <c r="P29" s="101"/>
      <c r="Q29" s="93">
        <f t="shared" si="0"/>
        <v>-9749.6400000001304</v>
      </c>
      <c r="R29" s="94">
        <f t="shared" si="1"/>
        <v>927.5384384913641</v>
      </c>
    </row>
    <row r="30" spans="1:18" x14ac:dyDescent="0.55000000000000004">
      <c r="A30" s="100">
        <v>10</v>
      </c>
      <c r="B30" s="101" t="s">
        <v>57</v>
      </c>
      <c r="C30" s="101" t="s">
        <v>177</v>
      </c>
      <c r="D30" s="101" t="s">
        <v>92</v>
      </c>
      <c r="E30" s="101" t="s">
        <v>207</v>
      </c>
      <c r="F30" s="101" t="s">
        <v>178</v>
      </c>
      <c r="G30" s="101" t="s">
        <v>218</v>
      </c>
      <c r="H30" s="102">
        <v>6949</v>
      </c>
      <c r="I30" s="100">
        <v>5</v>
      </c>
      <c r="J30" s="103">
        <f>บึงกาฬ!F32</f>
        <v>756634.72</v>
      </c>
      <c r="K30" s="104">
        <f>บึงกาฬ!AH32</f>
        <v>433030.72</v>
      </c>
      <c r="L30" s="105">
        <f>บึงกาฬ!AI32</f>
        <v>4919107.63</v>
      </c>
      <c r="M30" s="105">
        <f>บึงกาฬ!AJ32</f>
        <v>4953669.0999999996</v>
      </c>
      <c r="N30" s="101"/>
      <c r="O30" s="101"/>
      <c r="P30" s="101"/>
      <c r="Q30" s="93">
        <f t="shared" si="0"/>
        <v>-34561.469999999739</v>
      </c>
      <c r="R30" s="94">
        <f t="shared" si="1"/>
        <v>707.88712476615342</v>
      </c>
    </row>
    <row r="31" spans="1:18" x14ac:dyDescent="0.55000000000000004">
      <c r="A31" s="100">
        <v>11</v>
      </c>
      <c r="B31" s="101" t="s">
        <v>57</v>
      </c>
      <c r="C31" s="101" t="s">
        <v>177</v>
      </c>
      <c r="D31" s="101" t="s">
        <v>92</v>
      </c>
      <c r="E31" s="101" t="s">
        <v>207</v>
      </c>
      <c r="F31" s="101" t="s">
        <v>178</v>
      </c>
      <c r="G31" s="101" t="s">
        <v>219</v>
      </c>
      <c r="H31" s="102">
        <v>5245</v>
      </c>
      <c r="I31" s="100">
        <v>4</v>
      </c>
      <c r="J31" s="103">
        <f>บึงกาฬ!F33</f>
        <v>527307.64</v>
      </c>
      <c r="K31" s="104">
        <f>บึงกาฬ!AH33</f>
        <v>651249.08000000007</v>
      </c>
      <c r="L31" s="105">
        <f>บึงกาฬ!AI33</f>
        <v>3248873.71</v>
      </c>
      <c r="M31" s="105">
        <f>บึงกาฬ!AJ33</f>
        <v>2698284.07</v>
      </c>
      <c r="N31" s="101"/>
      <c r="O31" s="101"/>
      <c r="P31" s="101"/>
      <c r="Q31" s="93">
        <f t="shared" si="0"/>
        <v>550589.64000000013</v>
      </c>
      <c r="R31" s="94">
        <f t="shared" si="1"/>
        <v>619.42301429933264</v>
      </c>
    </row>
    <row r="32" spans="1:18" x14ac:dyDescent="0.55000000000000004">
      <c r="A32" s="100">
        <v>12</v>
      </c>
      <c r="B32" s="101" t="s">
        <v>57</v>
      </c>
      <c r="C32" s="101" t="s">
        <v>177</v>
      </c>
      <c r="D32" s="101" t="s">
        <v>92</v>
      </c>
      <c r="E32" s="101" t="s">
        <v>207</v>
      </c>
      <c r="F32" s="101" t="s">
        <v>178</v>
      </c>
      <c r="G32" s="101" t="s">
        <v>220</v>
      </c>
      <c r="H32" s="102">
        <v>4916</v>
      </c>
      <c r="I32" s="100">
        <v>4</v>
      </c>
      <c r="J32" s="103">
        <f>บึงกาฬ!F34</f>
        <v>563517.39</v>
      </c>
      <c r="K32" s="104">
        <f>บึงกาฬ!AH34</f>
        <v>1003030.3799999999</v>
      </c>
      <c r="L32" s="105">
        <f>บึงกาฬ!AI34</f>
        <v>2093495.5799999998</v>
      </c>
      <c r="M32" s="105">
        <f>บึงกาฬ!AJ34</f>
        <v>1489133.68</v>
      </c>
      <c r="N32" s="101"/>
      <c r="O32" s="101"/>
      <c r="P32" s="101"/>
      <c r="Q32" s="93">
        <f t="shared" si="0"/>
        <v>604361.89999999991</v>
      </c>
      <c r="R32" s="94">
        <f t="shared" si="1"/>
        <v>425.85345402766472</v>
      </c>
    </row>
    <row r="33" spans="1:18" x14ac:dyDescent="0.55000000000000004">
      <c r="A33" s="100">
        <v>13</v>
      </c>
      <c r="B33" s="101" t="s">
        <v>57</v>
      </c>
      <c r="C33" s="101" t="s">
        <v>177</v>
      </c>
      <c r="D33" s="101" t="s">
        <v>92</v>
      </c>
      <c r="E33" s="101" t="s">
        <v>207</v>
      </c>
      <c r="F33" s="101" t="s">
        <v>178</v>
      </c>
      <c r="G33" s="101" t="s">
        <v>221</v>
      </c>
      <c r="H33" s="102">
        <v>1492</v>
      </c>
      <c r="I33" s="100">
        <v>1</v>
      </c>
      <c r="J33" s="103">
        <f>บึงกาฬ!F35</f>
        <v>578307.19999999995</v>
      </c>
      <c r="K33" s="104">
        <f>บึงกาฬ!AH35</f>
        <v>321380.29999999993</v>
      </c>
      <c r="L33" s="105">
        <f>บึงกาฬ!AI35</f>
        <v>1901057.6300000001</v>
      </c>
      <c r="M33" s="105">
        <f>บึงกาฬ!AJ35</f>
        <v>1713685.66</v>
      </c>
      <c r="N33" s="101"/>
      <c r="O33" s="101"/>
      <c r="P33" s="101"/>
      <c r="Q33" s="93">
        <f t="shared" si="0"/>
        <v>187371.9700000002</v>
      </c>
      <c r="R33" s="94">
        <f t="shared" si="1"/>
        <v>1274.1673123324397</v>
      </c>
    </row>
    <row r="34" spans="1:18" s="112" customFormat="1" x14ac:dyDescent="0.55000000000000004">
      <c r="A34" s="106">
        <v>2</v>
      </c>
      <c r="B34" s="107" t="s">
        <v>57</v>
      </c>
      <c r="C34" s="107"/>
      <c r="D34" s="107"/>
      <c r="E34" s="107" t="s">
        <v>75</v>
      </c>
      <c r="F34" s="107"/>
      <c r="G34" s="107" t="s">
        <v>222</v>
      </c>
      <c r="H34" s="113">
        <f>SUM(H22:H33)</f>
        <v>47642</v>
      </c>
      <c r="I34" s="106"/>
      <c r="J34" s="109">
        <f>SUM(J21:J33)</f>
        <v>5854810.9999999991</v>
      </c>
      <c r="K34" s="109">
        <f>SUM(K21:K33)</f>
        <v>2538659.0099999998</v>
      </c>
      <c r="L34" s="109">
        <f>SUM(L21:L33)</f>
        <v>31001376.139999997</v>
      </c>
      <c r="M34" s="109">
        <f>SUM(M21:M33)</f>
        <v>29602792.639999997</v>
      </c>
      <c r="N34" s="107">
        <v>12</v>
      </c>
      <c r="O34" s="107">
        <v>12</v>
      </c>
      <c r="P34" s="107">
        <f>N34-O34</f>
        <v>0</v>
      </c>
      <c r="Q34" s="110">
        <f t="shared" si="0"/>
        <v>1398583.5</v>
      </c>
      <c r="R34" s="111">
        <f>L34/H34</f>
        <v>650.71525418748161</v>
      </c>
    </row>
    <row r="35" spans="1:18" x14ac:dyDescent="0.55000000000000004">
      <c r="A35" s="100">
        <v>1</v>
      </c>
      <c r="B35" s="101" t="s">
        <v>57</v>
      </c>
      <c r="C35" s="101" t="s">
        <v>180</v>
      </c>
      <c r="D35" s="101" t="s">
        <v>85</v>
      </c>
      <c r="E35" s="101" t="s">
        <v>223</v>
      </c>
      <c r="F35" s="101" t="s">
        <v>208</v>
      </c>
      <c r="G35" s="101" t="s">
        <v>224</v>
      </c>
      <c r="H35" s="102"/>
      <c r="I35" s="100"/>
      <c r="J35" s="103"/>
      <c r="K35" s="104"/>
      <c r="L35" s="105"/>
      <c r="M35" s="105"/>
      <c r="N35" s="101"/>
      <c r="O35" s="101"/>
      <c r="P35" s="101"/>
    </row>
    <row r="36" spans="1:18" x14ac:dyDescent="0.55000000000000004">
      <c r="A36" s="100">
        <v>2</v>
      </c>
      <c r="B36" s="101" t="s">
        <v>57</v>
      </c>
      <c r="C36" s="101" t="s">
        <v>180</v>
      </c>
      <c r="D36" s="101" t="s">
        <v>85</v>
      </c>
      <c r="E36" s="101" t="s">
        <v>223</v>
      </c>
      <c r="F36" s="101" t="s">
        <v>178</v>
      </c>
      <c r="G36" s="101" t="s">
        <v>225</v>
      </c>
      <c r="H36" s="102">
        <v>6263</v>
      </c>
      <c r="I36" s="100">
        <v>5</v>
      </c>
      <c r="J36" s="103">
        <f>บึงกาฬ!F36</f>
        <v>1463572.17</v>
      </c>
      <c r="K36" s="104">
        <f>บึงกาฬ!AH36</f>
        <v>1016556.01</v>
      </c>
      <c r="L36" s="105">
        <f>บึงกาฬ!AI36</f>
        <v>3036837.78</v>
      </c>
      <c r="M36" s="105">
        <f>บึงกาฬ!AJ36</f>
        <v>3038209.46</v>
      </c>
      <c r="N36" s="101"/>
      <c r="O36" s="101"/>
      <c r="P36" s="101"/>
      <c r="Q36" s="93">
        <f t="shared" si="0"/>
        <v>-1371.6800000001676</v>
      </c>
      <c r="R36" s="94">
        <f t="shared" si="1"/>
        <v>484.88548299536961</v>
      </c>
    </row>
    <row r="37" spans="1:18" x14ac:dyDescent="0.55000000000000004">
      <c r="A37" s="100">
        <v>3</v>
      </c>
      <c r="B37" s="101" t="s">
        <v>57</v>
      </c>
      <c r="C37" s="101" t="s">
        <v>180</v>
      </c>
      <c r="D37" s="101" t="s">
        <v>85</v>
      </c>
      <c r="E37" s="101" t="s">
        <v>223</v>
      </c>
      <c r="F37" s="101" t="s">
        <v>178</v>
      </c>
      <c r="G37" s="101" t="s">
        <v>226</v>
      </c>
      <c r="H37" s="102">
        <v>4267</v>
      </c>
      <c r="I37" s="100">
        <v>3</v>
      </c>
      <c r="J37" s="103">
        <f>บึงกาฬ!F37</f>
        <v>863564.80000000005</v>
      </c>
      <c r="K37" s="104">
        <f>บึงกาฬ!AH37</f>
        <v>850368.65</v>
      </c>
      <c r="L37" s="105">
        <f>บึงกาฬ!AI37</f>
        <v>1951875.7</v>
      </c>
      <c r="M37" s="105">
        <f>บึงกาฬ!AJ37</f>
        <v>1801230.96</v>
      </c>
      <c r="N37" s="101"/>
      <c r="O37" s="101"/>
      <c r="P37" s="101"/>
      <c r="Q37" s="93">
        <f t="shared" si="0"/>
        <v>150644.74</v>
      </c>
      <c r="R37" s="94">
        <f t="shared" si="1"/>
        <v>457.43513006796343</v>
      </c>
    </row>
    <row r="38" spans="1:18" x14ac:dyDescent="0.55000000000000004">
      <c r="A38" s="100">
        <v>4</v>
      </c>
      <c r="B38" s="101" t="s">
        <v>57</v>
      </c>
      <c r="C38" s="101" t="s">
        <v>180</v>
      </c>
      <c r="D38" s="101" t="s">
        <v>85</v>
      </c>
      <c r="E38" s="101" t="s">
        <v>223</v>
      </c>
      <c r="F38" s="101" t="s">
        <v>178</v>
      </c>
      <c r="G38" s="101" t="s">
        <v>1415</v>
      </c>
      <c r="H38" s="102">
        <v>5651</v>
      </c>
      <c r="I38" s="100">
        <v>4</v>
      </c>
      <c r="J38" s="103">
        <f>บึงกาฬ!F38</f>
        <v>389290.42</v>
      </c>
      <c r="K38" s="104">
        <f>บึงกาฬ!AH38</f>
        <v>97216.299999999988</v>
      </c>
      <c r="L38" s="105">
        <f>บึงกาฬ!AI38</f>
        <v>2081135.25</v>
      </c>
      <c r="M38" s="105">
        <f>บึงกาฬ!AJ38</f>
        <v>2349807.42</v>
      </c>
      <c r="N38" s="101"/>
      <c r="O38" s="101"/>
      <c r="P38" s="101"/>
      <c r="Q38" s="93">
        <f t="shared" si="0"/>
        <v>-268672.16999999993</v>
      </c>
      <c r="R38" s="94">
        <f t="shared" si="1"/>
        <v>368.2773402937533</v>
      </c>
    </row>
    <row r="39" spans="1:18" x14ac:dyDescent="0.55000000000000004">
      <c r="A39" s="100">
        <v>5</v>
      </c>
      <c r="B39" s="101" t="s">
        <v>57</v>
      </c>
      <c r="C39" s="101" t="s">
        <v>180</v>
      </c>
      <c r="D39" s="101" t="s">
        <v>85</v>
      </c>
      <c r="E39" s="101" t="s">
        <v>223</v>
      </c>
      <c r="F39" s="101" t="s">
        <v>178</v>
      </c>
      <c r="G39" s="101" t="s">
        <v>228</v>
      </c>
      <c r="H39" s="102">
        <v>2509</v>
      </c>
      <c r="I39" s="100">
        <v>2</v>
      </c>
      <c r="J39" s="103">
        <f>บึงกาฬ!F39</f>
        <v>687977.83</v>
      </c>
      <c r="K39" s="104">
        <f>บึงกาฬ!AH39</f>
        <v>633377.19999999995</v>
      </c>
      <c r="L39" s="105">
        <f>บึงกาฬ!AI39</f>
        <v>1437089.98</v>
      </c>
      <c r="M39" s="105">
        <f>บึงกาฬ!AJ39</f>
        <v>1407288.94</v>
      </c>
      <c r="N39" s="101"/>
      <c r="O39" s="101"/>
      <c r="P39" s="101"/>
      <c r="Q39" s="93">
        <f t="shared" si="0"/>
        <v>29801.040000000037</v>
      </c>
      <c r="R39" s="94">
        <f t="shared" si="1"/>
        <v>572.77400557991234</v>
      </c>
    </row>
    <row r="40" spans="1:18" x14ac:dyDescent="0.55000000000000004">
      <c r="A40" s="100">
        <v>6</v>
      </c>
      <c r="B40" s="101" t="s">
        <v>57</v>
      </c>
      <c r="C40" s="101" t="s">
        <v>180</v>
      </c>
      <c r="D40" s="101" t="s">
        <v>85</v>
      </c>
      <c r="E40" s="101" t="s">
        <v>223</v>
      </c>
      <c r="F40" s="101" t="s">
        <v>178</v>
      </c>
      <c r="G40" s="101" t="s">
        <v>229</v>
      </c>
      <c r="H40" s="102">
        <v>2165</v>
      </c>
      <c r="I40" s="100">
        <v>2</v>
      </c>
      <c r="J40" s="103">
        <f>บึงกาฬ!F40</f>
        <v>557720.77</v>
      </c>
      <c r="K40" s="104">
        <f>บึงกาฬ!AH40</f>
        <v>532113.1399999999</v>
      </c>
      <c r="L40" s="105">
        <f>บึงกาฬ!AI40</f>
        <v>2026571.61</v>
      </c>
      <c r="M40" s="105">
        <f>บึงกาฬ!AJ40</f>
        <v>2047711.97</v>
      </c>
      <c r="N40" s="101"/>
      <c r="O40" s="101"/>
      <c r="P40" s="101"/>
      <c r="Q40" s="93">
        <f t="shared" si="0"/>
        <v>-21140.35999999987</v>
      </c>
      <c r="R40" s="94">
        <f t="shared" si="1"/>
        <v>936.0607898383372</v>
      </c>
    </row>
    <row r="41" spans="1:18" x14ac:dyDescent="0.55000000000000004">
      <c r="A41" s="100">
        <v>7</v>
      </c>
      <c r="B41" s="101" t="s">
        <v>57</v>
      </c>
      <c r="C41" s="101" t="s">
        <v>180</v>
      </c>
      <c r="D41" s="101" t="s">
        <v>85</v>
      </c>
      <c r="E41" s="101" t="s">
        <v>223</v>
      </c>
      <c r="F41" s="101" t="s">
        <v>178</v>
      </c>
      <c r="G41" s="101" t="s">
        <v>230</v>
      </c>
      <c r="H41" s="102">
        <v>2535</v>
      </c>
      <c r="I41" s="100">
        <v>2</v>
      </c>
      <c r="J41" s="103">
        <f>บึงกาฬ!F41</f>
        <v>553087.99</v>
      </c>
      <c r="K41" s="104">
        <f>บึงกาฬ!AH41</f>
        <v>173303.71000000002</v>
      </c>
      <c r="L41" s="105">
        <f>บึงกาฬ!AI41</f>
        <v>1796985.4700000002</v>
      </c>
      <c r="M41" s="105">
        <f>บึงกาฬ!AJ41</f>
        <v>1684638.8900000001</v>
      </c>
      <c r="N41" s="101"/>
      <c r="O41" s="101"/>
      <c r="P41" s="101"/>
      <c r="Q41" s="93">
        <f t="shared" si="0"/>
        <v>112346.58000000007</v>
      </c>
      <c r="R41" s="94">
        <f t="shared" si="1"/>
        <v>708.8700078895464</v>
      </c>
    </row>
    <row r="42" spans="1:18" x14ac:dyDescent="0.55000000000000004">
      <c r="A42" s="100">
        <v>8</v>
      </c>
      <c r="B42" s="101" t="s">
        <v>57</v>
      </c>
      <c r="C42" s="101" t="s">
        <v>180</v>
      </c>
      <c r="D42" s="101" t="s">
        <v>85</v>
      </c>
      <c r="E42" s="101" t="s">
        <v>223</v>
      </c>
      <c r="F42" s="101" t="s">
        <v>178</v>
      </c>
      <c r="G42" s="101" t="s">
        <v>231</v>
      </c>
      <c r="H42" s="102">
        <v>4564</v>
      </c>
      <c r="I42" s="100">
        <v>4</v>
      </c>
      <c r="J42" s="103">
        <f>บึงกาฬ!F42</f>
        <v>758078.09</v>
      </c>
      <c r="K42" s="104">
        <f>บึงกาฬ!AH42</f>
        <v>346940.00999999995</v>
      </c>
      <c r="L42" s="105">
        <f>บึงกาฬ!AI42</f>
        <v>2387944.7999999998</v>
      </c>
      <c r="M42" s="105">
        <f>บึงกาฬ!AJ42</f>
        <v>2538868.6</v>
      </c>
      <c r="N42" s="101"/>
      <c r="O42" s="101"/>
      <c r="P42" s="101"/>
      <c r="Q42" s="93">
        <f t="shared" si="0"/>
        <v>-150923.80000000028</v>
      </c>
      <c r="R42" s="94">
        <f t="shared" si="1"/>
        <v>523.21314636283955</v>
      </c>
    </row>
    <row r="43" spans="1:18" x14ac:dyDescent="0.55000000000000004">
      <c r="A43" s="100">
        <v>9</v>
      </c>
      <c r="B43" s="101" t="s">
        <v>57</v>
      </c>
      <c r="C43" s="101" t="s">
        <v>180</v>
      </c>
      <c r="D43" s="101" t="s">
        <v>85</v>
      </c>
      <c r="E43" s="101" t="s">
        <v>223</v>
      </c>
      <c r="F43" s="101" t="s">
        <v>178</v>
      </c>
      <c r="G43" s="101" t="s">
        <v>232</v>
      </c>
      <c r="H43" s="102">
        <v>2825</v>
      </c>
      <c r="I43" s="100">
        <v>2</v>
      </c>
      <c r="J43" s="103">
        <f>บึงกาฬ!F43</f>
        <v>745863.17</v>
      </c>
      <c r="K43" s="104">
        <f>บึงกาฬ!AH43</f>
        <v>626018.32000000007</v>
      </c>
      <c r="L43" s="105">
        <f>บึงกาฬ!AI43</f>
        <v>1762310.22</v>
      </c>
      <c r="M43" s="105">
        <f>บึงกาฬ!AJ43</f>
        <v>1868799.8</v>
      </c>
      <c r="N43" s="101"/>
      <c r="O43" s="101"/>
      <c r="P43" s="101"/>
      <c r="Q43" s="93">
        <f t="shared" si="0"/>
        <v>-106489.58000000007</v>
      </c>
      <c r="R43" s="94">
        <f t="shared" si="1"/>
        <v>623.82662654867261</v>
      </c>
    </row>
    <row r="44" spans="1:18" x14ac:dyDescent="0.55000000000000004">
      <c r="A44" s="100">
        <v>10</v>
      </c>
      <c r="B44" s="101" t="s">
        <v>57</v>
      </c>
      <c r="C44" s="101" t="s">
        <v>180</v>
      </c>
      <c r="D44" s="101" t="s">
        <v>85</v>
      </c>
      <c r="E44" s="101" t="s">
        <v>223</v>
      </c>
      <c r="F44" s="101" t="s">
        <v>178</v>
      </c>
      <c r="G44" s="101" t="s">
        <v>233</v>
      </c>
      <c r="H44" s="102">
        <v>3497</v>
      </c>
      <c r="I44" s="100">
        <v>3</v>
      </c>
      <c r="J44" s="103">
        <f>บึงกาฬ!F44</f>
        <v>665174.53</v>
      </c>
      <c r="K44" s="104">
        <f>บึงกาฬ!AH44</f>
        <v>551428.56000000006</v>
      </c>
      <c r="L44" s="105">
        <f>บึงกาฬ!AI44</f>
        <v>2175980.34</v>
      </c>
      <c r="M44" s="105">
        <f>บึงกาฬ!AJ44</f>
        <v>1949272.23</v>
      </c>
      <c r="N44" s="101"/>
      <c r="O44" s="101"/>
      <c r="P44" s="101"/>
      <c r="Q44" s="93">
        <f t="shared" si="0"/>
        <v>226708.10999999987</v>
      </c>
      <c r="R44" s="94">
        <f t="shared" si="1"/>
        <v>622.24201887331992</v>
      </c>
    </row>
    <row r="45" spans="1:18" x14ac:dyDescent="0.55000000000000004">
      <c r="A45" s="100">
        <v>11</v>
      </c>
      <c r="B45" s="101" t="s">
        <v>57</v>
      </c>
      <c r="C45" s="101" t="s">
        <v>180</v>
      </c>
      <c r="D45" s="101" t="s">
        <v>85</v>
      </c>
      <c r="E45" s="101" t="s">
        <v>223</v>
      </c>
      <c r="F45" s="101" t="s">
        <v>178</v>
      </c>
      <c r="G45" s="101" t="s">
        <v>234</v>
      </c>
      <c r="H45" s="102">
        <v>4246</v>
      </c>
      <c r="I45" s="100">
        <v>3</v>
      </c>
      <c r="J45" s="103">
        <f>บึงกาฬ!F45</f>
        <v>425431.61</v>
      </c>
      <c r="K45" s="104">
        <f>บึงกาฬ!AH45</f>
        <v>244116.69</v>
      </c>
      <c r="L45" s="105">
        <f>บึงกาฬ!AI45</f>
        <v>2385877.0300000003</v>
      </c>
      <c r="M45" s="105">
        <f>บึงกาฬ!AJ45</f>
        <v>2294455.7199999997</v>
      </c>
      <c r="N45" s="101" t="s">
        <v>235</v>
      </c>
      <c r="O45" s="101"/>
      <c r="P45" s="101"/>
      <c r="Q45" s="93">
        <f t="shared" si="0"/>
        <v>91421.310000000522</v>
      </c>
      <c r="R45" s="94">
        <f t="shared" si="1"/>
        <v>561.91168864813949</v>
      </c>
    </row>
    <row r="46" spans="1:18" x14ac:dyDescent="0.55000000000000004">
      <c r="A46" s="100">
        <v>12</v>
      </c>
      <c r="B46" s="101" t="s">
        <v>57</v>
      </c>
      <c r="C46" s="101" t="s">
        <v>180</v>
      </c>
      <c r="D46" s="101" t="s">
        <v>85</v>
      </c>
      <c r="E46" s="101" t="s">
        <v>223</v>
      </c>
      <c r="F46" s="101" t="s">
        <v>178</v>
      </c>
      <c r="G46" s="101" t="s">
        <v>236</v>
      </c>
      <c r="H46" s="102">
        <v>3019</v>
      </c>
      <c r="I46" s="100">
        <v>3</v>
      </c>
      <c r="J46" s="103">
        <f>บึงกาฬ!F46</f>
        <v>337138.21</v>
      </c>
      <c r="K46" s="104">
        <f>บึงกาฬ!AH46</f>
        <v>233561.96000000002</v>
      </c>
      <c r="L46" s="105">
        <f>บึงกาฬ!AI46</f>
        <v>2369024.84</v>
      </c>
      <c r="M46" s="105">
        <f>บึงกาฬ!AJ46</f>
        <v>2317060.14</v>
      </c>
      <c r="N46" s="101"/>
      <c r="O46" s="101"/>
      <c r="P46" s="101"/>
      <c r="Q46" s="93">
        <f t="shared" si="0"/>
        <v>51964.699999999721</v>
      </c>
      <c r="R46" s="94">
        <f t="shared" si="1"/>
        <v>784.70514739980126</v>
      </c>
    </row>
    <row r="47" spans="1:18" s="112" customFormat="1" x14ac:dyDescent="0.55000000000000004">
      <c r="A47" s="106">
        <v>3</v>
      </c>
      <c r="B47" s="107" t="s">
        <v>57</v>
      </c>
      <c r="C47" s="107"/>
      <c r="D47" s="107"/>
      <c r="E47" s="107" t="s">
        <v>75</v>
      </c>
      <c r="F47" s="107"/>
      <c r="G47" s="107" t="s">
        <v>237</v>
      </c>
      <c r="H47" s="113">
        <f>SUM(H36:H46)</f>
        <v>41541</v>
      </c>
      <c r="I47" s="106"/>
      <c r="J47" s="109">
        <f>SUM(J35:J46)</f>
        <v>7446899.5899999999</v>
      </c>
      <c r="K47" s="109">
        <f>SUM(K35:K46)</f>
        <v>5305000.5500000007</v>
      </c>
      <c r="L47" s="109">
        <f>SUM(L35:L46)</f>
        <v>23411633.02</v>
      </c>
      <c r="M47" s="109">
        <f>SUM(M35:M46)</f>
        <v>23297344.129999999</v>
      </c>
      <c r="N47" s="107">
        <v>11</v>
      </c>
      <c r="O47" s="107">
        <v>11</v>
      </c>
      <c r="P47" s="107">
        <f>N47-O47</f>
        <v>0</v>
      </c>
      <c r="Q47" s="110">
        <f t="shared" si="0"/>
        <v>114288.8900000006</v>
      </c>
      <c r="R47" s="111">
        <f>L47/H47</f>
        <v>563.57894658289399</v>
      </c>
    </row>
    <row r="48" spans="1:18" x14ac:dyDescent="0.55000000000000004">
      <c r="A48" s="100">
        <v>1</v>
      </c>
      <c r="B48" s="101" t="s">
        <v>57</v>
      </c>
      <c r="C48" s="101" t="s">
        <v>182</v>
      </c>
      <c r="D48" s="101" t="s">
        <v>120</v>
      </c>
      <c r="E48" s="101" t="s">
        <v>238</v>
      </c>
      <c r="F48" s="101" t="s">
        <v>208</v>
      </c>
      <c r="G48" s="101" t="s">
        <v>239</v>
      </c>
      <c r="H48" s="102"/>
      <c r="I48" s="100"/>
      <c r="J48" s="103"/>
      <c r="K48" s="104"/>
      <c r="L48" s="105"/>
      <c r="M48" s="105"/>
      <c r="N48" s="101"/>
      <c r="O48" s="101"/>
      <c r="P48" s="101"/>
    </row>
    <row r="49" spans="1:18" x14ac:dyDescent="0.55000000000000004">
      <c r="A49" s="100">
        <v>2</v>
      </c>
      <c r="B49" s="101" t="s">
        <v>57</v>
      </c>
      <c r="C49" s="101" t="s">
        <v>182</v>
      </c>
      <c r="D49" s="101" t="s">
        <v>120</v>
      </c>
      <c r="E49" s="101" t="s">
        <v>238</v>
      </c>
      <c r="F49" s="101" t="s">
        <v>178</v>
      </c>
      <c r="G49" s="101" t="s">
        <v>240</v>
      </c>
      <c r="H49" s="102">
        <v>2825</v>
      </c>
      <c r="I49" s="100">
        <v>2</v>
      </c>
      <c r="J49" s="103">
        <f>บึงกาฬ!F47</f>
        <v>815392.62</v>
      </c>
      <c r="K49" s="104">
        <f>บึงกาฬ!AH47</f>
        <v>937283.86</v>
      </c>
      <c r="L49" s="105">
        <f>บึงกาฬ!AI47</f>
        <v>1980455.21</v>
      </c>
      <c r="M49" s="105">
        <f>บึงกาฬ!AJ47</f>
        <v>1918352.02</v>
      </c>
      <c r="N49" s="101"/>
      <c r="O49" s="101"/>
      <c r="P49" s="101"/>
      <c r="Q49" s="93">
        <f t="shared" si="0"/>
        <v>62103.189999999944</v>
      </c>
      <c r="R49" s="94">
        <f t="shared" si="1"/>
        <v>701.04609203539826</v>
      </c>
    </row>
    <row r="50" spans="1:18" x14ac:dyDescent="0.55000000000000004">
      <c r="A50" s="100">
        <v>3</v>
      </c>
      <c r="B50" s="101" t="s">
        <v>57</v>
      </c>
      <c r="C50" s="101" t="s">
        <v>182</v>
      </c>
      <c r="D50" s="101" t="s">
        <v>120</v>
      </c>
      <c r="E50" s="101" t="s">
        <v>238</v>
      </c>
      <c r="F50" s="101" t="s">
        <v>178</v>
      </c>
      <c r="G50" s="101" t="s">
        <v>241</v>
      </c>
      <c r="H50" s="102">
        <v>3818</v>
      </c>
      <c r="I50" s="100">
        <v>3</v>
      </c>
      <c r="J50" s="103">
        <f>บึงกาฬ!F48</f>
        <v>877389.61</v>
      </c>
      <c r="K50" s="104">
        <f>บึงกาฬ!AH48</f>
        <v>536851.8899999999</v>
      </c>
      <c r="L50" s="105">
        <f>บึงกาฬ!AI48</f>
        <v>1860506.23</v>
      </c>
      <c r="M50" s="105">
        <f>บึงกาฬ!AJ48</f>
        <v>1703202.7799999998</v>
      </c>
      <c r="N50" s="101"/>
      <c r="O50" s="101"/>
      <c r="P50" s="101"/>
      <c r="Q50" s="93">
        <f t="shared" si="0"/>
        <v>157303.45000000019</v>
      </c>
      <c r="R50" s="94">
        <f t="shared" si="1"/>
        <v>487.2986458878994</v>
      </c>
    </row>
    <row r="51" spans="1:18" x14ac:dyDescent="0.55000000000000004">
      <c r="A51" s="100">
        <v>4</v>
      </c>
      <c r="B51" s="101" t="s">
        <v>57</v>
      </c>
      <c r="C51" s="101" t="s">
        <v>182</v>
      </c>
      <c r="D51" s="101" t="s">
        <v>120</v>
      </c>
      <c r="E51" s="101" t="s">
        <v>238</v>
      </c>
      <c r="F51" s="101" t="s">
        <v>178</v>
      </c>
      <c r="G51" s="101" t="s">
        <v>242</v>
      </c>
      <c r="H51" s="102">
        <v>2042</v>
      </c>
      <c r="I51" s="100">
        <v>2</v>
      </c>
      <c r="J51" s="103">
        <f>บึงกาฬ!F49</f>
        <v>1017307.44</v>
      </c>
      <c r="K51" s="104">
        <f>บึงกาฬ!AH49</f>
        <v>1027978.32</v>
      </c>
      <c r="L51" s="105">
        <f>บึงกาฬ!AI49</f>
        <v>1384144.4900000002</v>
      </c>
      <c r="M51" s="105">
        <f>บึงกาฬ!AJ49</f>
        <v>1511486.28</v>
      </c>
      <c r="N51" s="101"/>
      <c r="O51" s="101"/>
      <c r="P51" s="101"/>
      <c r="Q51" s="93">
        <f t="shared" si="0"/>
        <v>-127341.7899999998</v>
      </c>
      <c r="R51" s="94">
        <f t="shared" si="1"/>
        <v>677.83765426052901</v>
      </c>
    </row>
    <row r="52" spans="1:18" s="112" customFormat="1" x14ac:dyDescent="0.55000000000000004">
      <c r="A52" s="106">
        <v>4</v>
      </c>
      <c r="B52" s="107" t="s">
        <v>57</v>
      </c>
      <c r="C52" s="107"/>
      <c r="D52" s="107"/>
      <c r="E52" s="107" t="s">
        <v>75</v>
      </c>
      <c r="F52" s="107"/>
      <c r="G52" s="107" t="s">
        <v>243</v>
      </c>
      <c r="H52" s="113">
        <f>SUM(H49:H51)</f>
        <v>8685</v>
      </c>
      <c r="I52" s="106"/>
      <c r="J52" s="109">
        <f>SUM(J48:J51)</f>
        <v>2710089.67</v>
      </c>
      <c r="K52" s="109">
        <f>SUM(K48:K51)</f>
        <v>2502114.0699999998</v>
      </c>
      <c r="L52" s="109">
        <f>SUM(L48:L51)</f>
        <v>5225105.93</v>
      </c>
      <c r="M52" s="109">
        <f>SUM(M48:M51)</f>
        <v>5133041.08</v>
      </c>
      <c r="N52" s="107">
        <v>3</v>
      </c>
      <c r="O52" s="107">
        <v>3</v>
      </c>
      <c r="P52" s="107">
        <f>N52-O52</f>
        <v>0</v>
      </c>
      <c r="Q52" s="110">
        <f t="shared" si="0"/>
        <v>92064.849999999627</v>
      </c>
      <c r="R52" s="111">
        <f>L52/H52</f>
        <v>601.62417156016113</v>
      </c>
    </row>
    <row r="53" spans="1:18" x14ac:dyDescent="0.55000000000000004">
      <c r="A53" s="100">
        <v>1</v>
      </c>
      <c r="B53" s="101" t="s">
        <v>57</v>
      </c>
      <c r="C53" s="101" t="s">
        <v>184</v>
      </c>
      <c r="D53" s="101" t="s">
        <v>106</v>
      </c>
      <c r="E53" s="101" t="s">
        <v>244</v>
      </c>
      <c r="F53" s="101" t="s">
        <v>208</v>
      </c>
      <c r="G53" s="101" t="s">
        <v>245</v>
      </c>
      <c r="H53" s="102"/>
      <c r="I53" s="100"/>
      <c r="J53" s="103"/>
      <c r="K53" s="104"/>
      <c r="L53" s="105"/>
      <c r="M53" s="105"/>
      <c r="N53" s="101"/>
      <c r="O53" s="101"/>
      <c r="P53" s="101"/>
    </row>
    <row r="54" spans="1:18" x14ac:dyDescent="0.55000000000000004">
      <c r="A54" s="100">
        <v>2</v>
      </c>
      <c r="B54" s="101" t="s">
        <v>57</v>
      </c>
      <c r="C54" s="101" t="s">
        <v>184</v>
      </c>
      <c r="D54" s="101" t="s">
        <v>106</v>
      </c>
      <c r="E54" s="101" t="s">
        <v>244</v>
      </c>
      <c r="F54" s="101" t="s">
        <v>178</v>
      </c>
      <c r="G54" s="101" t="s">
        <v>246</v>
      </c>
      <c r="H54" s="102">
        <v>2916</v>
      </c>
      <c r="I54" s="100">
        <v>2</v>
      </c>
      <c r="J54" s="103">
        <f>บึงกาฬ!F50</f>
        <v>1129779.73</v>
      </c>
      <c r="K54" s="104">
        <f>บึงกาฬ!AH50</f>
        <v>668743.41999999993</v>
      </c>
      <c r="L54" s="105">
        <f>บึงกาฬ!AI50</f>
        <v>2804185.5599999996</v>
      </c>
      <c r="M54" s="105">
        <f>บึงกาฬ!AJ50</f>
        <v>2316554.58</v>
      </c>
      <c r="N54" s="101"/>
      <c r="O54" s="101"/>
      <c r="P54" s="101"/>
      <c r="Q54" s="93">
        <f t="shared" si="0"/>
        <v>487630.97999999952</v>
      </c>
      <c r="R54" s="94">
        <f t="shared" si="1"/>
        <v>961.65485596707799</v>
      </c>
    </row>
    <row r="55" spans="1:18" x14ac:dyDescent="0.55000000000000004">
      <c r="A55" s="100">
        <v>3</v>
      </c>
      <c r="B55" s="101" t="s">
        <v>57</v>
      </c>
      <c r="C55" s="101" t="s">
        <v>184</v>
      </c>
      <c r="D55" s="101" t="s">
        <v>106</v>
      </c>
      <c r="E55" s="101" t="s">
        <v>244</v>
      </c>
      <c r="F55" s="101" t="s">
        <v>178</v>
      </c>
      <c r="G55" s="101" t="s">
        <v>247</v>
      </c>
      <c r="H55" s="102">
        <v>9798</v>
      </c>
      <c r="I55" s="100">
        <v>5</v>
      </c>
      <c r="J55" s="103">
        <f>บึงกาฬ!F51</f>
        <v>1891074.66</v>
      </c>
      <c r="K55" s="104">
        <f>บึงกาฬ!AH51</f>
        <v>1848053.71</v>
      </c>
      <c r="L55" s="105">
        <f>บึงกาฬ!AI51</f>
        <v>5493328.1100000003</v>
      </c>
      <c r="M55" s="105">
        <f>บึงกาฬ!AJ51</f>
        <v>5029309.28</v>
      </c>
      <c r="N55" s="101"/>
      <c r="O55" s="101"/>
      <c r="P55" s="101"/>
      <c r="Q55" s="93">
        <f t="shared" si="0"/>
        <v>464018.83000000007</v>
      </c>
      <c r="R55" s="94">
        <f t="shared" si="1"/>
        <v>560.6581047152481</v>
      </c>
    </row>
    <row r="56" spans="1:18" x14ac:dyDescent="0.55000000000000004">
      <c r="A56" s="100">
        <v>4</v>
      </c>
      <c r="B56" s="101" t="s">
        <v>57</v>
      </c>
      <c r="C56" s="101" t="s">
        <v>184</v>
      </c>
      <c r="D56" s="101" t="s">
        <v>106</v>
      </c>
      <c r="E56" s="101" t="s">
        <v>244</v>
      </c>
      <c r="F56" s="101" t="s">
        <v>178</v>
      </c>
      <c r="G56" s="101" t="s">
        <v>248</v>
      </c>
      <c r="H56" s="102">
        <v>4843</v>
      </c>
      <c r="I56" s="100">
        <v>4</v>
      </c>
      <c r="J56" s="103">
        <f>บึงกาฬ!F52</f>
        <v>204489.98</v>
      </c>
      <c r="K56" s="104">
        <f>บึงกาฬ!AH52</f>
        <v>179391.24</v>
      </c>
      <c r="L56" s="105">
        <f>บึงกาฬ!AI52</f>
        <v>3650802.35</v>
      </c>
      <c r="M56" s="105">
        <f>บึงกาฬ!AJ52</f>
        <v>3281961.04</v>
      </c>
      <c r="N56" s="101"/>
      <c r="O56" s="101"/>
      <c r="P56" s="101"/>
      <c r="Q56" s="93">
        <f t="shared" si="0"/>
        <v>368841.31000000006</v>
      </c>
      <c r="R56" s="94">
        <f t="shared" si="1"/>
        <v>753.83075572991947</v>
      </c>
    </row>
    <row r="57" spans="1:18" x14ac:dyDescent="0.55000000000000004">
      <c r="A57" s="100">
        <v>5</v>
      </c>
      <c r="B57" s="101" t="s">
        <v>57</v>
      </c>
      <c r="C57" s="101" t="s">
        <v>184</v>
      </c>
      <c r="D57" s="101" t="s">
        <v>106</v>
      </c>
      <c r="E57" s="101" t="s">
        <v>244</v>
      </c>
      <c r="F57" s="101" t="s">
        <v>178</v>
      </c>
      <c r="G57" s="101" t="s">
        <v>249</v>
      </c>
      <c r="H57" s="102">
        <v>5611</v>
      </c>
      <c r="I57" s="100">
        <v>4</v>
      </c>
      <c r="J57" s="103">
        <f>บึงกาฬ!F53</f>
        <v>821279.82</v>
      </c>
      <c r="K57" s="104">
        <f>บึงกาฬ!AH53</f>
        <v>259777.0199999999</v>
      </c>
      <c r="L57" s="105">
        <f>บึงกาฬ!AI53</f>
        <v>3348334.11</v>
      </c>
      <c r="M57" s="105">
        <f>บึงกาฬ!AJ53</f>
        <v>3246789.84</v>
      </c>
      <c r="N57" s="101"/>
      <c r="O57" s="101"/>
      <c r="P57" s="101"/>
      <c r="Q57" s="93">
        <f t="shared" si="0"/>
        <v>101544.27000000002</v>
      </c>
      <c r="R57" s="94">
        <f t="shared" si="1"/>
        <v>596.74462840848332</v>
      </c>
    </row>
    <row r="58" spans="1:18" s="112" customFormat="1" x14ac:dyDescent="0.55000000000000004">
      <c r="A58" s="106">
        <v>5</v>
      </c>
      <c r="B58" s="107" t="s">
        <v>57</v>
      </c>
      <c r="C58" s="107"/>
      <c r="D58" s="107"/>
      <c r="E58" s="107" t="s">
        <v>75</v>
      </c>
      <c r="F58" s="107"/>
      <c r="G58" s="107" t="s">
        <v>250</v>
      </c>
      <c r="H58" s="113">
        <f>SUM(H54:H57)</f>
        <v>23168</v>
      </c>
      <c r="I58" s="106"/>
      <c r="J58" s="109">
        <f>SUM(J53:J57)</f>
        <v>4046624.1899999995</v>
      </c>
      <c r="K58" s="109">
        <f>SUM(K53:K57)</f>
        <v>2955965.39</v>
      </c>
      <c r="L58" s="109">
        <f>SUM(L53:L57)</f>
        <v>15296650.129999999</v>
      </c>
      <c r="M58" s="109">
        <f>SUM(M53:M57)</f>
        <v>13874614.74</v>
      </c>
      <c r="N58" s="107">
        <v>4</v>
      </c>
      <c r="O58" s="107">
        <v>4</v>
      </c>
      <c r="P58" s="107">
        <f>N58-O58</f>
        <v>0</v>
      </c>
      <c r="Q58" s="110">
        <f t="shared" si="0"/>
        <v>1422035.3899999987</v>
      </c>
      <c r="R58" s="111">
        <f>L58/H58</f>
        <v>660.24905602555248</v>
      </c>
    </row>
    <row r="59" spans="1:18" x14ac:dyDescent="0.55000000000000004">
      <c r="A59" s="100">
        <v>1</v>
      </c>
      <c r="B59" s="101" t="s">
        <v>57</v>
      </c>
      <c r="C59" s="101" t="s">
        <v>186</v>
      </c>
      <c r="D59" s="101" t="s">
        <v>99</v>
      </c>
      <c r="E59" s="101" t="s">
        <v>251</v>
      </c>
      <c r="F59" s="101" t="s">
        <v>208</v>
      </c>
      <c r="G59" s="101" t="s">
        <v>252</v>
      </c>
      <c r="H59" s="102"/>
      <c r="I59" s="100"/>
      <c r="J59" s="103"/>
      <c r="K59" s="104"/>
      <c r="L59" s="105"/>
      <c r="M59" s="105"/>
      <c r="N59" s="101"/>
      <c r="O59" s="101"/>
      <c r="P59" s="101"/>
    </row>
    <row r="60" spans="1:18" s="120" customFormat="1" x14ac:dyDescent="0.55000000000000004">
      <c r="A60" s="114">
        <v>2</v>
      </c>
      <c r="B60" s="115" t="s">
        <v>57</v>
      </c>
      <c r="C60" s="115" t="s">
        <v>186</v>
      </c>
      <c r="D60" s="115" t="s">
        <v>99</v>
      </c>
      <c r="E60" s="115" t="s">
        <v>251</v>
      </c>
      <c r="F60" s="115" t="s">
        <v>178</v>
      </c>
      <c r="G60" s="115" t="s">
        <v>253</v>
      </c>
      <c r="H60" s="116">
        <v>2845</v>
      </c>
      <c r="I60" s="114">
        <v>2</v>
      </c>
      <c r="J60" s="105">
        <f>บึงกาฬ!F54</f>
        <v>687406.75</v>
      </c>
      <c r="K60" s="117">
        <f>บึงกาฬ!AH54</f>
        <v>715207.51</v>
      </c>
      <c r="L60" s="105">
        <f>บึงกาฬ!AI54</f>
        <v>2526994.2999999998</v>
      </c>
      <c r="M60" s="105">
        <f>บึงกาฬ!AJ54</f>
        <v>2488381.65</v>
      </c>
      <c r="N60" s="115"/>
      <c r="O60" s="115"/>
      <c r="P60" s="115"/>
      <c r="Q60" s="118">
        <f t="shared" si="0"/>
        <v>38612.649999999907</v>
      </c>
      <c r="R60" s="119">
        <f t="shared" si="1"/>
        <v>888.22295254833034</v>
      </c>
    </row>
    <row r="61" spans="1:18" x14ac:dyDescent="0.55000000000000004">
      <c r="A61" s="100">
        <v>3</v>
      </c>
      <c r="B61" s="101" t="s">
        <v>57</v>
      </c>
      <c r="C61" s="101" t="s">
        <v>186</v>
      </c>
      <c r="D61" s="101" t="s">
        <v>99</v>
      </c>
      <c r="E61" s="101" t="s">
        <v>251</v>
      </c>
      <c r="F61" s="101" t="s">
        <v>178</v>
      </c>
      <c r="G61" s="101" t="s">
        <v>254</v>
      </c>
      <c r="H61" s="102">
        <v>4775</v>
      </c>
      <c r="I61" s="100">
        <v>4</v>
      </c>
      <c r="J61" s="105">
        <f>บึงกาฬ!F55</f>
        <v>3454914.06</v>
      </c>
      <c r="K61" s="117">
        <f>บึงกาฬ!AH55</f>
        <v>-3122212.1499999994</v>
      </c>
      <c r="L61" s="105">
        <f>บึงกาฬ!AI55</f>
        <v>1499347.3199999998</v>
      </c>
      <c r="M61" s="105">
        <f>บึงกาฬ!AJ55</f>
        <v>6116929.5800000001</v>
      </c>
      <c r="N61" s="101"/>
      <c r="O61" s="101"/>
      <c r="P61" s="101"/>
      <c r="Q61" s="93">
        <f t="shared" si="0"/>
        <v>-4617582.26</v>
      </c>
      <c r="R61" s="94">
        <f t="shared" si="1"/>
        <v>313.99943874345547</v>
      </c>
    </row>
    <row r="62" spans="1:18" x14ac:dyDescent="0.55000000000000004">
      <c r="A62" s="100">
        <v>4</v>
      </c>
      <c r="B62" s="101" t="s">
        <v>57</v>
      </c>
      <c r="C62" s="101" t="s">
        <v>186</v>
      </c>
      <c r="D62" s="101" t="s">
        <v>99</v>
      </c>
      <c r="E62" s="101" t="s">
        <v>251</v>
      </c>
      <c r="F62" s="101" t="s">
        <v>178</v>
      </c>
      <c r="G62" s="101" t="s">
        <v>255</v>
      </c>
      <c r="H62" s="102">
        <v>2422</v>
      </c>
      <c r="I62" s="100">
        <v>2</v>
      </c>
      <c r="J62" s="105">
        <f>บึงกาฬ!F56</f>
        <v>287098.77</v>
      </c>
      <c r="K62" s="247">
        <f>บึงกาฬ!AH56</f>
        <v>-25618.75</v>
      </c>
      <c r="L62" s="105">
        <f>บึงกาฬ!AI56</f>
        <v>1665001.26</v>
      </c>
      <c r="M62" s="105">
        <f>บึงกาฬ!AJ56</f>
        <v>1782739.6500000001</v>
      </c>
      <c r="N62" s="101"/>
      <c r="O62" s="101"/>
      <c r="P62" s="101"/>
      <c r="Q62" s="93">
        <f t="shared" si="0"/>
        <v>-117738.39000000013</v>
      </c>
      <c r="R62" s="94">
        <f t="shared" si="1"/>
        <v>687.44890999174231</v>
      </c>
    </row>
    <row r="63" spans="1:18" x14ac:dyDescent="0.55000000000000004">
      <c r="A63" s="100">
        <v>5</v>
      </c>
      <c r="B63" s="101" t="s">
        <v>57</v>
      </c>
      <c r="C63" s="101" t="s">
        <v>186</v>
      </c>
      <c r="D63" s="101" t="s">
        <v>99</v>
      </c>
      <c r="E63" s="101" t="s">
        <v>251</v>
      </c>
      <c r="F63" s="101" t="s">
        <v>178</v>
      </c>
      <c r="G63" s="101" t="s">
        <v>256</v>
      </c>
      <c r="H63" s="102">
        <v>4314</v>
      </c>
      <c r="I63" s="100">
        <v>3</v>
      </c>
      <c r="J63" s="105">
        <f>บึงกาฬ!F57</f>
        <v>1063985.93</v>
      </c>
      <c r="K63" s="105">
        <f>บึงกาฬ!AH57</f>
        <v>486407.83999999985</v>
      </c>
      <c r="L63" s="105">
        <f>บึงกาฬ!AI57</f>
        <v>2356200.33</v>
      </c>
      <c r="M63" s="105">
        <f>บึงกาฬ!AJ57</f>
        <v>2719635.93</v>
      </c>
      <c r="N63" s="101"/>
      <c r="O63" s="101"/>
      <c r="P63" s="101"/>
      <c r="Q63" s="93">
        <f t="shared" si="0"/>
        <v>-363435.60000000009</v>
      </c>
      <c r="R63" s="94">
        <f t="shared" si="1"/>
        <v>546.17531988873441</v>
      </c>
    </row>
    <row r="64" spans="1:18" x14ac:dyDescent="0.55000000000000004">
      <c r="A64" s="100">
        <v>6</v>
      </c>
      <c r="B64" s="101" t="s">
        <v>57</v>
      </c>
      <c r="C64" s="101" t="s">
        <v>186</v>
      </c>
      <c r="D64" s="101" t="s">
        <v>99</v>
      </c>
      <c r="E64" s="101" t="s">
        <v>251</v>
      </c>
      <c r="F64" s="101" t="s">
        <v>178</v>
      </c>
      <c r="G64" s="101" t="s">
        <v>257</v>
      </c>
      <c r="H64" s="102">
        <v>3240</v>
      </c>
      <c r="I64" s="100">
        <v>3</v>
      </c>
      <c r="J64" s="105">
        <f>บึงกาฬ!F58</f>
        <v>333739.95</v>
      </c>
      <c r="K64" s="105">
        <f>บึงกาฬ!AH58</f>
        <v>213051.38000000003</v>
      </c>
      <c r="L64" s="105">
        <f>บึงกาฬ!AI58</f>
        <v>1989415.72</v>
      </c>
      <c r="M64" s="105">
        <f>บึงกาฬ!AJ58</f>
        <v>1977018.62</v>
      </c>
      <c r="N64" s="101"/>
      <c r="O64" s="101"/>
      <c r="P64" s="101"/>
      <c r="Q64" s="93">
        <f t="shared" si="0"/>
        <v>12397.09999999986</v>
      </c>
      <c r="R64" s="94">
        <f t="shared" si="1"/>
        <v>614.01719753086422</v>
      </c>
    </row>
    <row r="65" spans="1:18" s="120" customFormat="1" x14ac:dyDescent="0.55000000000000004">
      <c r="A65" s="114">
        <v>7</v>
      </c>
      <c r="B65" s="115" t="s">
        <v>57</v>
      </c>
      <c r="C65" s="115" t="s">
        <v>186</v>
      </c>
      <c r="D65" s="115" t="s">
        <v>99</v>
      </c>
      <c r="E65" s="115" t="s">
        <v>251</v>
      </c>
      <c r="F65" s="115" t="s">
        <v>178</v>
      </c>
      <c r="G65" s="115" t="s">
        <v>258</v>
      </c>
      <c r="H65" s="116">
        <v>1140</v>
      </c>
      <c r="I65" s="114">
        <v>1</v>
      </c>
      <c r="J65" s="105">
        <f>บึงกาฬ!F59</f>
        <v>403509.61</v>
      </c>
      <c r="K65" s="105">
        <f>บึงกาฬ!AH59</f>
        <v>253802.12</v>
      </c>
      <c r="L65" s="105">
        <f>บึงกาฬ!AI59</f>
        <v>815734.89</v>
      </c>
      <c r="M65" s="105">
        <f>บึงกาฬ!AJ59</f>
        <v>778618.62999999989</v>
      </c>
      <c r="N65" s="115"/>
      <c r="O65" s="115"/>
      <c r="P65" s="115"/>
      <c r="Q65" s="118">
        <f t="shared" si="0"/>
        <v>37116.260000000126</v>
      </c>
      <c r="R65" s="119">
        <f t="shared" si="1"/>
        <v>715.55692105263154</v>
      </c>
    </row>
    <row r="66" spans="1:18" s="112" customFormat="1" x14ac:dyDescent="0.55000000000000004">
      <c r="A66" s="106">
        <v>6</v>
      </c>
      <c r="B66" s="107" t="s">
        <v>57</v>
      </c>
      <c r="C66" s="107"/>
      <c r="D66" s="107"/>
      <c r="E66" s="107" t="s">
        <v>75</v>
      </c>
      <c r="F66" s="107"/>
      <c r="G66" s="107" t="s">
        <v>259</v>
      </c>
      <c r="H66" s="113">
        <f>SUM(H59:H65)</f>
        <v>18736</v>
      </c>
      <c r="I66" s="106"/>
      <c r="J66" s="109">
        <f>SUM(J59:J65)</f>
        <v>6230655.0700000003</v>
      </c>
      <c r="K66" s="109">
        <f>SUM(K59:K65)</f>
        <v>-1479362.0499999998</v>
      </c>
      <c r="L66" s="109">
        <f>SUM(L59:L65)</f>
        <v>10852693.82</v>
      </c>
      <c r="M66" s="109">
        <f>SUM(M59:M65)</f>
        <v>15863324.059999999</v>
      </c>
      <c r="N66" s="107">
        <v>6</v>
      </c>
      <c r="O66" s="107">
        <v>6</v>
      </c>
      <c r="P66" s="107">
        <f>N66-O66</f>
        <v>0</v>
      </c>
      <c r="Q66" s="110">
        <f t="shared" si="0"/>
        <v>-5010630.2399999984</v>
      </c>
      <c r="R66" s="111">
        <f>L66/H66</f>
        <v>579.2428383859949</v>
      </c>
    </row>
    <row r="67" spans="1:18" x14ac:dyDescent="0.55000000000000004">
      <c r="A67" s="100">
        <v>1</v>
      </c>
      <c r="B67" s="101" t="s">
        <v>57</v>
      </c>
      <c r="C67" s="101" t="s">
        <v>188</v>
      </c>
      <c r="D67" s="101" t="s">
        <v>78</v>
      </c>
      <c r="E67" s="101" t="s">
        <v>260</v>
      </c>
      <c r="F67" s="101" t="s">
        <v>208</v>
      </c>
      <c r="G67" s="101" t="s">
        <v>261</v>
      </c>
      <c r="H67" s="102"/>
      <c r="I67" s="100"/>
      <c r="J67" s="103"/>
      <c r="K67" s="104"/>
      <c r="L67" s="105"/>
      <c r="M67" s="105"/>
      <c r="N67" s="101"/>
      <c r="O67" s="101"/>
      <c r="P67" s="101"/>
    </row>
    <row r="68" spans="1:18" x14ac:dyDescent="0.55000000000000004">
      <c r="A68" s="100">
        <v>2</v>
      </c>
      <c r="B68" s="101" t="s">
        <v>57</v>
      </c>
      <c r="C68" s="101" t="s">
        <v>188</v>
      </c>
      <c r="D68" s="101" t="s">
        <v>78</v>
      </c>
      <c r="E68" s="101" t="s">
        <v>260</v>
      </c>
      <c r="F68" s="101" t="s">
        <v>178</v>
      </c>
      <c r="G68" s="101" t="s">
        <v>1416</v>
      </c>
      <c r="H68" s="102">
        <v>3670</v>
      </c>
      <c r="I68" s="100">
        <v>3</v>
      </c>
      <c r="J68" s="103">
        <f>บึงกาฬ!F60</f>
        <v>905634.85</v>
      </c>
      <c r="K68" s="104">
        <f>บึงกาฬ!AH60</f>
        <v>338951.35</v>
      </c>
      <c r="L68" s="105">
        <f>บึงกาฬ!AI60</f>
        <v>3018571.2</v>
      </c>
      <c r="M68" s="105">
        <f>บึงกาฬ!AJ60</f>
        <v>2295329.52</v>
      </c>
      <c r="N68" s="101"/>
      <c r="O68" s="101"/>
      <c r="P68" s="101"/>
      <c r="Q68" s="93">
        <f t="shared" si="0"/>
        <v>723241.68000000017</v>
      </c>
      <c r="R68" s="94">
        <f t="shared" si="1"/>
        <v>822.49896457765669</v>
      </c>
    </row>
    <row r="69" spans="1:18" x14ac:dyDescent="0.55000000000000004">
      <c r="A69" s="100">
        <v>3</v>
      </c>
      <c r="B69" s="101" t="s">
        <v>57</v>
      </c>
      <c r="C69" s="101" t="s">
        <v>188</v>
      </c>
      <c r="D69" s="101" t="s">
        <v>78</v>
      </c>
      <c r="E69" s="101" t="s">
        <v>260</v>
      </c>
      <c r="F69" s="101" t="s">
        <v>178</v>
      </c>
      <c r="G69" s="101" t="s">
        <v>263</v>
      </c>
      <c r="H69" s="102">
        <v>3487</v>
      </c>
      <c r="I69" s="100">
        <v>3</v>
      </c>
      <c r="J69" s="103">
        <f>บึงกาฬ!F61</f>
        <v>868141.08</v>
      </c>
      <c r="K69" s="104">
        <f>บึงกาฬ!AH61</f>
        <v>941974.19</v>
      </c>
      <c r="L69" s="105">
        <f>บึงกาฬ!AI61</f>
        <v>3513918.22</v>
      </c>
      <c r="M69" s="105">
        <f>บึงกาฬ!AJ61</f>
        <v>2930830.11</v>
      </c>
      <c r="N69" s="101"/>
      <c r="O69" s="101"/>
      <c r="P69" s="101"/>
      <c r="Q69" s="93">
        <f t="shared" si="0"/>
        <v>583088.11000000034</v>
      </c>
      <c r="R69" s="94">
        <f t="shared" si="1"/>
        <v>1007.7195927731575</v>
      </c>
    </row>
    <row r="70" spans="1:18" x14ac:dyDescent="0.55000000000000004">
      <c r="A70" s="100">
        <v>4</v>
      </c>
      <c r="B70" s="101" t="s">
        <v>57</v>
      </c>
      <c r="C70" s="101" t="s">
        <v>188</v>
      </c>
      <c r="D70" s="101" t="s">
        <v>78</v>
      </c>
      <c r="E70" s="101" t="s">
        <v>260</v>
      </c>
      <c r="F70" s="101" t="s">
        <v>178</v>
      </c>
      <c r="G70" s="101" t="s">
        <v>264</v>
      </c>
      <c r="H70" s="102">
        <v>6286</v>
      </c>
      <c r="I70" s="100">
        <v>5</v>
      </c>
      <c r="J70" s="103">
        <f>บึงกาฬ!F62</f>
        <v>360474.73</v>
      </c>
      <c r="K70" s="104">
        <f>บึงกาฬ!AH62</f>
        <v>-697030.69000000018</v>
      </c>
      <c r="L70" s="105">
        <f>บึงกาฬ!AI62</f>
        <v>3317757.27</v>
      </c>
      <c r="M70" s="105">
        <f>บึงกาฬ!AJ62</f>
        <v>2963095.92</v>
      </c>
      <c r="N70" s="101"/>
      <c r="O70" s="101"/>
      <c r="P70" s="101"/>
      <c r="Q70" s="93">
        <f t="shared" si="0"/>
        <v>354661.35000000009</v>
      </c>
      <c r="R70" s="94">
        <f t="shared" si="1"/>
        <v>527.80102927139671</v>
      </c>
    </row>
    <row r="71" spans="1:18" x14ac:dyDescent="0.55000000000000004">
      <c r="A71" s="100">
        <v>5</v>
      </c>
      <c r="B71" s="101" t="s">
        <v>57</v>
      </c>
      <c r="C71" s="101" t="s">
        <v>188</v>
      </c>
      <c r="D71" s="101" t="s">
        <v>78</v>
      </c>
      <c r="E71" s="101" t="s">
        <v>260</v>
      </c>
      <c r="F71" s="101" t="s">
        <v>178</v>
      </c>
      <c r="G71" s="101" t="s">
        <v>265</v>
      </c>
      <c r="H71" s="102">
        <v>3436</v>
      </c>
      <c r="I71" s="100">
        <v>3</v>
      </c>
      <c r="J71" s="103">
        <f>บึงกาฬ!F63</f>
        <v>313368.61</v>
      </c>
      <c r="K71" s="104">
        <f>บึงกาฬ!AH63</f>
        <v>-170919.02000000002</v>
      </c>
      <c r="L71" s="105">
        <f>บึงกาฬ!AI63</f>
        <v>1681961.37</v>
      </c>
      <c r="M71" s="105">
        <f>บึงกาฬ!AJ63</f>
        <v>1559751.04</v>
      </c>
      <c r="N71" s="101"/>
      <c r="O71" s="101"/>
      <c r="P71" s="101"/>
      <c r="Q71" s="93">
        <f t="shared" ref="Q71:Q134" si="2">L71-M71</f>
        <v>122210.33000000007</v>
      </c>
      <c r="R71" s="94">
        <f t="shared" ref="R71:R134" si="3">L71/H71</f>
        <v>489.51145809080327</v>
      </c>
    </row>
    <row r="72" spans="1:18" x14ac:dyDescent="0.55000000000000004">
      <c r="A72" s="100">
        <v>6</v>
      </c>
      <c r="B72" s="101" t="s">
        <v>57</v>
      </c>
      <c r="C72" s="101" t="s">
        <v>188</v>
      </c>
      <c r="D72" s="101" t="s">
        <v>78</v>
      </c>
      <c r="E72" s="101" t="s">
        <v>260</v>
      </c>
      <c r="F72" s="101" t="s">
        <v>178</v>
      </c>
      <c r="G72" s="101" t="s">
        <v>266</v>
      </c>
      <c r="H72" s="102">
        <v>3629</v>
      </c>
      <c r="I72" s="100">
        <v>3</v>
      </c>
      <c r="J72" s="103">
        <f>บึงกาฬ!F64</f>
        <v>461828.54</v>
      </c>
      <c r="K72" s="104">
        <f>บึงกาฬ!AH64</f>
        <v>107489.85999999999</v>
      </c>
      <c r="L72" s="105">
        <f>บึงกาฬ!AI64</f>
        <v>2394368.7000000002</v>
      </c>
      <c r="M72" s="105">
        <f>บึงกาฬ!AJ64</f>
        <v>2232160.8600000003</v>
      </c>
      <c r="N72" s="101"/>
      <c r="O72" s="101"/>
      <c r="P72" s="101"/>
      <c r="Q72" s="93">
        <f t="shared" si="2"/>
        <v>162207.83999999985</v>
      </c>
      <c r="R72" s="94">
        <f t="shared" si="3"/>
        <v>659.78746211077441</v>
      </c>
    </row>
    <row r="73" spans="1:18" x14ac:dyDescent="0.55000000000000004">
      <c r="A73" s="100">
        <v>7</v>
      </c>
      <c r="B73" s="101" t="s">
        <v>57</v>
      </c>
      <c r="C73" s="101" t="s">
        <v>188</v>
      </c>
      <c r="D73" s="101" t="s">
        <v>78</v>
      </c>
      <c r="E73" s="101" t="s">
        <v>260</v>
      </c>
      <c r="F73" s="101" t="s">
        <v>178</v>
      </c>
      <c r="G73" s="101" t="s">
        <v>267</v>
      </c>
      <c r="H73" s="102">
        <v>4573</v>
      </c>
      <c r="I73" s="100">
        <v>4</v>
      </c>
      <c r="J73" s="103">
        <f>บึงกาฬ!F65</f>
        <v>829726.43</v>
      </c>
      <c r="K73" s="104">
        <f>บึงกาฬ!AH65</f>
        <v>259037.7300000001</v>
      </c>
      <c r="L73" s="105">
        <f>บึงกาฬ!AI65</f>
        <v>2737622.0300000003</v>
      </c>
      <c r="M73" s="105">
        <f>บึงกาฬ!AJ65</f>
        <v>2802896.16</v>
      </c>
      <c r="N73" s="101"/>
      <c r="O73" s="101"/>
      <c r="P73" s="101"/>
      <c r="Q73" s="93">
        <f t="shared" si="2"/>
        <v>-65274.129999999888</v>
      </c>
      <c r="R73" s="94">
        <f t="shared" si="3"/>
        <v>598.64903345724917</v>
      </c>
    </row>
    <row r="74" spans="1:18" s="112" customFormat="1" x14ac:dyDescent="0.55000000000000004">
      <c r="A74" s="106">
        <v>7</v>
      </c>
      <c r="B74" s="107" t="s">
        <v>57</v>
      </c>
      <c r="C74" s="107"/>
      <c r="D74" s="107"/>
      <c r="E74" s="107" t="s">
        <v>75</v>
      </c>
      <c r="F74" s="107"/>
      <c r="G74" s="107" t="s">
        <v>268</v>
      </c>
      <c r="H74" s="113">
        <f>SUM(H67:H73)</f>
        <v>25081</v>
      </c>
      <c r="I74" s="106"/>
      <c r="J74" s="109">
        <f>SUM(J67:J73)</f>
        <v>3739174.24</v>
      </c>
      <c r="K74" s="109">
        <f>SUM(K67:K73)</f>
        <v>779503.41999999993</v>
      </c>
      <c r="L74" s="109">
        <f>SUM(L67:L73)</f>
        <v>16664198.789999999</v>
      </c>
      <c r="M74" s="109">
        <f>SUM(M67:M73)</f>
        <v>14784063.609999999</v>
      </c>
      <c r="N74" s="107">
        <v>6</v>
      </c>
      <c r="O74" s="107">
        <v>6</v>
      </c>
      <c r="P74" s="107">
        <f>N74-O74</f>
        <v>0</v>
      </c>
      <c r="Q74" s="110">
        <f>L74-M74</f>
        <v>1880135.1799999997</v>
      </c>
      <c r="R74" s="111">
        <f>L74/H74</f>
        <v>664.4152462023045</v>
      </c>
    </row>
    <row r="75" spans="1:18" x14ac:dyDescent="0.55000000000000004">
      <c r="A75" s="100">
        <v>1</v>
      </c>
      <c r="B75" s="101" t="s">
        <v>57</v>
      </c>
      <c r="C75" s="101" t="s">
        <v>190</v>
      </c>
      <c r="D75" s="101" t="s">
        <v>113</v>
      </c>
      <c r="E75" s="101" t="s">
        <v>269</v>
      </c>
      <c r="F75" s="101" t="s">
        <v>208</v>
      </c>
      <c r="G75" s="101" t="s">
        <v>270</v>
      </c>
      <c r="H75" s="102"/>
      <c r="I75" s="100"/>
      <c r="J75" s="103"/>
      <c r="K75" s="104"/>
      <c r="L75" s="105"/>
      <c r="M75" s="105"/>
      <c r="N75" s="101"/>
      <c r="O75" s="101"/>
      <c r="P75" s="101"/>
    </row>
    <row r="76" spans="1:18" x14ac:dyDescent="0.55000000000000004">
      <c r="A76" s="100">
        <v>2</v>
      </c>
      <c r="B76" s="101" t="s">
        <v>57</v>
      </c>
      <c r="C76" s="101" t="s">
        <v>190</v>
      </c>
      <c r="D76" s="101" t="s">
        <v>113</v>
      </c>
      <c r="E76" s="101" t="s">
        <v>269</v>
      </c>
      <c r="F76" s="101" t="s">
        <v>178</v>
      </c>
      <c r="G76" s="101" t="s">
        <v>271</v>
      </c>
      <c r="H76" s="102">
        <v>5752</v>
      </c>
      <c r="I76" s="100">
        <v>4</v>
      </c>
      <c r="J76" s="103">
        <f>บึงกาฬ!F66</f>
        <v>799281.08</v>
      </c>
      <c r="K76" s="104">
        <f>บึงกาฬ!AH66</f>
        <v>620011.06999999995</v>
      </c>
      <c r="L76" s="104">
        <f>บึงกาฬ!AI66</f>
        <v>2292600.6199999996</v>
      </c>
      <c r="M76" s="104">
        <f>บึงกาฬ!AJ66</f>
        <v>2095526.1800000002</v>
      </c>
      <c r="N76" s="101"/>
      <c r="O76" s="101"/>
      <c r="P76" s="101"/>
      <c r="Q76" s="93">
        <f t="shared" si="2"/>
        <v>197074.43999999948</v>
      </c>
      <c r="R76" s="94">
        <f t="shared" si="3"/>
        <v>398.57451668984697</v>
      </c>
    </row>
    <row r="77" spans="1:18" x14ac:dyDescent="0.55000000000000004">
      <c r="A77" s="100">
        <v>3</v>
      </c>
      <c r="B77" s="101" t="s">
        <v>57</v>
      </c>
      <c r="C77" s="101" t="s">
        <v>190</v>
      </c>
      <c r="D77" s="101" t="s">
        <v>113</v>
      </c>
      <c r="E77" s="101" t="s">
        <v>269</v>
      </c>
      <c r="F77" s="101" t="s">
        <v>178</v>
      </c>
      <c r="G77" s="101" t="s">
        <v>272</v>
      </c>
      <c r="H77" s="102">
        <v>4383</v>
      </c>
      <c r="I77" s="100">
        <v>3</v>
      </c>
      <c r="J77" s="103">
        <f>บึงกาฬ!F67</f>
        <v>701860.86</v>
      </c>
      <c r="K77" s="104">
        <f>บึงกาฬ!AH67</f>
        <v>596299.72</v>
      </c>
      <c r="L77" s="104">
        <f>บึงกาฬ!AI67</f>
        <v>1432090.42</v>
      </c>
      <c r="M77" s="104">
        <f>บึงกาฬ!AJ67</f>
        <v>1195404.58</v>
      </c>
      <c r="N77" s="101"/>
      <c r="O77" s="101"/>
      <c r="P77" s="101"/>
      <c r="Q77" s="93">
        <f t="shared" si="2"/>
        <v>236685.83999999985</v>
      </c>
      <c r="R77" s="94">
        <f t="shared" si="3"/>
        <v>326.7374903034451</v>
      </c>
    </row>
    <row r="78" spans="1:18" x14ac:dyDescent="0.55000000000000004">
      <c r="A78" s="100">
        <v>4</v>
      </c>
      <c r="B78" s="101" t="s">
        <v>57</v>
      </c>
      <c r="C78" s="101" t="s">
        <v>190</v>
      </c>
      <c r="D78" s="101" t="s">
        <v>113</v>
      </c>
      <c r="E78" s="101" t="s">
        <v>269</v>
      </c>
      <c r="F78" s="101" t="s">
        <v>178</v>
      </c>
      <c r="G78" s="101" t="s">
        <v>273</v>
      </c>
      <c r="H78" s="102">
        <v>1973</v>
      </c>
      <c r="I78" s="100">
        <v>2</v>
      </c>
      <c r="J78" s="103">
        <f>บึงกาฬ!F68</f>
        <v>216565.26</v>
      </c>
      <c r="K78" s="104">
        <f>บึงกาฬ!AH68</f>
        <v>203510</v>
      </c>
      <c r="L78" s="104">
        <f>บึงกาฬ!AI68</f>
        <v>1215712.68</v>
      </c>
      <c r="M78" s="104">
        <f>บึงกาฬ!AJ68</f>
        <v>1090148.5</v>
      </c>
      <c r="N78" s="101"/>
      <c r="O78" s="101"/>
      <c r="P78" s="101"/>
      <c r="Q78" s="93">
        <f t="shared" si="2"/>
        <v>125564.17999999993</v>
      </c>
      <c r="R78" s="94">
        <f t="shared" si="3"/>
        <v>616.17469842878859</v>
      </c>
    </row>
    <row r="79" spans="1:18" x14ac:dyDescent="0.55000000000000004">
      <c r="A79" s="100">
        <v>5</v>
      </c>
      <c r="B79" s="101" t="s">
        <v>57</v>
      </c>
      <c r="C79" s="101" t="s">
        <v>190</v>
      </c>
      <c r="D79" s="101" t="s">
        <v>113</v>
      </c>
      <c r="E79" s="101" t="s">
        <v>269</v>
      </c>
      <c r="F79" s="101" t="s">
        <v>178</v>
      </c>
      <c r="G79" s="101" t="s">
        <v>274</v>
      </c>
      <c r="H79" s="102">
        <v>5007</v>
      </c>
      <c r="I79" s="100">
        <v>4</v>
      </c>
      <c r="J79" s="103">
        <f>บึงกาฬ!F69</f>
        <v>404763.7</v>
      </c>
      <c r="K79" s="104">
        <f>บึงกาฬ!AH69</f>
        <v>344810.97000000003</v>
      </c>
      <c r="L79" s="104">
        <f>บึงกาฬ!AI69</f>
        <v>2346017.2999999998</v>
      </c>
      <c r="M79" s="104">
        <f>บึงกาฬ!AJ69</f>
        <v>2040271.36</v>
      </c>
      <c r="N79" s="101"/>
      <c r="O79" s="101"/>
      <c r="P79" s="101"/>
      <c r="Q79" s="93">
        <f t="shared" si="2"/>
        <v>305745.93999999971</v>
      </c>
      <c r="R79" s="94">
        <f t="shared" si="3"/>
        <v>468.54749350908725</v>
      </c>
    </row>
    <row r="80" spans="1:18" x14ac:dyDescent="0.55000000000000004">
      <c r="A80" s="100">
        <v>6</v>
      </c>
      <c r="B80" s="101" t="s">
        <v>57</v>
      </c>
      <c r="C80" s="101" t="s">
        <v>190</v>
      </c>
      <c r="D80" s="101" t="s">
        <v>113</v>
      </c>
      <c r="E80" s="101" t="s">
        <v>269</v>
      </c>
      <c r="F80" s="101" t="s">
        <v>178</v>
      </c>
      <c r="G80" s="101" t="s">
        <v>275</v>
      </c>
      <c r="H80" s="102">
        <v>5318</v>
      </c>
      <c r="I80" s="100">
        <v>4</v>
      </c>
      <c r="J80" s="103">
        <f>บึงกาฬ!F70</f>
        <v>342931.82</v>
      </c>
      <c r="K80" s="104">
        <f>บึงกาฬ!AH70</f>
        <v>232385.12000000002</v>
      </c>
      <c r="L80" s="104">
        <f>บึงกาฬ!AI70</f>
        <v>2154519.12</v>
      </c>
      <c r="M80" s="104">
        <f>บึงกาฬ!AJ70</f>
        <v>2370110</v>
      </c>
      <c r="N80" s="101"/>
      <c r="O80" s="101"/>
      <c r="P80" s="101"/>
      <c r="Q80" s="93">
        <f t="shared" si="2"/>
        <v>-215590.87999999989</v>
      </c>
      <c r="R80" s="94">
        <f t="shared" si="3"/>
        <v>405.1371041745017</v>
      </c>
    </row>
    <row r="81" spans="1:18" s="112" customFormat="1" x14ac:dyDescent="0.55000000000000004">
      <c r="A81" s="106">
        <v>8</v>
      </c>
      <c r="B81" s="107" t="s">
        <v>57</v>
      </c>
      <c r="C81" s="107"/>
      <c r="D81" s="107"/>
      <c r="E81" s="107" t="s">
        <v>75</v>
      </c>
      <c r="F81" s="107"/>
      <c r="G81" s="107" t="s">
        <v>276</v>
      </c>
      <c r="H81" s="113">
        <f>SUM(H75:H80)</f>
        <v>22433</v>
      </c>
      <c r="I81" s="106"/>
      <c r="J81" s="109">
        <f>SUM(J75:J80)</f>
        <v>2465402.7199999997</v>
      </c>
      <c r="K81" s="109">
        <f>SUM(K75:K80)</f>
        <v>1997016.8800000001</v>
      </c>
      <c r="L81" s="109">
        <f>SUM(L75:L80)</f>
        <v>9440940.1400000006</v>
      </c>
      <c r="M81" s="109">
        <f>SUM(M75:M80)</f>
        <v>8791460.620000001</v>
      </c>
      <c r="N81" s="107">
        <v>5</v>
      </c>
      <c r="O81" s="107">
        <v>5</v>
      </c>
      <c r="P81" s="107">
        <f>N81-O81</f>
        <v>0</v>
      </c>
      <c r="Q81" s="110">
        <f t="shared" si="2"/>
        <v>649479.51999999955</v>
      </c>
      <c r="R81" s="111">
        <f t="shared" si="3"/>
        <v>420.8505389381715</v>
      </c>
    </row>
    <row r="82" spans="1:18" s="112" customFormat="1" ht="24.75" thickBot="1" x14ac:dyDescent="0.6">
      <c r="A82" s="121"/>
      <c r="B82" s="122" t="s">
        <v>57</v>
      </c>
      <c r="C82" s="122" t="s">
        <v>57</v>
      </c>
      <c r="D82" s="122" t="s">
        <v>57</v>
      </c>
      <c r="E82" s="122" t="s">
        <v>57</v>
      </c>
      <c r="F82" s="122"/>
      <c r="G82" s="122" t="s">
        <v>277</v>
      </c>
      <c r="H82" s="123">
        <f>H20+H34+H47+H52+H58+H66+H74+H81</f>
        <v>250017</v>
      </c>
      <c r="I82" s="121"/>
      <c r="J82" s="124">
        <f t="shared" ref="J82:O82" si="4">J20+J34+J47+J52+J58+J66+J74+J81</f>
        <v>47349688.169999994</v>
      </c>
      <c r="K82" s="125">
        <f t="shared" si="4"/>
        <v>25759607.079999994</v>
      </c>
      <c r="L82" s="124">
        <f t="shared" si="4"/>
        <v>153201317.19</v>
      </c>
      <c r="M82" s="124">
        <f t="shared" si="4"/>
        <v>149261398.97</v>
      </c>
      <c r="N82" s="122">
        <f t="shared" si="4"/>
        <v>61</v>
      </c>
      <c r="O82" s="122">
        <f t="shared" si="4"/>
        <v>61</v>
      </c>
      <c r="P82" s="122">
        <f>N82-O82</f>
        <v>0</v>
      </c>
      <c r="Q82" s="110">
        <f t="shared" si="2"/>
        <v>3939918.2199999988</v>
      </c>
      <c r="R82" s="111">
        <f t="shared" si="3"/>
        <v>612.76360083514317</v>
      </c>
    </row>
    <row r="83" spans="1:18" s="112" customFormat="1" ht="25.5" thickTop="1" thickBot="1" x14ac:dyDescent="0.6">
      <c r="A83" s="126"/>
      <c r="B83" s="127"/>
      <c r="C83" s="127"/>
      <c r="D83" s="127"/>
      <c r="E83" s="389" t="s">
        <v>278</v>
      </c>
      <c r="F83" s="390"/>
      <c r="G83" s="391"/>
      <c r="H83" s="128"/>
      <c r="I83" s="126"/>
      <c r="J83" s="129">
        <f>J82/O82</f>
        <v>776224.3962295081</v>
      </c>
      <c r="K83" s="130">
        <f>K82/O82</f>
        <v>422288.6406557376</v>
      </c>
      <c r="L83" s="129">
        <f>L82/O82</f>
        <v>2511497.0031147539</v>
      </c>
      <c r="M83" s="129">
        <f>M82/O82</f>
        <v>2446908.1798360655</v>
      </c>
      <c r="N83" s="127"/>
      <c r="O83" s="127"/>
      <c r="P83" s="127"/>
      <c r="Q83" s="93"/>
      <c r="R83" s="94"/>
    </row>
    <row r="84" spans="1:18" ht="24.75" thickTop="1" x14ac:dyDescent="0.55000000000000004">
      <c r="A84" s="131">
        <v>1</v>
      </c>
      <c r="B84" s="132" t="s">
        <v>61</v>
      </c>
      <c r="C84" s="132" t="s">
        <v>279</v>
      </c>
      <c r="D84" s="132" t="s">
        <v>280</v>
      </c>
      <c r="E84" s="132" t="s">
        <v>0</v>
      </c>
      <c r="F84" s="132" t="s">
        <v>175</v>
      </c>
      <c r="G84" s="132" t="s">
        <v>281</v>
      </c>
      <c r="H84" s="133"/>
      <c r="I84" s="131"/>
      <c r="J84" s="134"/>
      <c r="K84" s="135"/>
      <c r="L84" s="136"/>
      <c r="M84" s="136"/>
      <c r="N84" s="132"/>
      <c r="O84" s="132"/>
      <c r="P84" s="132"/>
    </row>
    <row r="85" spans="1:18" x14ac:dyDescent="0.55000000000000004">
      <c r="A85" s="100">
        <v>2</v>
      </c>
      <c r="B85" s="101" t="s">
        <v>61</v>
      </c>
      <c r="C85" s="101" t="s">
        <v>279</v>
      </c>
      <c r="D85" s="101" t="s">
        <v>280</v>
      </c>
      <c r="E85" s="101" t="s">
        <v>0</v>
      </c>
      <c r="F85" s="101" t="s">
        <v>178</v>
      </c>
      <c r="G85" s="101" t="s">
        <v>600</v>
      </c>
      <c r="H85" s="102">
        <v>4951</v>
      </c>
      <c r="I85" s="100">
        <v>4</v>
      </c>
      <c r="J85" s="103">
        <f>หนองบัวลำภู!F4</f>
        <v>996593.33</v>
      </c>
      <c r="K85" s="248">
        <f>หนองบัวลำภู!AF4</f>
        <v>1014045.09</v>
      </c>
      <c r="L85" s="105">
        <f>หนองบัวลำภู!AG4</f>
        <v>2795541.06</v>
      </c>
      <c r="M85" s="105">
        <f>หนองบัวลำภู!AH4</f>
        <v>2105661.31</v>
      </c>
      <c r="N85" s="101"/>
      <c r="O85" s="101"/>
      <c r="P85" s="101"/>
      <c r="Q85" s="93">
        <f t="shared" si="2"/>
        <v>689879.75</v>
      </c>
      <c r="R85" s="94">
        <f t="shared" si="3"/>
        <v>564.64170066653207</v>
      </c>
    </row>
    <row r="86" spans="1:18" x14ac:dyDescent="0.55000000000000004">
      <c r="A86" s="100">
        <v>3</v>
      </c>
      <c r="B86" s="101" t="s">
        <v>61</v>
      </c>
      <c r="C86" s="101" t="s">
        <v>279</v>
      </c>
      <c r="D86" s="101" t="s">
        <v>280</v>
      </c>
      <c r="E86" s="101" t="s">
        <v>0</v>
      </c>
      <c r="F86" s="101" t="s">
        <v>178</v>
      </c>
      <c r="G86" s="101" t="s">
        <v>601</v>
      </c>
      <c r="H86" s="102">
        <v>4392</v>
      </c>
      <c r="I86" s="100">
        <v>3</v>
      </c>
      <c r="J86" s="103">
        <f>หนองบัวลำภู!F5</f>
        <v>618187.31999999995</v>
      </c>
      <c r="K86" s="248">
        <f>หนองบัวลำภู!AF5</f>
        <v>888215.96</v>
      </c>
      <c r="L86" s="105">
        <f>หนองบัวลำภู!AG5</f>
        <v>3004410.49</v>
      </c>
      <c r="M86" s="105">
        <f>หนองบัวลำภู!AH5</f>
        <v>2695370</v>
      </c>
      <c r="N86" s="101"/>
      <c r="O86" s="101"/>
      <c r="P86" s="101"/>
      <c r="Q86" s="93">
        <f t="shared" si="2"/>
        <v>309040.49000000022</v>
      </c>
      <c r="R86" s="94">
        <f t="shared" si="3"/>
        <v>684.06431921675778</v>
      </c>
    </row>
    <row r="87" spans="1:18" x14ac:dyDescent="0.55000000000000004">
      <c r="A87" s="100">
        <v>4</v>
      </c>
      <c r="B87" s="101" t="s">
        <v>61</v>
      </c>
      <c r="C87" s="101" t="s">
        <v>279</v>
      </c>
      <c r="D87" s="101" t="s">
        <v>280</v>
      </c>
      <c r="E87" s="101" t="s">
        <v>0</v>
      </c>
      <c r="F87" s="101" t="s">
        <v>178</v>
      </c>
      <c r="G87" s="101" t="s">
        <v>602</v>
      </c>
      <c r="H87" s="102">
        <v>5135</v>
      </c>
      <c r="I87" s="100">
        <v>4</v>
      </c>
      <c r="J87" s="103">
        <f>หนองบัวลำภู!F6</f>
        <v>620074.71</v>
      </c>
      <c r="K87" s="248">
        <f>หนองบัวลำภู!AF6</f>
        <v>711811.79999999993</v>
      </c>
      <c r="L87" s="105">
        <f>หนองบัวลำภู!AG6</f>
        <v>3421364.5599999996</v>
      </c>
      <c r="M87" s="105">
        <f>หนองบัวลำภู!AH6</f>
        <v>2822178.1</v>
      </c>
      <c r="N87" s="101"/>
      <c r="O87" s="101"/>
      <c r="P87" s="101"/>
      <c r="Q87" s="93">
        <f t="shared" si="2"/>
        <v>599186.4599999995</v>
      </c>
      <c r="R87" s="94">
        <f t="shared" si="3"/>
        <v>666.28326387536504</v>
      </c>
    </row>
    <row r="88" spans="1:18" x14ac:dyDescent="0.55000000000000004">
      <c r="A88" s="100">
        <v>5</v>
      </c>
      <c r="B88" s="101" t="s">
        <v>61</v>
      </c>
      <c r="C88" s="101" t="s">
        <v>279</v>
      </c>
      <c r="D88" s="101" t="s">
        <v>280</v>
      </c>
      <c r="E88" s="101" t="s">
        <v>0</v>
      </c>
      <c r="F88" s="101" t="s">
        <v>178</v>
      </c>
      <c r="G88" s="101" t="s">
        <v>603</v>
      </c>
      <c r="H88" s="102">
        <v>7670</v>
      </c>
      <c r="I88" s="100">
        <v>5</v>
      </c>
      <c r="J88" s="103">
        <f>หนองบัวลำภู!F7</f>
        <v>1234707.98</v>
      </c>
      <c r="K88" s="248">
        <f>หนองบัวลำภู!AF7</f>
        <v>1350543.3399999999</v>
      </c>
      <c r="L88" s="105">
        <f>หนองบัวลำภู!AG7</f>
        <v>4522092.1399999997</v>
      </c>
      <c r="M88" s="105">
        <f>หนองบัวลำภู!AH7</f>
        <v>3992857.24</v>
      </c>
      <c r="N88" s="101"/>
      <c r="O88" s="101"/>
      <c r="P88" s="101"/>
      <c r="Q88" s="93">
        <f t="shared" si="2"/>
        <v>529234.89999999944</v>
      </c>
      <c r="R88" s="94">
        <f t="shared" si="3"/>
        <v>589.58176531942627</v>
      </c>
    </row>
    <row r="89" spans="1:18" x14ac:dyDescent="0.55000000000000004">
      <c r="A89" s="100">
        <v>6</v>
      </c>
      <c r="B89" s="101" t="s">
        <v>61</v>
      </c>
      <c r="C89" s="101" t="s">
        <v>279</v>
      </c>
      <c r="D89" s="101" t="s">
        <v>280</v>
      </c>
      <c r="E89" s="101" t="s">
        <v>0</v>
      </c>
      <c r="F89" s="101" t="s">
        <v>178</v>
      </c>
      <c r="G89" s="101" t="s">
        <v>604</v>
      </c>
      <c r="H89" s="102">
        <v>5043</v>
      </c>
      <c r="I89" s="100">
        <v>4</v>
      </c>
      <c r="J89" s="103">
        <f>หนองบัวลำภู!F8</f>
        <v>892684.28</v>
      </c>
      <c r="K89" s="248">
        <f>หนองบัวลำภู!AF8</f>
        <v>925068.99</v>
      </c>
      <c r="L89" s="105">
        <f>หนองบัวลำภู!AG8</f>
        <v>2968865.61</v>
      </c>
      <c r="M89" s="105">
        <f>หนองบัวลำภู!AH8</f>
        <v>2773652.84</v>
      </c>
      <c r="N89" s="101"/>
      <c r="O89" s="101"/>
      <c r="P89" s="101"/>
      <c r="Q89" s="93">
        <f t="shared" si="2"/>
        <v>195212.77000000002</v>
      </c>
      <c r="R89" s="94">
        <f t="shared" si="3"/>
        <v>588.71021415823907</v>
      </c>
    </row>
    <row r="90" spans="1:18" x14ac:dyDescent="0.55000000000000004">
      <c r="A90" s="100">
        <v>7</v>
      </c>
      <c r="B90" s="101" t="s">
        <v>61</v>
      </c>
      <c r="C90" s="101" t="s">
        <v>279</v>
      </c>
      <c r="D90" s="101" t="s">
        <v>280</v>
      </c>
      <c r="E90" s="101" t="s">
        <v>0</v>
      </c>
      <c r="F90" s="101" t="s">
        <v>178</v>
      </c>
      <c r="G90" s="101" t="s">
        <v>605</v>
      </c>
      <c r="H90" s="102">
        <v>1849</v>
      </c>
      <c r="I90" s="100">
        <v>2</v>
      </c>
      <c r="J90" s="103">
        <f>หนองบัวลำภู!F9</f>
        <v>416419.63</v>
      </c>
      <c r="K90" s="248">
        <f>หนองบัวลำภู!AF9</f>
        <v>463604.98</v>
      </c>
      <c r="L90" s="105">
        <f>หนองบัวลำภู!AG9</f>
        <v>1755647.7000000002</v>
      </c>
      <c r="M90" s="105">
        <f>หนองบัวลำภู!AH9</f>
        <v>1746201.92</v>
      </c>
      <c r="N90" s="101"/>
      <c r="O90" s="101"/>
      <c r="P90" s="101"/>
      <c r="Q90" s="93">
        <f t="shared" si="2"/>
        <v>9445.7800000002608</v>
      </c>
      <c r="R90" s="94">
        <f t="shared" si="3"/>
        <v>949.51200648999475</v>
      </c>
    </row>
    <row r="91" spans="1:18" x14ac:dyDescent="0.55000000000000004">
      <c r="A91" s="100">
        <v>8</v>
      </c>
      <c r="B91" s="101" t="s">
        <v>61</v>
      </c>
      <c r="C91" s="101" t="s">
        <v>279</v>
      </c>
      <c r="D91" s="101" t="s">
        <v>280</v>
      </c>
      <c r="E91" s="101" t="s">
        <v>0</v>
      </c>
      <c r="F91" s="101" t="s">
        <v>178</v>
      </c>
      <c r="G91" s="101" t="s">
        <v>606</v>
      </c>
      <c r="H91" s="102">
        <v>7078</v>
      </c>
      <c r="I91" s="100">
        <v>5</v>
      </c>
      <c r="J91" s="103">
        <f>หนองบัวลำภู!F10</f>
        <v>1184507.81</v>
      </c>
      <c r="K91" s="104">
        <f>หนองบัวลำภู!AF10</f>
        <v>1301639.9100000001</v>
      </c>
      <c r="L91" s="105">
        <f>หนองบัวลำภู!AG10</f>
        <v>3807571.51</v>
      </c>
      <c r="M91" s="105">
        <f>หนองบัวลำภู!AH10</f>
        <v>3025486.77</v>
      </c>
      <c r="N91" s="101"/>
      <c r="O91" s="101"/>
      <c r="P91" s="101"/>
      <c r="Q91" s="93">
        <f t="shared" si="2"/>
        <v>782084.73999999976</v>
      </c>
      <c r="R91" s="94">
        <f t="shared" si="3"/>
        <v>537.94454789488555</v>
      </c>
    </row>
    <row r="92" spans="1:18" x14ac:dyDescent="0.55000000000000004">
      <c r="A92" s="100">
        <v>9</v>
      </c>
      <c r="B92" s="101" t="s">
        <v>61</v>
      </c>
      <c r="C92" s="101" t="s">
        <v>279</v>
      </c>
      <c r="D92" s="101" t="s">
        <v>280</v>
      </c>
      <c r="E92" s="101" t="s">
        <v>0</v>
      </c>
      <c r="F92" s="101" t="s">
        <v>178</v>
      </c>
      <c r="G92" s="101" t="s">
        <v>607</v>
      </c>
      <c r="H92" s="102">
        <v>2787</v>
      </c>
      <c r="I92" s="100">
        <v>2</v>
      </c>
      <c r="J92" s="103">
        <f>หนองบัวลำภู!F11</f>
        <v>397159.03</v>
      </c>
      <c r="K92" s="248">
        <f>หนองบัวลำภู!AF11</f>
        <v>471057.17</v>
      </c>
      <c r="L92" s="105">
        <f>หนองบัวลำภู!AG11</f>
        <v>1191389.7999999998</v>
      </c>
      <c r="M92" s="105">
        <f>หนองบัวลำภู!AH11</f>
        <v>1361885.22</v>
      </c>
      <c r="N92" s="101"/>
      <c r="O92" s="101"/>
      <c r="P92" s="101"/>
      <c r="Q92" s="93">
        <f t="shared" si="2"/>
        <v>-170495.42000000016</v>
      </c>
      <c r="R92" s="94">
        <f t="shared" si="3"/>
        <v>427.48109077861494</v>
      </c>
    </row>
    <row r="93" spans="1:18" x14ac:dyDescent="0.55000000000000004">
      <c r="A93" s="100">
        <v>10</v>
      </c>
      <c r="B93" s="101" t="s">
        <v>61</v>
      </c>
      <c r="C93" s="101" t="s">
        <v>279</v>
      </c>
      <c r="D93" s="101" t="s">
        <v>280</v>
      </c>
      <c r="E93" s="101" t="s">
        <v>0</v>
      </c>
      <c r="F93" s="101" t="s">
        <v>178</v>
      </c>
      <c r="G93" s="101" t="s">
        <v>608</v>
      </c>
      <c r="H93" s="102">
        <v>4346</v>
      </c>
      <c r="I93" s="100">
        <v>3</v>
      </c>
      <c r="J93" s="103">
        <f>หนองบัวลำภู!F12</f>
        <v>988069.75</v>
      </c>
      <c r="K93" s="104">
        <f>หนองบัวลำภู!AF12</f>
        <v>1073300.1500000001</v>
      </c>
      <c r="L93" s="105">
        <f>หนองบัวลำภู!AG12</f>
        <v>2418431.65</v>
      </c>
      <c r="M93" s="105">
        <f>หนองบัวลำภู!AH12</f>
        <v>2421712.52</v>
      </c>
      <c r="N93" s="101"/>
      <c r="O93" s="101"/>
      <c r="P93" s="101"/>
      <c r="Q93" s="93">
        <f t="shared" si="2"/>
        <v>-3280.8700000001118</v>
      </c>
      <c r="R93" s="94">
        <f t="shared" si="3"/>
        <v>556.4729981592269</v>
      </c>
    </row>
    <row r="94" spans="1:18" x14ac:dyDescent="0.55000000000000004">
      <c r="A94" s="100">
        <v>11</v>
      </c>
      <c r="B94" s="101" t="s">
        <v>61</v>
      </c>
      <c r="C94" s="101" t="s">
        <v>279</v>
      </c>
      <c r="D94" s="101" t="s">
        <v>280</v>
      </c>
      <c r="E94" s="101" t="s">
        <v>0</v>
      </c>
      <c r="F94" s="101" t="s">
        <v>178</v>
      </c>
      <c r="G94" s="101" t="s">
        <v>609</v>
      </c>
      <c r="H94" s="102">
        <v>2971</v>
      </c>
      <c r="I94" s="100">
        <v>2</v>
      </c>
      <c r="J94" s="103">
        <f>หนองบัวลำภู!F13</f>
        <v>669446.68999999994</v>
      </c>
      <c r="K94" s="104">
        <f>หนองบัวลำภู!AF13</f>
        <v>617288.03999999992</v>
      </c>
      <c r="L94" s="105">
        <f>หนองบัวลำภู!AG13</f>
        <v>1251554.29</v>
      </c>
      <c r="M94" s="105">
        <f>หนองบัวลำภู!AH13</f>
        <v>1185025.4400000002</v>
      </c>
      <c r="N94" s="101"/>
      <c r="O94" s="101"/>
      <c r="P94" s="101"/>
      <c r="Q94" s="93">
        <f t="shared" si="2"/>
        <v>66528.84999999986</v>
      </c>
      <c r="R94" s="94">
        <f t="shared" si="3"/>
        <v>421.25691349713901</v>
      </c>
    </row>
    <row r="95" spans="1:18" x14ac:dyDescent="0.55000000000000004">
      <c r="A95" s="100">
        <v>12</v>
      </c>
      <c r="B95" s="101" t="s">
        <v>61</v>
      </c>
      <c r="C95" s="101" t="s">
        <v>279</v>
      </c>
      <c r="D95" s="101" t="s">
        <v>280</v>
      </c>
      <c r="E95" s="101" t="s">
        <v>0</v>
      </c>
      <c r="F95" s="101" t="s">
        <v>178</v>
      </c>
      <c r="G95" s="101" t="s">
        <v>610</v>
      </c>
      <c r="H95" s="102">
        <v>2720</v>
      </c>
      <c r="I95" s="100">
        <v>2</v>
      </c>
      <c r="J95" s="103">
        <f>หนองบัวลำภู!F14</f>
        <v>569157.66</v>
      </c>
      <c r="K95" s="104">
        <f>หนองบัวลำภู!AF14</f>
        <v>582252.59000000008</v>
      </c>
      <c r="L95" s="105">
        <f>หนองบัวลำภู!AG14</f>
        <v>1949056.87</v>
      </c>
      <c r="M95" s="105">
        <f>หนองบัวลำภู!AH14</f>
        <v>1902459.88</v>
      </c>
      <c r="N95" s="101"/>
      <c r="O95" s="101"/>
      <c r="P95" s="101"/>
      <c r="Q95" s="93">
        <f t="shared" si="2"/>
        <v>46596.990000000224</v>
      </c>
      <c r="R95" s="94">
        <f t="shared" si="3"/>
        <v>716.56502573529417</v>
      </c>
    </row>
    <row r="96" spans="1:18" x14ac:dyDescent="0.55000000000000004">
      <c r="A96" s="100">
        <v>13</v>
      </c>
      <c r="B96" s="101" t="s">
        <v>61</v>
      </c>
      <c r="C96" s="101" t="s">
        <v>279</v>
      </c>
      <c r="D96" s="101" t="s">
        <v>280</v>
      </c>
      <c r="E96" s="101" t="s">
        <v>0</v>
      </c>
      <c r="F96" s="101" t="s">
        <v>178</v>
      </c>
      <c r="G96" s="101" t="s">
        <v>611</v>
      </c>
      <c r="H96" s="102">
        <v>4608</v>
      </c>
      <c r="I96" s="100">
        <v>4</v>
      </c>
      <c r="J96" s="103">
        <f>หนองบัวลำภู!F15</f>
        <v>843297.25</v>
      </c>
      <c r="K96" s="248">
        <f>หนองบัวลำภู!AF15</f>
        <v>894919.13</v>
      </c>
      <c r="L96" s="105">
        <f>หนองบัวลำภู!AG15</f>
        <v>2651551.2800000003</v>
      </c>
      <c r="M96" s="105">
        <f>หนองบัวลำภู!AH15</f>
        <v>2560018.4699999997</v>
      </c>
      <c r="N96" s="101"/>
      <c r="O96" s="101"/>
      <c r="P96" s="101"/>
      <c r="Q96" s="93">
        <f t="shared" si="2"/>
        <v>91532.810000000522</v>
      </c>
      <c r="R96" s="94">
        <f t="shared" si="3"/>
        <v>575.42345486111117</v>
      </c>
    </row>
    <row r="97" spans="1:18" x14ac:dyDescent="0.55000000000000004">
      <c r="A97" s="100">
        <v>14</v>
      </c>
      <c r="B97" s="101" t="s">
        <v>61</v>
      </c>
      <c r="C97" s="101" t="s">
        <v>279</v>
      </c>
      <c r="D97" s="101" t="s">
        <v>280</v>
      </c>
      <c r="E97" s="101" t="s">
        <v>0</v>
      </c>
      <c r="F97" s="101" t="s">
        <v>178</v>
      </c>
      <c r="G97" s="101" t="s">
        <v>612</v>
      </c>
      <c r="H97" s="102">
        <v>4866</v>
      </c>
      <c r="I97" s="100">
        <v>4</v>
      </c>
      <c r="J97" s="103">
        <f>หนองบัวลำภู!F16</f>
        <v>570444.03</v>
      </c>
      <c r="K97" s="104">
        <f>หนองบัวลำภู!AF16</f>
        <v>610632.26</v>
      </c>
      <c r="L97" s="105">
        <f>หนองบัวลำภู!AG16</f>
        <v>3085211.0999999996</v>
      </c>
      <c r="M97" s="105">
        <f>หนองบัวลำภู!AH16</f>
        <v>2930300.3099999996</v>
      </c>
      <c r="N97" s="101"/>
      <c r="O97" s="101"/>
      <c r="P97" s="101"/>
      <c r="Q97" s="93">
        <f t="shared" si="2"/>
        <v>154910.79000000004</v>
      </c>
      <c r="R97" s="94">
        <f t="shared" si="3"/>
        <v>634.03434032059181</v>
      </c>
    </row>
    <row r="98" spans="1:18" x14ac:dyDescent="0.55000000000000004">
      <c r="A98" s="100">
        <v>15</v>
      </c>
      <c r="B98" s="101" t="s">
        <v>61</v>
      </c>
      <c r="C98" s="101" t="s">
        <v>279</v>
      </c>
      <c r="D98" s="101" t="s">
        <v>280</v>
      </c>
      <c r="E98" s="101" t="s">
        <v>0</v>
      </c>
      <c r="F98" s="101" t="s">
        <v>178</v>
      </c>
      <c r="G98" s="101" t="s">
        <v>613</v>
      </c>
      <c r="H98" s="102">
        <v>3427</v>
      </c>
      <c r="I98" s="100">
        <v>3</v>
      </c>
      <c r="J98" s="103">
        <f>หนองบัวลำภู!F17</f>
        <v>966191.33</v>
      </c>
      <c r="K98" s="104">
        <f>หนองบัวลำภู!AF17</f>
        <v>963654.95</v>
      </c>
      <c r="L98" s="105">
        <f>หนองบัวลำภู!AG17</f>
        <v>2748913.51</v>
      </c>
      <c r="M98" s="105">
        <f>หนองบัวลำภู!AH17</f>
        <v>2538363.5100000002</v>
      </c>
      <c r="N98" s="101"/>
      <c r="O98" s="101"/>
      <c r="P98" s="101"/>
      <c r="Q98" s="93">
        <f t="shared" si="2"/>
        <v>210549.99999999953</v>
      </c>
      <c r="R98" s="94">
        <f t="shared" si="3"/>
        <v>802.1340852057192</v>
      </c>
    </row>
    <row r="99" spans="1:18" x14ac:dyDescent="0.55000000000000004">
      <c r="A99" s="100">
        <v>16</v>
      </c>
      <c r="B99" s="101" t="s">
        <v>61</v>
      </c>
      <c r="C99" s="101" t="s">
        <v>279</v>
      </c>
      <c r="D99" s="101" t="s">
        <v>280</v>
      </c>
      <c r="E99" s="101" t="s">
        <v>0</v>
      </c>
      <c r="F99" s="101" t="s">
        <v>178</v>
      </c>
      <c r="G99" s="101" t="s">
        <v>614</v>
      </c>
      <c r="H99" s="102">
        <v>5652</v>
      </c>
      <c r="I99" s="100">
        <v>4</v>
      </c>
      <c r="J99" s="103">
        <f>หนองบัวลำภู!F18</f>
        <v>957772.9</v>
      </c>
      <c r="K99" s="104">
        <f>หนองบัวลำภู!AF18</f>
        <v>1060602.3</v>
      </c>
      <c r="L99" s="105">
        <f>หนองบัวลำภู!AG18</f>
        <v>3551286.8899999997</v>
      </c>
      <c r="M99" s="105">
        <f>หนองบัวลำภู!AH18</f>
        <v>3069438.38</v>
      </c>
      <c r="N99" s="101"/>
      <c r="O99" s="101"/>
      <c r="P99" s="101"/>
      <c r="Q99" s="93">
        <f t="shared" si="2"/>
        <v>481848.50999999978</v>
      </c>
      <c r="R99" s="94">
        <f t="shared" si="3"/>
        <v>628.32393665958944</v>
      </c>
    </row>
    <row r="100" spans="1:18" x14ac:dyDescent="0.55000000000000004">
      <c r="A100" s="100">
        <v>17</v>
      </c>
      <c r="B100" s="101" t="s">
        <v>61</v>
      </c>
      <c r="C100" s="101" t="s">
        <v>279</v>
      </c>
      <c r="D100" s="101" t="s">
        <v>280</v>
      </c>
      <c r="E100" s="101" t="s">
        <v>0</v>
      </c>
      <c r="F100" s="101" t="s">
        <v>178</v>
      </c>
      <c r="G100" s="101" t="s">
        <v>615</v>
      </c>
      <c r="H100" s="102">
        <v>3912</v>
      </c>
      <c r="I100" s="100">
        <v>3</v>
      </c>
      <c r="J100" s="103">
        <f>หนองบัวลำภู!F19</f>
        <v>556748.93999999994</v>
      </c>
      <c r="K100" s="248">
        <f>หนองบัวลำภู!AF19</f>
        <v>631134.19999999995</v>
      </c>
      <c r="L100" s="105">
        <f>หนองบัวลำภู!AG19</f>
        <v>3054981.2199999997</v>
      </c>
      <c r="M100" s="105">
        <f>หนองบัวลำภู!AH19</f>
        <v>2732572.97</v>
      </c>
      <c r="N100" s="101"/>
      <c r="O100" s="101"/>
      <c r="P100" s="101"/>
      <c r="Q100" s="93">
        <f t="shared" si="2"/>
        <v>322408.24999999953</v>
      </c>
      <c r="R100" s="94">
        <f t="shared" si="3"/>
        <v>780.92566973415126</v>
      </c>
    </row>
    <row r="101" spans="1:18" x14ac:dyDescent="0.55000000000000004">
      <c r="A101" s="100">
        <v>18</v>
      </c>
      <c r="B101" s="101" t="s">
        <v>61</v>
      </c>
      <c r="C101" s="101" t="s">
        <v>279</v>
      </c>
      <c r="D101" s="101" t="s">
        <v>280</v>
      </c>
      <c r="E101" s="101" t="s">
        <v>0</v>
      </c>
      <c r="F101" s="101" t="s">
        <v>178</v>
      </c>
      <c r="G101" s="101" t="s">
        <v>616</v>
      </c>
      <c r="H101" s="102">
        <v>2731</v>
      </c>
      <c r="I101" s="100">
        <v>2</v>
      </c>
      <c r="J101" s="103">
        <f>หนองบัวลำภู!F20</f>
        <v>525720.56000000006</v>
      </c>
      <c r="K101" s="248">
        <f>หนองบัวลำภู!AF20</f>
        <v>571510.35000000009</v>
      </c>
      <c r="L101" s="105">
        <f>หนองบัวลำภู!AG20</f>
        <v>1994385.9</v>
      </c>
      <c r="M101" s="105">
        <f>หนองบัวลำภู!AH20</f>
        <v>2133311.86</v>
      </c>
      <c r="N101" s="101"/>
      <c r="O101" s="101"/>
      <c r="P101" s="101"/>
      <c r="Q101" s="93">
        <f t="shared" si="2"/>
        <v>-138925.95999999996</v>
      </c>
      <c r="R101" s="94">
        <f t="shared" si="3"/>
        <v>730.27678506041741</v>
      </c>
    </row>
    <row r="102" spans="1:18" x14ac:dyDescent="0.55000000000000004">
      <c r="A102" s="100">
        <v>19</v>
      </c>
      <c r="B102" s="101" t="s">
        <v>61</v>
      </c>
      <c r="C102" s="101" t="s">
        <v>279</v>
      </c>
      <c r="D102" s="101" t="s">
        <v>280</v>
      </c>
      <c r="E102" s="101" t="s">
        <v>0</v>
      </c>
      <c r="F102" s="101" t="s">
        <v>178</v>
      </c>
      <c r="G102" s="101" t="s">
        <v>617</v>
      </c>
      <c r="H102" s="102">
        <v>2945</v>
      </c>
      <c r="I102" s="100">
        <v>2</v>
      </c>
      <c r="J102" s="103">
        <f>หนองบัวลำภู!F21</f>
        <v>506911.03</v>
      </c>
      <c r="K102" s="104">
        <f>หนองบัวลำภู!AF21</f>
        <v>533814.85</v>
      </c>
      <c r="L102" s="105">
        <f>หนองบัวลำภู!AG21</f>
        <v>1969940.24</v>
      </c>
      <c r="M102" s="105">
        <f>หนองบัวลำภู!AH21</f>
        <v>2161789.31</v>
      </c>
      <c r="N102" s="101"/>
      <c r="O102" s="101"/>
      <c r="P102" s="101"/>
      <c r="Q102" s="93">
        <f t="shared" si="2"/>
        <v>-191849.07000000007</v>
      </c>
      <c r="R102" s="94">
        <f t="shared" si="3"/>
        <v>668.91009847198643</v>
      </c>
    </row>
    <row r="103" spans="1:18" x14ac:dyDescent="0.55000000000000004">
      <c r="A103" s="100">
        <v>20</v>
      </c>
      <c r="B103" s="101" t="s">
        <v>61</v>
      </c>
      <c r="C103" s="101" t="s">
        <v>279</v>
      </c>
      <c r="D103" s="101" t="s">
        <v>280</v>
      </c>
      <c r="E103" s="101" t="s">
        <v>0</v>
      </c>
      <c r="F103" s="101" t="s">
        <v>178</v>
      </c>
      <c r="G103" s="101" t="s">
        <v>618</v>
      </c>
      <c r="H103" s="102">
        <v>3678</v>
      </c>
      <c r="I103" s="100">
        <v>3</v>
      </c>
      <c r="J103" s="103">
        <f>หนองบัวลำภู!F22</f>
        <v>611765.35</v>
      </c>
      <c r="K103" s="248">
        <f>หนองบัวลำภู!AF22</f>
        <v>632916.98</v>
      </c>
      <c r="L103" s="105">
        <f>หนองบัวลำภู!AG22</f>
        <v>2058382.6800000002</v>
      </c>
      <c r="M103" s="105">
        <f>หนองบัวลำภู!AH22</f>
        <v>1984215.9600000002</v>
      </c>
      <c r="N103" s="101"/>
      <c r="O103" s="101"/>
      <c r="P103" s="101"/>
      <c r="Q103" s="93">
        <f t="shared" si="2"/>
        <v>74166.719999999972</v>
      </c>
      <c r="R103" s="94">
        <f t="shared" si="3"/>
        <v>559.6472756933116</v>
      </c>
    </row>
    <row r="104" spans="1:18" x14ac:dyDescent="0.55000000000000004">
      <c r="A104" s="100">
        <v>21</v>
      </c>
      <c r="B104" s="101" t="s">
        <v>61</v>
      </c>
      <c r="C104" s="101" t="s">
        <v>279</v>
      </c>
      <c r="D104" s="101" t="s">
        <v>280</v>
      </c>
      <c r="E104" s="101" t="s">
        <v>0</v>
      </c>
      <c r="F104" s="101" t="s">
        <v>178</v>
      </c>
      <c r="G104" s="101" t="s">
        <v>619</v>
      </c>
      <c r="H104" s="102">
        <v>4213</v>
      </c>
      <c r="I104" s="100">
        <v>3</v>
      </c>
      <c r="J104" s="103">
        <f>หนองบัวลำภู!F23</f>
        <v>1413806.55</v>
      </c>
      <c r="K104" s="104">
        <f>หนองบัวลำภู!AF23</f>
        <v>1434661.29</v>
      </c>
      <c r="L104" s="105">
        <f>หนองบัวลำภู!AG23</f>
        <v>1995242.44</v>
      </c>
      <c r="M104" s="105">
        <f>หนองบัวลำภู!AH23</f>
        <v>1919410.13</v>
      </c>
      <c r="N104" s="101"/>
      <c r="O104" s="101"/>
      <c r="P104" s="101"/>
      <c r="Q104" s="93">
        <f t="shared" si="2"/>
        <v>75832.310000000056</v>
      </c>
      <c r="R104" s="94">
        <f t="shared" si="3"/>
        <v>473.59184429147876</v>
      </c>
    </row>
    <row r="105" spans="1:18" s="112" customFormat="1" x14ac:dyDescent="0.55000000000000004">
      <c r="A105" s="106">
        <v>1</v>
      </c>
      <c r="B105" s="107" t="s">
        <v>61</v>
      </c>
      <c r="C105" s="107"/>
      <c r="D105" s="107"/>
      <c r="E105" s="107" t="s">
        <v>75</v>
      </c>
      <c r="F105" s="107"/>
      <c r="G105" s="107" t="s">
        <v>282</v>
      </c>
      <c r="H105" s="113">
        <f>SUM(H84:H104)</f>
        <v>84974</v>
      </c>
      <c r="I105" s="106"/>
      <c r="J105" s="109">
        <f>SUM(J84:J104)</f>
        <v>15539666.130000001</v>
      </c>
      <c r="K105" s="109">
        <f>SUM(K84:K104)</f>
        <v>16732674.329999998</v>
      </c>
      <c r="L105" s="109">
        <f>SUM(L84:L104)</f>
        <v>52195820.939999998</v>
      </c>
      <c r="M105" s="109">
        <f>SUM(M84:M104)</f>
        <v>48061912.140000001</v>
      </c>
      <c r="N105" s="107">
        <v>20</v>
      </c>
      <c r="O105" s="107">
        <v>20</v>
      </c>
      <c r="P105" s="107">
        <f>N105-O105</f>
        <v>0</v>
      </c>
      <c r="Q105" s="110">
        <f t="shared" si="2"/>
        <v>4133908.799999997</v>
      </c>
      <c r="R105" s="111">
        <f>L105/H105</f>
        <v>614.25637183138372</v>
      </c>
    </row>
    <row r="106" spans="1:18" x14ac:dyDescent="0.55000000000000004">
      <c r="A106" s="100">
        <v>1</v>
      </c>
      <c r="B106" s="101" t="s">
        <v>61</v>
      </c>
      <c r="C106" s="101" t="s">
        <v>283</v>
      </c>
      <c r="D106" s="101" t="s">
        <v>82</v>
      </c>
      <c r="E106" s="101" t="s">
        <v>1</v>
      </c>
      <c r="F106" s="101" t="s">
        <v>208</v>
      </c>
      <c r="G106" s="101" t="s">
        <v>284</v>
      </c>
      <c r="H106" s="102"/>
      <c r="I106" s="100"/>
      <c r="J106" s="103"/>
      <c r="K106" s="104"/>
      <c r="L106" s="105"/>
      <c r="M106" s="105"/>
      <c r="N106" s="101"/>
      <c r="O106" s="101"/>
      <c r="P106" s="101"/>
    </row>
    <row r="107" spans="1:18" x14ac:dyDescent="0.55000000000000004">
      <c r="A107" s="100">
        <v>2</v>
      </c>
      <c r="B107" s="101" t="s">
        <v>61</v>
      </c>
      <c r="C107" s="101" t="s">
        <v>283</v>
      </c>
      <c r="D107" s="101" t="s">
        <v>82</v>
      </c>
      <c r="E107" s="101" t="s">
        <v>1</v>
      </c>
      <c r="F107" s="101" t="s">
        <v>178</v>
      </c>
      <c r="G107" s="101" t="s">
        <v>620</v>
      </c>
      <c r="H107" s="102">
        <v>7384</v>
      </c>
      <c r="I107" s="100">
        <v>5</v>
      </c>
      <c r="J107" s="103">
        <f>หนองบัวลำภู!F24</f>
        <v>1941611.47</v>
      </c>
      <c r="K107" s="104">
        <f>หนองบัวลำภู!AF24</f>
        <v>1980788.33</v>
      </c>
      <c r="L107" s="105">
        <f>หนองบัวลำภู!AG24</f>
        <v>4498518.1400000006</v>
      </c>
      <c r="M107" s="105">
        <f>หนองบัวลำภู!AH24</f>
        <v>3021970.5599999996</v>
      </c>
      <c r="N107" s="101"/>
      <c r="O107" s="101"/>
      <c r="P107" s="101"/>
      <c r="Q107" s="93">
        <f t="shared" si="2"/>
        <v>1476547.580000001</v>
      </c>
      <c r="R107" s="94">
        <f t="shared" si="3"/>
        <v>609.22510021668484</v>
      </c>
    </row>
    <row r="108" spans="1:18" x14ac:dyDescent="0.55000000000000004">
      <c r="A108" s="100">
        <v>3</v>
      </c>
      <c r="B108" s="101" t="s">
        <v>61</v>
      </c>
      <c r="C108" s="101" t="s">
        <v>283</v>
      </c>
      <c r="D108" s="101" t="s">
        <v>82</v>
      </c>
      <c r="E108" s="101" t="s">
        <v>1</v>
      </c>
      <c r="F108" s="101" t="s">
        <v>178</v>
      </c>
      <c r="G108" s="101" t="s">
        <v>621</v>
      </c>
      <c r="H108" s="102">
        <v>4311</v>
      </c>
      <c r="I108" s="100">
        <v>3</v>
      </c>
      <c r="J108" s="103">
        <f>หนองบัวลำภู!F25</f>
        <v>236869.3</v>
      </c>
      <c r="K108" s="103">
        <f>หนองบัวลำภู!AF25</f>
        <v>397352.76</v>
      </c>
      <c r="L108" s="105">
        <f>หนองบัวลำภู!AG25</f>
        <v>2684030.59</v>
      </c>
      <c r="M108" s="105">
        <f>หนองบัวลำภู!AH25</f>
        <v>2303557.04</v>
      </c>
      <c r="N108" s="101"/>
      <c r="O108" s="101"/>
      <c r="P108" s="101"/>
      <c r="Q108" s="93">
        <f t="shared" si="2"/>
        <v>380473.54999999981</v>
      </c>
      <c r="R108" s="94">
        <f t="shared" si="3"/>
        <v>622.60046160983529</v>
      </c>
    </row>
    <row r="109" spans="1:18" x14ac:dyDescent="0.55000000000000004">
      <c r="A109" s="100">
        <v>4</v>
      </c>
      <c r="B109" s="101" t="s">
        <v>61</v>
      </c>
      <c r="C109" s="101" t="s">
        <v>283</v>
      </c>
      <c r="D109" s="101" t="s">
        <v>82</v>
      </c>
      <c r="E109" s="101" t="s">
        <v>1</v>
      </c>
      <c r="F109" s="101" t="s">
        <v>178</v>
      </c>
      <c r="G109" s="101" t="s">
        <v>622</v>
      </c>
      <c r="H109" s="102">
        <v>7424</v>
      </c>
      <c r="I109" s="100">
        <v>5</v>
      </c>
      <c r="J109" s="103">
        <f>หนองบัวลำภู!F26</f>
        <v>1018797.66</v>
      </c>
      <c r="K109" s="104">
        <f>หนองบัวลำภู!AF26</f>
        <v>1044456.79</v>
      </c>
      <c r="L109" s="105">
        <f>หนองบัวลำภู!AG26</f>
        <v>4909211.55</v>
      </c>
      <c r="M109" s="105">
        <f>หนองบัวลำภู!AH26</f>
        <v>4043751.35</v>
      </c>
      <c r="N109" s="101"/>
      <c r="O109" s="101"/>
      <c r="P109" s="101"/>
      <c r="Q109" s="93">
        <f t="shared" si="2"/>
        <v>865460.19999999972</v>
      </c>
      <c r="R109" s="94">
        <f t="shared" si="3"/>
        <v>661.26233162715516</v>
      </c>
    </row>
    <row r="110" spans="1:18" x14ac:dyDescent="0.55000000000000004">
      <c r="A110" s="100">
        <v>5</v>
      </c>
      <c r="B110" s="101" t="s">
        <v>61</v>
      </c>
      <c r="C110" s="101" t="s">
        <v>283</v>
      </c>
      <c r="D110" s="101" t="s">
        <v>82</v>
      </c>
      <c r="E110" s="101" t="s">
        <v>1</v>
      </c>
      <c r="F110" s="101" t="s">
        <v>178</v>
      </c>
      <c r="G110" s="101" t="s">
        <v>623</v>
      </c>
      <c r="H110" s="102">
        <v>4841</v>
      </c>
      <c r="I110" s="100">
        <v>4</v>
      </c>
      <c r="J110" s="103">
        <f>หนองบัวลำภู!F27</f>
        <v>936074.96</v>
      </c>
      <c r="K110" s="104">
        <f>หนองบัวลำภู!AF27</f>
        <v>1034860.6399999999</v>
      </c>
      <c r="L110" s="105">
        <f>หนองบัวลำภู!AG27</f>
        <v>3455718.3</v>
      </c>
      <c r="M110" s="105">
        <f>หนองบัวลำภู!AH27</f>
        <v>2850614.4499999997</v>
      </c>
      <c r="N110" s="101"/>
      <c r="O110" s="101"/>
      <c r="P110" s="101"/>
      <c r="Q110" s="93">
        <f t="shared" si="2"/>
        <v>605103.85000000009</v>
      </c>
      <c r="R110" s="94">
        <f t="shared" si="3"/>
        <v>713.843895889279</v>
      </c>
    </row>
    <row r="111" spans="1:18" x14ac:dyDescent="0.55000000000000004">
      <c r="A111" s="100">
        <v>6</v>
      </c>
      <c r="B111" s="101" t="s">
        <v>61</v>
      </c>
      <c r="C111" s="101" t="s">
        <v>283</v>
      </c>
      <c r="D111" s="101" t="s">
        <v>82</v>
      </c>
      <c r="E111" s="101" t="s">
        <v>1</v>
      </c>
      <c r="F111" s="101" t="s">
        <v>178</v>
      </c>
      <c r="G111" s="101" t="s">
        <v>624</v>
      </c>
      <c r="H111" s="102">
        <v>3165</v>
      </c>
      <c r="I111" s="100">
        <v>3</v>
      </c>
      <c r="J111" s="103">
        <f>หนองบัวลำภู!F28</f>
        <v>596490.1</v>
      </c>
      <c r="K111" s="104">
        <f>หนองบัวลำภู!AF28</f>
        <v>591969.13</v>
      </c>
      <c r="L111" s="105">
        <f>หนองบัวลำภู!AG28</f>
        <v>3011678.37</v>
      </c>
      <c r="M111" s="105">
        <f>หนองบัวลำภู!AH28</f>
        <v>2616923.1999999997</v>
      </c>
      <c r="N111" s="101"/>
      <c r="O111" s="101"/>
      <c r="P111" s="101"/>
      <c r="Q111" s="93">
        <f t="shared" si="2"/>
        <v>394755.17000000039</v>
      </c>
      <c r="R111" s="94">
        <f t="shared" si="3"/>
        <v>951.55714691943126</v>
      </c>
    </row>
    <row r="112" spans="1:18" x14ac:dyDescent="0.55000000000000004">
      <c r="A112" s="100">
        <v>7</v>
      </c>
      <c r="B112" s="101" t="s">
        <v>61</v>
      </c>
      <c r="C112" s="101" t="s">
        <v>283</v>
      </c>
      <c r="D112" s="101" t="s">
        <v>82</v>
      </c>
      <c r="E112" s="101" t="s">
        <v>1</v>
      </c>
      <c r="F112" s="101" t="s">
        <v>178</v>
      </c>
      <c r="G112" s="101" t="s">
        <v>625</v>
      </c>
      <c r="H112" s="102">
        <v>3662</v>
      </c>
      <c r="I112" s="100">
        <v>3</v>
      </c>
      <c r="J112" s="103">
        <f>หนองบัวลำภู!F29</f>
        <v>808659.6</v>
      </c>
      <c r="K112" s="104">
        <f>หนองบัวลำภู!AF29</f>
        <v>845836.39</v>
      </c>
      <c r="L112" s="105">
        <f>หนองบัวลำภู!AG29</f>
        <v>3082794.96</v>
      </c>
      <c r="M112" s="105">
        <f>หนองบัวลำภู!AH29</f>
        <v>2524458.48</v>
      </c>
      <c r="N112" s="101"/>
      <c r="O112" s="101"/>
      <c r="P112" s="101"/>
      <c r="Q112" s="93">
        <f t="shared" si="2"/>
        <v>558336.48</v>
      </c>
      <c r="R112" s="94">
        <f t="shared" si="3"/>
        <v>841.8336865101038</v>
      </c>
    </row>
    <row r="113" spans="1:18" x14ac:dyDescent="0.55000000000000004">
      <c r="A113" s="100">
        <v>8</v>
      </c>
      <c r="B113" s="101" t="s">
        <v>61</v>
      </c>
      <c r="C113" s="101" t="s">
        <v>283</v>
      </c>
      <c r="D113" s="101" t="s">
        <v>82</v>
      </c>
      <c r="E113" s="101" t="s">
        <v>1</v>
      </c>
      <c r="F113" s="101" t="s">
        <v>178</v>
      </c>
      <c r="G113" s="101" t="s">
        <v>626</v>
      </c>
      <c r="H113" s="102">
        <v>2860</v>
      </c>
      <c r="I113" s="100">
        <v>2</v>
      </c>
      <c r="J113" s="103">
        <f>หนองบัวลำภู!F30</f>
        <v>401702.67</v>
      </c>
      <c r="K113" s="104">
        <f>หนองบัวลำภู!AF30</f>
        <v>446689.12199999997</v>
      </c>
      <c r="L113" s="105">
        <f>หนองบัวลำภู!AG30</f>
        <v>1888122.9500000002</v>
      </c>
      <c r="M113" s="105">
        <f>หนองบัวลำภู!AH30</f>
        <v>1924803.9280000001</v>
      </c>
      <c r="N113" s="101"/>
      <c r="O113" s="101"/>
      <c r="P113" s="101"/>
      <c r="Q113" s="93">
        <f t="shared" si="2"/>
        <v>-36680.977999999886</v>
      </c>
      <c r="R113" s="94">
        <f t="shared" si="3"/>
        <v>660.18284965034968</v>
      </c>
    </row>
    <row r="114" spans="1:18" x14ac:dyDescent="0.55000000000000004">
      <c r="A114" s="100">
        <v>9</v>
      </c>
      <c r="B114" s="101" t="s">
        <v>61</v>
      </c>
      <c r="C114" s="101" t="s">
        <v>283</v>
      </c>
      <c r="D114" s="101" t="s">
        <v>82</v>
      </c>
      <c r="E114" s="101" t="s">
        <v>1</v>
      </c>
      <c r="F114" s="101" t="s">
        <v>178</v>
      </c>
      <c r="G114" s="101" t="s">
        <v>627</v>
      </c>
      <c r="H114" s="102">
        <v>6859</v>
      </c>
      <c r="I114" s="100">
        <v>5</v>
      </c>
      <c r="J114" s="103">
        <f>หนองบัวลำภู!F31</f>
        <v>920216.55</v>
      </c>
      <c r="K114" s="104">
        <f>หนองบัวลำภู!AF31</f>
        <v>943963.8</v>
      </c>
      <c r="L114" s="105">
        <f>หนองบัวลำภู!AG31</f>
        <v>3083195.79</v>
      </c>
      <c r="M114" s="105">
        <f>หนองบัวลำภู!AH31</f>
        <v>2896134.6</v>
      </c>
      <c r="N114" s="101"/>
      <c r="O114" s="101"/>
      <c r="P114" s="101"/>
      <c r="Q114" s="93">
        <f t="shared" si="2"/>
        <v>187061.18999999994</v>
      </c>
      <c r="R114" s="94">
        <f t="shared" si="3"/>
        <v>449.51097681877826</v>
      </c>
    </row>
    <row r="115" spans="1:18" x14ac:dyDescent="0.55000000000000004">
      <c r="A115" s="100">
        <v>10</v>
      </c>
      <c r="B115" s="101" t="s">
        <v>61</v>
      </c>
      <c r="C115" s="101" t="s">
        <v>283</v>
      </c>
      <c r="D115" s="101" t="s">
        <v>82</v>
      </c>
      <c r="E115" s="101" t="s">
        <v>1</v>
      </c>
      <c r="F115" s="101" t="s">
        <v>178</v>
      </c>
      <c r="G115" s="101" t="s">
        <v>628</v>
      </c>
      <c r="H115" s="102">
        <v>2919</v>
      </c>
      <c r="I115" s="100">
        <v>2</v>
      </c>
      <c r="J115" s="103">
        <f>หนองบัวลำภู!F32</f>
        <v>414197.36</v>
      </c>
      <c r="K115" s="104">
        <f>หนองบัวลำภู!AF32</f>
        <v>409626.57999999996</v>
      </c>
      <c r="L115" s="105">
        <f>หนองบัวลำภู!AG32</f>
        <v>1912223.7799999998</v>
      </c>
      <c r="M115" s="105">
        <f>หนองบัวลำภู!AH32</f>
        <v>1824754.87</v>
      </c>
      <c r="N115" s="101"/>
      <c r="O115" s="101"/>
      <c r="P115" s="101"/>
      <c r="Q115" s="93">
        <f t="shared" si="2"/>
        <v>87468.909999999683</v>
      </c>
      <c r="R115" s="94">
        <f t="shared" si="3"/>
        <v>655.09550531003765</v>
      </c>
    </row>
    <row r="116" spans="1:18" x14ac:dyDescent="0.55000000000000004">
      <c r="A116" s="100">
        <v>11</v>
      </c>
      <c r="B116" s="101" t="s">
        <v>61</v>
      </c>
      <c r="C116" s="101" t="s">
        <v>283</v>
      </c>
      <c r="D116" s="101" t="s">
        <v>82</v>
      </c>
      <c r="E116" s="101" t="s">
        <v>1</v>
      </c>
      <c r="F116" s="101" t="s">
        <v>178</v>
      </c>
      <c r="G116" s="101" t="s">
        <v>629</v>
      </c>
      <c r="H116" s="102">
        <v>5877</v>
      </c>
      <c r="I116" s="100">
        <v>4</v>
      </c>
      <c r="J116" s="103">
        <f>หนองบัวลำภู!F33</f>
        <v>413797.92</v>
      </c>
      <c r="K116" s="104">
        <f>หนองบัวลำภู!AF33</f>
        <v>415826.57999999996</v>
      </c>
      <c r="L116" s="105">
        <f>หนองบัวลำภู!AG33</f>
        <v>3326296.91</v>
      </c>
      <c r="M116" s="105">
        <f>หนองบัวลำภู!AH33</f>
        <v>2948162.87</v>
      </c>
      <c r="N116" s="101"/>
      <c r="O116" s="101"/>
      <c r="P116" s="101"/>
      <c r="Q116" s="93">
        <f t="shared" si="2"/>
        <v>378134.04000000004</v>
      </c>
      <c r="R116" s="94">
        <f t="shared" si="3"/>
        <v>565.9855215245874</v>
      </c>
    </row>
    <row r="117" spans="1:18" x14ac:dyDescent="0.55000000000000004">
      <c r="A117" s="100">
        <v>12</v>
      </c>
      <c r="B117" s="101" t="s">
        <v>61</v>
      </c>
      <c r="C117" s="101" t="s">
        <v>283</v>
      </c>
      <c r="D117" s="101" t="s">
        <v>82</v>
      </c>
      <c r="E117" s="101" t="s">
        <v>1</v>
      </c>
      <c r="F117" s="101" t="s">
        <v>178</v>
      </c>
      <c r="G117" s="101" t="s">
        <v>630</v>
      </c>
      <c r="H117" s="102">
        <v>5647</v>
      </c>
      <c r="I117" s="100">
        <v>4</v>
      </c>
      <c r="J117" s="103">
        <f>หนองบัวลำภู!F34</f>
        <v>629130.97</v>
      </c>
      <c r="K117" s="104">
        <f>หนองบัวลำภู!AF34</f>
        <v>679073.71</v>
      </c>
      <c r="L117" s="105">
        <f>หนองบัวลำภู!AG34</f>
        <v>3458329.3899999997</v>
      </c>
      <c r="M117" s="105">
        <f>หนองบัวลำภู!AH34</f>
        <v>3119178.38</v>
      </c>
      <c r="N117" s="101"/>
      <c r="O117" s="101"/>
      <c r="P117" s="101"/>
      <c r="Q117" s="93">
        <f t="shared" si="2"/>
        <v>339151.00999999978</v>
      </c>
      <c r="R117" s="94">
        <f t="shared" si="3"/>
        <v>612.41887550911986</v>
      </c>
    </row>
    <row r="118" spans="1:18" x14ac:dyDescent="0.55000000000000004">
      <c r="A118" s="100">
        <v>13</v>
      </c>
      <c r="B118" s="101" t="s">
        <v>61</v>
      </c>
      <c r="C118" s="101" t="s">
        <v>283</v>
      </c>
      <c r="D118" s="101" t="s">
        <v>82</v>
      </c>
      <c r="E118" s="101" t="s">
        <v>1</v>
      </c>
      <c r="F118" s="101" t="s">
        <v>178</v>
      </c>
      <c r="G118" s="101" t="s">
        <v>631</v>
      </c>
      <c r="H118" s="102">
        <v>4300</v>
      </c>
      <c r="I118" s="100">
        <v>3</v>
      </c>
      <c r="J118" s="103">
        <f>หนองบัวลำภู!F35</f>
        <v>472555.25</v>
      </c>
      <c r="K118" s="104">
        <f>หนองบัวลำภู!AF35</f>
        <v>519446.10000000003</v>
      </c>
      <c r="L118" s="105">
        <f>หนองบัวลำภู!AG35</f>
        <v>2289510.69</v>
      </c>
      <c r="M118" s="105">
        <f>หนองบัวลำภู!AH35</f>
        <v>1998580.78</v>
      </c>
      <c r="N118" s="101"/>
      <c r="O118" s="101"/>
      <c r="P118" s="101"/>
      <c r="Q118" s="93">
        <f t="shared" si="2"/>
        <v>290929.90999999992</v>
      </c>
      <c r="R118" s="94">
        <f t="shared" si="3"/>
        <v>532.44434651162794</v>
      </c>
    </row>
    <row r="119" spans="1:18" s="112" customFormat="1" x14ac:dyDescent="0.55000000000000004">
      <c r="A119" s="106">
        <v>2</v>
      </c>
      <c r="B119" s="107" t="s">
        <v>61</v>
      </c>
      <c r="C119" s="107"/>
      <c r="D119" s="107"/>
      <c r="E119" s="107" t="s">
        <v>75</v>
      </c>
      <c r="F119" s="107"/>
      <c r="G119" s="107" t="s">
        <v>285</v>
      </c>
      <c r="H119" s="113">
        <f>SUM(H106:H118)</f>
        <v>59249</v>
      </c>
      <c r="I119" s="106"/>
      <c r="J119" s="109">
        <f>SUM(J106:J118)</f>
        <v>8790103.8099999987</v>
      </c>
      <c r="K119" s="109">
        <f>SUM(K106:K118)</f>
        <v>9309889.9319999982</v>
      </c>
      <c r="L119" s="109">
        <f>SUM(L106:L118)</f>
        <v>37599631.420000002</v>
      </c>
      <c r="M119" s="109">
        <f>SUM(M106:M118)</f>
        <v>32072890.508000001</v>
      </c>
      <c r="N119" s="107">
        <v>12</v>
      </c>
      <c r="O119" s="107">
        <v>12</v>
      </c>
      <c r="P119" s="107">
        <f>N119-O119</f>
        <v>0</v>
      </c>
      <c r="Q119" s="110">
        <f t="shared" si="2"/>
        <v>5526740.9120000005</v>
      </c>
      <c r="R119" s="111">
        <f>L119/H119</f>
        <v>634.60364596870841</v>
      </c>
    </row>
    <row r="120" spans="1:18" x14ac:dyDescent="0.55000000000000004">
      <c r="A120" s="100">
        <v>1</v>
      </c>
      <c r="B120" s="101" t="s">
        <v>61</v>
      </c>
      <c r="C120" s="101" t="s">
        <v>286</v>
      </c>
      <c r="D120" s="101" t="s">
        <v>89</v>
      </c>
      <c r="E120" s="101" t="s">
        <v>2</v>
      </c>
      <c r="F120" s="101" t="s">
        <v>208</v>
      </c>
      <c r="G120" s="101" t="s">
        <v>287</v>
      </c>
      <c r="H120" s="102"/>
      <c r="I120" s="100"/>
      <c r="J120" s="103"/>
      <c r="K120" s="104"/>
      <c r="L120" s="105"/>
      <c r="M120" s="105"/>
      <c r="N120" s="101"/>
      <c r="O120" s="101"/>
      <c r="P120" s="101"/>
    </row>
    <row r="121" spans="1:18" x14ac:dyDescent="0.55000000000000004">
      <c r="A121" s="100">
        <v>2</v>
      </c>
      <c r="B121" s="101" t="s">
        <v>61</v>
      </c>
      <c r="C121" s="101" t="s">
        <v>286</v>
      </c>
      <c r="D121" s="101" t="s">
        <v>89</v>
      </c>
      <c r="E121" s="101" t="s">
        <v>2</v>
      </c>
      <c r="F121" s="101" t="s">
        <v>178</v>
      </c>
      <c r="G121" s="101" t="s">
        <v>632</v>
      </c>
      <c r="H121" s="102">
        <v>1926</v>
      </c>
      <c r="I121" s="100">
        <v>2</v>
      </c>
      <c r="J121" s="103">
        <f>หนองบัวลำภู!F36</f>
        <v>326689.56</v>
      </c>
      <c r="K121" s="104">
        <f>หนองบัวลำภู!AF36</f>
        <v>340162.54000000004</v>
      </c>
      <c r="L121" s="105">
        <f>หนองบัวลำภู!AG36</f>
        <v>1708583.17</v>
      </c>
      <c r="M121" s="105">
        <f>หนองบัวลำภู!AH36</f>
        <v>1576629.27</v>
      </c>
      <c r="N121" s="101"/>
      <c r="O121" s="101"/>
      <c r="P121" s="101"/>
      <c r="Q121" s="93">
        <f t="shared" si="2"/>
        <v>131953.89999999991</v>
      </c>
      <c r="R121" s="94">
        <f t="shared" si="3"/>
        <v>887.11483385254405</v>
      </c>
    </row>
    <row r="122" spans="1:18" x14ac:dyDescent="0.55000000000000004">
      <c r="A122" s="100">
        <v>3</v>
      </c>
      <c r="B122" s="101" t="s">
        <v>61</v>
      </c>
      <c r="C122" s="101" t="s">
        <v>286</v>
      </c>
      <c r="D122" s="101" t="s">
        <v>89</v>
      </c>
      <c r="E122" s="101" t="s">
        <v>2</v>
      </c>
      <c r="F122" s="101" t="s">
        <v>178</v>
      </c>
      <c r="G122" s="101" t="s">
        <v>633</v>
      </c>
      <c r="H122" s="102">
        <v>4146</v>
      </c>
      <c r="I122" s="100">
        <v>3</v>
      </c>
      <c r="J122" s="103">
        <f>หนองบัวลำภู!F37</f>
        <v>690550.54</v>
      </c>
      <c r="K122" s="104">
        <f>หนองบัวลำภู!AF37</f>
        <v>737483.63</v>
      </c>
      <c r="L122" s="105">
        <f>หนองบัวลำภู!AG37</f>
        <v>3111688.77</v>
      </c>
      <c r="M122" s="105">
        <f>หนองบัวลำภู!AH37</f>
        <v>2622971.23</v>
      </c>
      <c r="N122" s="101"/>
      <c r="O122" s="101"/>
      <c r="P122" s="101"/>
      <c r="Q122" s="93">
        <f t="shared" si="2"/>
        <v>488717.54000000004</v>
      </c>
      <c r="R122" s="94">
        <f t="shared" si="3"/>
        <v>750.52792329956583</v>
      </c>
    </row>
    <row r="123" spans="1:18" x14ac:dyDescent="0.55000000000000004">
      <c r="A123" s="100">
        <v>4</v>
      </c>
      <c r="B123" s="101" t="s">
        <v>61</v>
      </c>
      <c r="C123" s="101" t="s">
        <v>286</v>
      </c>
      <c r="D123" s="101" t="s">
        <v>89</v>
      </c>
      <c r="E123" s="101" t="s">
        <v>2</v>
      </c>
      <c r="F123" s="101" t="s">
        <v>178</v>
      </c>
      <c r="G123" s="101" t="s">
        <v>634</v>
      </c>
      <c r="H123" s="102">
        <v>1218</v>
      </c>
      <c r="I123" s="100">
        <v>1</v>
      </c>
      <c r="J123" s="103">
        <f>หนองบัวลำภู!F38</f>
        <v>289483.09999999998</v>
      </c>
      <c r="K123" s="104">
        <f>หนองบัวลำภู!AF38</f>
        <v>317438.57999999996</v>
      </c>
      <c r="L123" s="105">
        <f>หนองบัวลำภู!AG38</f>
        <v>1613869.1099999999</v>
      </c>
      <c r="M123" s="105">
        <f>หนองบัวลำภู!AH38</f>
        <v>1613445.19</v>
      </c>
      <c r="N123" s="101"/>
      <c r="O123" s="101"/>
      <c r="P123" s="101"/>
      <c r="Q123" s="93">
        <f t="shared" si="2"/>
        <v>423.91999999992549</v>
      </c>
      <c r="R123" s="94">
        <f t="shared" si="3"/>
        <v>1325.0156896551723</v>
      </c>
    </row>
    <row r="124" spans="1:18" x14ac:dyDescent="0.55000000000000004">
      <c r="A124" s="100">
        <v>5</v>
      </c>
      <c r="B124" s="101" t="s">
        <v>61</v>
      </c>
      <c r="C124" s="101" t="s">
        <v>286</v>
      </c>
      <c r="D124" s="101" t="s">
        <v>89</v>
      </c>
      <c r="E124" s="101" t="s">
        <v>2</v>
      </c>
      <c r="F124" s="101" t="s">
        <v>178</v>
      </c>
      <c r="G124" s="101" t="s">
        <v>635</v>
      </c>
      <c r="H124" s="102">
        <v>5296</v>
      </c>
      <c r="I124" s="100">
        <v>4</v>
      </c>
      <c r="J124" s="103">
        <f>หนองบัวลำภู!F39</f>
        <v>735417.02</v>
      </c>
      <c r="K124" s="104">
        <f>หนองบัวลำภู!AF39</f>
        <v>895965.67</v>
      </c>
      <c r="L124" s="105">
        <f>หนองบัวลำภู!AG39</f>
        <v>2759008.34</v>
      </c>
      <c r="M124" s="105">
        <f>หนองบัวลำภู!AH39</f>
        <v>2386875.59</v>
      </c>
      <c r="N124" s="101"/>
      <c r="O124" s="101"/>
      <c r="P124" s="101"/>
      <c r="Q124" s="93">
        <f t="shared" si="2"/>
        <v>372132.75</v>
      </c>
      <c r="R124" s="94">
        <f t="shared" si="3"/>
        <v>520.96078927492442</v>
      </c>
    </row>
    <row r="125" spans="1:18" x14ac:dyDescent="0.55000000000000004">
      <c r="A125" s="100">
        <v>6</v>
      </c>
      <c r="B125" s="101" t="s">
        <v>61</v>
      </c>
      <c r="C125" s="101" t="s">
        <v>286</v>
      </c>
      <c r="D125" s="101" t="s">
        <v>89</v>
      </c>
      <c r="E125" s="101" t="s">
        <v>2</v>
      </c>
      <c r="F125" s="101" t="s">
        <v>178</v>
      </c>
      <c r="G125" s="101" t="s">
        <v>636</v>
      </c>
      <c r="H125" s="102">
        <v>3642</v>
      </c>
      <c r="I125" s="100">
        <v>3</v>
      </c>
      <c r="J125" s="103">
        <f>หนองบัวลำภู!F40</f>
        <v>900063.56</v>
      </c>
      <c r="K125" s="104">
        <f>หนองบัวลำภู!AF40</f>
        <v>959060.03</v>
      </c>
      <c r="L125" s="105">
        <f>หนองบัวลำภู!AG40</f>
        <v>3037140.27</v>
      </c>
      <c r="M125" s="105">
        <f>หนองบัวลำภู!AH40</f>
        <v>2486111.39</v>
      </c>
      <c r="N125" s="101"/>
      <c r="O125" s="101"/>
      <c r="P125" s="101"/>
      <c r="Q125" s="93">
        <f t="shared" si="2"/>
        <v>551028.87999999989</v>
      </c>
      <c r="R125" s="94">
        <f t="shared" si="3"/>
        <v>833.92099670510709</v>
      </c>
    </row>
    <row r="126" spans="1:18" x14ac:dyDescent="0.55000000000000004">
      <c r="A126" s="100">
        <v>7</v>
      </c>
      <c r="B126" s="101" t="s">
        <v>61</v>
      </c>
      <c r="C126" s="101" t="s">
        <v>286</v>
      </c>
      <c r="D126" s="101" t="s">
        <v>89</v>
      </c>
      <c r="E126" s="101" t="s">
        <v>2</v>
      </c>
      <c r="F126" s="101" t="s">
        <v>178</v>
      </c>
      <c r="G126" s="101" t="s">
        <v>637</v>
      </c>
      <c r="H126" s="102">
        <v>3621</v>
      </c>
      <c r="I126" s="100">
        <v>3</v>
      </c>
      <c r="J126" s="103">
        <f>หนองบัวลำภู!F41</f>
        <v>846571.08</v>
      </c>
      <c r="K126" s="104">
        <f>หนองบัวลำภู!AF41</f>
        <v>1008211.25</v>
      </c>
      <c r="L126" s="105">
        <f>หนองบัวลำภู!AG41</f>
        <v>3502701</v>
      </c>
      <c r="M126" s="105">
        <f>หนองบัวลำภู!AH41</f>
        <v>3219448.3200000003</v>
      </c>
      <c r="N126" s="101"/>
      <c r="O126" s="101"/>
      <c r="P126" s="101"/>
      <c r="Q126" s="93">
        <f t="shared" si="2"/>
        <v>283252.6799999997</v>
      </c>
      <c r="R126" s="94">
        <f t="shared" si="3"/>
        <v>967.32974316487162</v>
      </c>
    </row>
    <row r="127" spans="1:18" x14ac:dyDescent="0.55000000000000004">
      <c r="A127" s="100">
        <v>8</v>
      </c>
      <c r="B127" s="101" t="s">
        <v>61</v>
      </c>
      <c r="C127" s="101" t="s">
        <v>286</v>
      </c>
      <c r="D127" s="101" t="s">
        <v>89</v>
      </c>
      <c r="E127" s="101" t="s">
        <v>2</v>
      </c>
      <c r="F127" s="101" t="s">
        <v>178</v>
      </c>
      <c r="G127" s="101" t="s">
        <v>638</v>
      </c>
      <c r="H127" s="102">
        <v>1853</v>
      </c>
      <c r="I127" s="100">
        <v>2</v>
      </c>
      <c r="J127" s="103">
        <f>หนองบัวลำภู!F42</f>
        <v>288151.12</v>
      </c>
      <c r="K127" s="104">
        <f>หนองบัวลำภู!AF42</f>
        <v>314460.59000000003</v>
      </c>
      <c r="L127" s="105">
        <f>หนองบัวลำภู!AG42</f>
        <v>2157609.5300000003</v>
      </c>
      <c r="M127" s="105">
        <f>หนองบัวลำภู!AH42</f>
        <v>2171950.56</v>
      </c>
      <c r="N127" s="101"/>
      <c r="O127" s="101"/>
      <c r="P127" s="101"/>
      <c r="Q127" s="93">
        <f t="shared" si="2"/>
        <v>-14341.029999999795</v>
      </c>
      <c r="R127" s="94">
        <f t="shared" si="3"/>
        <v>1164.387226119806</v>
      </c>
    </row>
    <row r="128" spans="1:18" x14ac:dyDescent="0.55000000000000004">
      <c r="A128" s="100">
        <v>9</v>
      </c>
      <c r="B128" s="101" t="s">
        <v>61</v>
      </c>
      <c r="C128" s="101" t="s">
        <v>286</v>
      </c>
      <c r="D128" s="101" t="s">
        <v>89</v>
      </c>
      <c r="E128" s="101" t="s">
        <v>2</v>
      </c>
      <c r="F128" s="101" t="s">
        <v>178</v>
      </c>
      <c r="G128" s="101" t="s">
        <v>639</v>
      </c>
      <c r="H128" s="102">
        <v>1606</v>
      </c>
      <c r="I128" s="100">
        <v>2</v>
      </c>
      <c r="J128" s="103">
        <f>หนองบัวลำภู!F43</f>
        <v>413183.95</v>
      </c>
      <c r="K128" s="104">
        <f>หนองบัวลำภู!AF43</f>
        <v>428787.61</v>
      </c>
      <c r="L128" s="105">
        <f>หนองบัวลำภู!AG43</f>
        <v>1720266.98</v>
      </c>
      <c r="M128" s="105">
        <f>หนองบัวลำภู!AH43</f>
        <v>1566771.18</v>
      </c>
      <c r="N128" s="101"/>
      <c r="O128" s="101"/>
      <c r="P128" s="101"/>
      <c r="Q128" s="93">
        <f t="shared" si="2"/>
        <v>153495.80000000005</v>
      </c>
      <c r="R128" s="94">
        <f t="shared" si="3"/>
        <v>1071.1500498132004</v>
      </c>
    </row>
    <row r="129" spans="1:18" x14ac:dyDescent="0.55000000000000004">
      <c r="A129" s="100">
        <v>10</v>
      </c>
      <c r="B129" s="101" t="s">
        <v>61</v>
      </c>
      <c r="C129" s="101" t="s">
        <v>286</v>
      </c>
      <c r="D129" s="101" t="s">
        <v>89</v>
      </c>
      <c r="E129" s="101" t="s">
        <v>2</v>
      </c>
      <c r="F129" s="101" t="s">
        <v>178</v>
      </c>
      <c r="G129" s="101" t="s">
        <v>640</v>
      </c>
      <c r="H129" s="102">
        <v>4293</v>
      </c>
      <c r="I129" s="100">
        <v>3</v>
      </c>
      <c r="J129" s="103">
        <f>หนองบัวลำภู!F44</f>
        <v>1142827.57</v>
      </c>
      <c r="K129" s="104">
        <f>หนองบัวลำภู!AF44</f>
        <v>1324215.74</v>
      </c>
      <c r="L129" s="105">
        <f>หนองบัวลำภู!AG44</f>
        <v>3282958.83</v>
      </c>
      <c r="M129" s="105">
        <f>หนองบัวลำภู!AH44</f>
        <v>2332674.83</v>
      </c>
      <c r="N129" s="101"/>
      <c r="O129" s="101"/>
      <c r="P129" s="101"/>
      <c r="Q129" s="93">
        <f t="shared" si="2"/>
        <v>950284</v>
      </c>
      <c r="R129" s="94">
        <f t="shared" si="3"/>
        <v>764.72369671558351</v>
      </c>
    </row>
    <row r="130" spans="1:18" x14ac:dyDescent="0.55000000000000004">
      <c r="A130" s="100">
        <v>11</v>
      </c>
      <c r="B130" s="101" t="s">
        <v>61</v>
      </c>
      <c r="C130" s="101" t="s">
        <v>286</v>
      </c>
      <c r="D130" s="101" t="s">
        <v>89</v>
      </c>
      <c r="E130" s="101" t="s">
        <v>2</v>
      </c>
      <c r="F130" s="101" t="s">
        <v>178</v>
      </c>
      <c r="G130" s="101" t="s">
        <v>641</v>
      </c>
      <c r="H130" s="102">
        <v>2536</v>
      </c>
      <c r="I130" s="100">
        <v>2</v>
      </c>
      <c r="J130" s="103">
        <f>หนองบัวลำภู!F45</f>
        <v>402004.71</v>
      </c>
      <c r="K130" s="104">
        <f>หนองบัวลำภู!AF45</f>
        <v>433745.59</v>
      </c>
      <c r="L130" s="105">
        <f>หนองบัวลำภู!AG45</f>
        <v>1134368.1499999999</v>
      </c>
      <c r="M130" s="105">
        <f>หนองบัวลำภู!AH45</f>
        <v>1123121.04</v>
      </c>
      <c r="N130" s="101"/>
      <c r="O130" s="101"/>
      <c r="P130" s="101"/>
      <c r="Q130" s="93">
        <f t="shared" si="2"/>
        <v>11247.10999999987</v>
      </c>
      <c r="R130" s="94">
        <f t="shared" si="3"/>
        <v>447.30605283911666</v>
      </c>
    </row>
    <row r="131" spans="1:18" x14ac:dyDescent="0.55000000000000004">
      <c r="A131" s="100">
        <v>12</v>
      </c>
      <c r="B131" s="101" t="s">
        <v>61</v>
      </c>
      <c r="C131" s="101" t="s">
        <v>286</v>
      </c>
      <c r="D131" s="101" t="s">
        <v>89</v>
      </c>
      <c r="E131" s="101" t="s">
        <v>2</v>
      </c>
      <c r="F131" s="101" t="s">
        <v>178</v>
      </c>
      <c r="G131" s="101" t="s">
        <v>642</v>
      </c>
      <c r="H131" s="102">
        <v>3568</v>
      </c>
      <c r="I131" s="100">
        <v>3</v>
      </c>
      <c r="J131" s="103">
        <f>หนองบัวลำภู!F46</f>
        <v>296229.2</v>
      </c>
      <c r="K131" s="104">
        <f>หนองบัวลำภู!AF46</f>
        <v>365333.82</v>
      </c>
      <c r="L131" s="105">
        <f>หนองบัวลำภู!AG46</f>
        <v>2684727.59</v>
      </c>
      <c r="M131" s="105">
        <f>หนองบัวลำภู!AH46</f>
        <v>2616551.7000000002</v>
      </c>
      <c r="N131" s="101"/>
      <c r="O131" s="101"/>
      <c r="P131" s="101"/>
      <c r="Q131" s="93">
        <f t="shared" si="2"/>
        <v>68175.889999999665</v>
      </c>
      <c r="R131" s="94">
        <f t="shared" si="3"/>
        <v>752.44607343049324</v>
      </c>
    </row>
    <row r="132" spans="1:18" x14ac:dyDescent="0.55000000000000004">
      <c r="A132" s="100">
        <v>13</v>
      </c>
      <c r="B132" s="101" t="s">
        <v>61</v>
      </c>
      <c r="C132" s="101" t="s">
        <v>286</v>
      </c>
      <c r="D132" s="101" t="s">
        <v>89</v>
      </c>
      <c r="E132" s="101" t="s">
        <v>2</v>
      </c>
      <c r="F132" s="101" t="s">
        <v>178</v>
      </c>
      <c r="G132" s="101" t="s">
        <v>643</v>
      </c>
      <c r="H132" s="102">
        <v>2724</v>
      </c>
      <c r="I132" s="100">
        <v>2</v>
      </c>
      <c r="J132" s="103">
        <f>หนองบัวลำภู!F47</f>
        <v>209058.58</v>
      </c>
      <c r="K132" s="104">
        <f>หนองบัวลำภู!AF47</f>
        <v>360296.61</v>
      </c>
      <c r="L132" s="105">
        <f>หนองบัวลำภู!AG47</f>
        <v>2039803.1800000002</v>
      </c>
      <c r="M132" s="105">
        <f>หนองบัวลำภู!AH47</f>
        <v>1964868.6199999999</v>
      </c>
      <c r="N132" s="101"/>
      <c r="O132" s="101"/>
      <c r="P132" s="101"/>
      <c r="Q132" s="93">
        <f t="shared" si="2"/>
        <v>74934.560000000289</v>
      </c>
      <c r="R132" s="94">
        <f t="shared" si="3"/>
        <v>748.82642437591778</v>
      </c>
    </row>
    <row r="133" spans="1:18" x14ac:dyDescent="0.55000000000000004">
      <c r="A133" s="100">
        <v>14</v>
      </c>
      <c r="B133" s="101" t="s">
        <v>61</v>
      </c>
      <c r="C133" s="101" t="s">
        <v>286</v>
      </c>
      <c r="D133" s="101" t="s">
        <v>89</v>
      </c>
      <c r="E133" s="101" t="s">
        <v>2</v>
      </c>
      <c r="F133" s="101" t="s">
        <v>178</v>
      </c>
      <c r="G133" s="101" t="s">
        <v>644</v>
      </c>
      <c r="H133" s="102">
        <v>1550</v>
      </c>
      <c r="I133" s="100">
        <v>2</v>
      </c>
      <c r="J133" s="103">
        <f>หนองบัวลำภู!F48</f>
        <v>514007.68</v>
      </c>
      <c r="K133" s="104">
        <f>หนองบัวลำภู!AF48</f>
        <v>552801.67000000004</v>
      </c>
      <c r="L133" s="105">
        <f>หนองบัวลำภู!AG48</f>
        <v>1717690.14</v>
      </c>
      <c r="M133" s="105">
        <f>หนองบัวลำภู!AH48</f>
        <v>1602732.25</v>
      </c>
      <c r="N133" s="101"/>
      <c r="O133" s="101"/>
      <c r="P133" s="101"/>
      <c r="Q133" s="93">
        <f t="shared" si="2"/>
        <v>114957.8899999999</v>
      </c>
      <c r="R133" s="94">
        <f t="shared" si="3"/>
        <v>1108.1871870967741</v>
      </c>
    </row>
    <row r="134" spans="1:18" x14ac:dyDescent="0.55000000000000004">
      <c r="A134" s="100">
        <v>15</v>
      </c>
      <c r="B134" s="101" t="s">
        <v>61</v>
      </c>
      <c r="C134" s="101" t="s">
        <v>286</v>
      </c>
      <c r="D134" s="101" t="s">
        <v>89</v>
      </c>
      <c r="E134" s="101" t="s">
        <v>2</v>
      </c>
      <c r="F134" s="101" t="s">
        <v>178</v>
      </c>
      <c r="G134" s="101" t="s">
        <v>645</v>
      </c>
      <c r="H134" s="102">
        <v>2348</v>
      </c>
      <c r="I134" s="100">
        <v>2</v>
      </c>
      <c r="J134" s="103">
        <f>หนองบัวลำภู!F49</f>
        <v>316405.12</v>
      </c>
      <c r="K134" s="104">
        <f>หนองบัวลำภู!AF49</f>
        <v>331081.84999999998</v>
      </c>
      <c r="L134" s="105">
        <f>หนองบัวลำภู!AG49</f>
        <v>1667619.42</v>
      </c>
      <c r="M134" s="105">
        <f>หนองบัวลำภู!AH49</f>
        <v>1603316.59</v>
      </c>
      <c r="N134" s="101"/>
      <c r="O134" s="101"/>
      <c r="P134" s="101"/>
      <c r="Q134" s="93">
        <f t="shared" si="2"/>
        <v>64302.829999999842</v>
      </c>
      <c r="R134" s="94">
        <f t="shared" si="3"/>
        <v>710.22973594548546</v>
      </c>
    </row>
    <row r="135" spans="1:18" s="112" customFormat="1" x14ac:dyDescent="0.55000000000000004">
      <c r="A135" s="106">
        <v>3</v>
      </c>
      <c r="B135" s="107" t="s">
        <v>61</v>
      </c>
      <c r="C135" s="107"/>
      <c r="D135" s="107"/>
      <c r="E135" s="107" t="s">
        <v>75</v>
      </c>
      <c r="F135" s="107"/>
      <c r="G135" s="107" t="s">
        <v>288</v>
      </c>
      <c r="H135" s="113">
        <f>SUM(H120:H134)</f>
        <v>40327</v>
      </c>
      <c r="I135" s="106"/>
      <c r="J135" s="109">
        <f>SUM(J121:J134)</f>
        <v>7370642.790000001</v>
      </c>
      <c r="K135" s="109">
        <f>SUM(K120:K134)</f>
        <v>8369045.1800000006</v>
      </c>
      <c r="L135" s="109">
        <f>SUM(L120:L134)</f>
        <v>32138034.479999997</v>
      </c>
      <c r="M135" s="109">
        <f>SUM(M120:M134)</f>
        <v>28887467.760000002</v>
      </c>
      <c r="N135" s="107">
        <v>14</v>
      </c>
      <c r="O135" s="107">
        <v>14</v>
      </c>
      <c r="P135" s="107">
        <f>N135-O135</f>
        <v>0</v>
      </c>
      <c r="Q135" s="110">
        <f t="shared" ref="Q135:Q198" si="5">L135-M135</f>
        <v>3250566.7199999951</v>
      </c>
      <c r="R135" s="111">
        <f>L135/H135</f>
        <v>796.93591092816223</v>
      </c>
    </row>
    <row r="136" spans="1:18" x14ac:dyDescent="0.55000000000000004">
      <c r="A136" s="100">
        <v>1</v>
      </c>
      <c r="B136" s="101" t="s">
        <v>61</v>
      </c>
      <c r="C136" s="101" t="s">
        <v>289</v>
      </c>
      <c r="D136" s="101" t="s">
        <v>96</v>
      </c>
      <c r="E136" s="101" t="s">
        <v>3</v>
      </c>
      <c r="F136" s="101" t="s">
        <v>208</v>
      </c>
      <c r="G136" s="101" t="s">
        <v>290</v>
      </c>
      <c r="H136" s="102"/>
      <c r="I136" s="100"/>
      <c r="J136" s="103"/>
      <c r="K136" s="104"/>
      <c r="L136" s="105"/>
      <c r="M136" s="105"/>
      <c r="N136" s="101"/>
      <c r="O136" s="101"/>
      <c r="P136" s="101"/>
    </row>
    <row r="137" spans="1:18" x14ac:dyDescent="0.55000000000000004">
      <c r="A137" s="100">
        <v>2</v>
      </c>
      <c r="B137" s="101" t="s">
        <v>61</v>
      </c>
      <c r="C137" s="101" t="s">
        <v>289</v>
      </c>
      <c r="D137" s="101" t="s">
        <v>96</v>
      </c>
      <c r="E137" s="101" t="s">
        <v>3</v>
      </c>
      <c r="F137" s="101" t="s">
        <v>178</v>
      </c>
      <c r="G137" s="101" t="s">
        <v>646</v>
      </c>
      <c r="H137" s="102">
        <v>5674</v>
      </c>
      <c r="I137" s="100">
        <v>4</v>
      </c>
      <c r="J137" s="103">
        <f>หนองบัวลำภู!F50</f>
        <v>878019.39</v>
      </c>
      <c r="K137" s="104">
        <f>หนองบัวลำภู!AF50</f>
        <v>980751.23</v>
      </c>
      <c r="L137" s="105">
        <f>หนองบัวลำภู!AG50</f>
        <v>4042742.81</v>
      </c>
      <c r="M137" s="105">
        <f>หนองบัวลำภู!AH50</f>
        <v>3281021.83</v>
      </c>
      <c r="N137" s="101"/>
      <c r="O137" s="101"/>
      <c r="P137" s="101"/>
      <c r="Q137" s="93">
        <f t="shared" si="5"/>
        <v>761720.98</v>
      </c>
      <c r="R137" s="94">
        <f t="shared" ref="R137:R198" si="6">L137/H137</f>
        <v>712.50313887909761</v>
      </c>
    </row>
    <row r="138" spans="1:18" x14ac:dyDescent="0.55000000000000004">
      <c r="A138" s="100">
        <v>3</v>
      </c>
      <c r="B138" s="101" t="s">
        <v>61</v>
      </c>
      <c r="C138" s="101" t="s">
        <v>289</v>
      </c>
      <c r="D138" s="101" t="s">
        <v>96</v>
      </c>
      <c r="E138" s="101" t="s">
        <v>3</v>
      </c>
      <c r="F138" s="101" t="s">
        <v>178</v>
      </c>
      <c r="G138" s="101" t="s">
        <v>647</v>
      </c>
      <c r="H138" s="102">
        <v>5329</v>
      </c>
      <c r="I138" s="100">
        <v>4</v>
      </c>
      <c r="J138" s="103">
        <f>หนองบัวลำภู!F51</f>
        <v>650640.35</v>
      </c>
      <c r="K138" s="104">
        <f>หนองบัวลำภู!AF51</f>
        <v>698786.92999999993</v>
      </c>
      <c r="L138" s="105">
        <f>หนองบัวลำภู!AG51</f>
        <v>3921086.98</v>
      </c>
      <c r="M138" s="105">
        <f>หนองบัวลำภู!AH51</f>
        <v>3494878.34</v>
      </c>
      <c r="N138" s="101"/>
      <c r="O138" s="101"/>
      <c r="P138" s="101"/>
      <c r="Q138" s="93">
        <f t="shared" si="5"/>
        <v>426208.64000000013</v>
      </c>
      <c r="R138" s="94">
        <f t="shared" si="6"/>
        <v>735.80164758866579</v>
      </c>
    </row>
    <row r="139" spans="1:18" x14ac:dyDescent="0.55000000000000004">
      <c r="A139" s="100">
        <v>4</v>
      </c>
      <c r="B139" s="101" t="s">
        <v>61</v>
      </c>
      <c r="C139" s="101" t="s">
        <v>289</v>
      </c>
      <c r="D139" s="101" t="s">
        <v>96</v>
      </c>
      <c r="E139" s="101" t="s">
        <v>3</v>
      </c>
      <c r="F139" s="101" t="s">
        <v>178</v>
      </c>
      <c r="G139" s="101" t="s">
        <v>648</v>
      </c>
      <c r="H139" s="102">
        <v>3741</v>
      </c>
      <c r="I139" s="100">
        <v>3</v>
      </c>
      <c r="J139" s="103">
        <f>หนองบัวลำภู!F52</f>
        <v>669727.93999999994</v>
      </c>
      <c r="K139" s="104">
        <f>หนองบัวลำภู!AF52</f>
        <v>687735.98</v>
      </c>
      <c r="L139" s="105">
        <f>หนองบัวลำภู!AG52</f>
        <v>1853200.0899999999</v>
      </c>
      <c r="M139" s="105">
        <f>หนองบัวลำภู!AH52</f>
        <v>1467656.55</v>
      </c>
      <c r="N139" s="101"/>
      <c r="O139" s="101"/>
      <c r="P139" s="101"/>
      <c r="Q139" s="93">
        <f t="shared" si="5"/>
        <v>385543.5399999998</v>
      </c>
      <c r="R139" s="94">
        <f t="shared" si="6"/>
        <v>495.37559208767703</v>
      </c>
    </row>
    <row r="140" spans="1:18" x14ac:dyDescent="0.55000000000000004">
      <c r="A140" s="100">
        <v>5</v>
      </c>
      <c r="B140" s="101" t="s">
        <v>61</v>
      </c>
      <c r="C140" s="101" t="s">
        <v>289</v>
      </c>
      <c r="D140" s="101" t="s">
        <v>96</v>
      </c>
      <c r="E140" s="101" t="s">
        <v>3</v>
      </c>
      <c r="F140" s="101" t="s">
        <v>178</v>
      </c>
      <c r="G140" s="101" t="s">
        <v>649</v>
      </c>
      <c r="H140" s="102">
        <v>10085</v>
      </c>
      <c r="I140" s="100">
        <v>5</v>
      </c>
      <c r="J140" s="103">
        <f>หนองบัวลำภู!F53</f>
        <v>713750.1</v>
      </c>
      <c r="K140" s="104">
        <f>หนองบัวลำภู!AF53</f>
        <v>821315.21</v>
      </c>
      <c r="L140" s="105">
        <f>หนองบัวลำภู!AG53</f>
        <v>12477077.440000001</v>
      </c>
      <c r="M140" s="105">
        <f>หนองบัวลำภู!AH53</f>
        <v>12243659.379999999</v>
      </c>
      <c r="N140" s="101"/>
      <c r="O140" s="101"/>
      <c r="P140" s="101"/>
      <c r="Q140" s="93">
        <f t="shared" si="5"/>
        <v>233418.06000000238</v>
      </c>
      <c r="R140" s="94">
        <f t="shared" si="6"/>
        <v>1237.1916152702033</v>
      </c>
    </row>
    <row r="141" spans="1:18" x14ac:dyDescent="0.55000000000000004">
      <c r="A141" s="100">
        <v>6</v>
      </c>
      <c r="B141" s="101" t="s">
        <v>61</v>
      </c>
      <c r="C141" s="101" t="s">
        <v>289</v>
      </c>
      <c r="D141" s="101" t="s">
        <v>96</v>
      </c>
      <c r="E141" s="101" t="s">
        <v>3</v>
      </c>
      <c r="F141" s="101" t="s">
        <v>178</v>
      </c>
      <c r="G141" s="101" t="s">
        <v>650</v>
      </c>
      <c r="H141" s="102">
        <v>1758</v>
      </c>
      <c r="I141" s="100">
        <v>2</v>
      </c>
      <c r="J141" s="103">
        <f>หนองบัวลำภู!F54</f>
        <v>378404.36</v>
      </c>
      <c r="K141" s="104">
        <f>หนองบัวลำภู!AF54</f>
        <v>387308.43</v>
      </c>
      <c r="L141" s="105">
        <f>หนองบัวลำภู!AG54</f>
        <v>2254212.33</v>
      </c>
      <c r="M141" s="105">
        <f>หนองบัวลำภู!AH54</f>
        <v>2061642.21</v>
      </c>
      <c r="N141" s="101"/>
      <c r="O141" s="101"/>
      <c r="P141" s="101"/>
      <c r="Q141" s="93">
        <f t="shared" si="5"/>
        <v>192570.12000000011</v>
      </c>
      <c r="R141" s="94">
        <f t="shared" si="6"/>
        <v>1282.2595733788396</v>
      </c>
    </row>
    <row r="142" spans="1:18" x14ac:dyDescent="0.55000000000000004">
      <c r="A142" s="100">
        <v>7</v>
      </c>
      <c r="B142" s="101" t="s">
        <v>61</v>
      </c>
      <c r="C142" s="101" t="s">
        <v>289</v>
      </c>
      <c r="D142" s="101" t="s">
        <v>96</v>
      </c>
      <c r="E142" s="101" t="s">
        <v>3</v>
      </c>
      <c r="F142" s="101" t="s">
        <v>178</v>
      </c>
      <c r="G142" s="101" t="s">
        <v>651</v>
      </c>
      <c r="H142" s="102">
        <v>3359</v>
      </c>
      <c r="I142" s="100">
        <v>3</v>
      </c>
      <c r="J142" s="103">
        <f>หนองบัวลำภู!F55</f>
        <v>296532.05</v>
      </c>
      <c r="K142" s="104">
        <f>หนองบัวลำภู!AF55</f>
        <v>316139.90999999997</v>
      </c>
      <c r="L142" s="105">
        <f>หนองบัวลำภู!AG55</f>
        <v>2991486.6</v>
      </c>
      <c r="M142" s="105">
        <f>หนองบัวลำภู!AH55</f>
        <v>2819648.57</v>
      </c>
      <c r="N142" s="101"/>
      <c r="O142" s="101"/>
      <c r="P142" s="101"/>
      <c r="Q142" s="93">
        <f t="shared" si="5"/>
        <v>171838.03000000026</v>
      </c>
      <c r="R142" s="94">
        <f t="shared" si="6"/>
        <v>890.58844894313791</v>
      </c>
    </row>
    <row r="143" spans="1:18" x14ac:dyDescent="0.55000000000000004">
      <c r="A143" s="100">
        <v>8</v>
      </c>
      <c r="B143" s="101" t="s">
        <v>61</v>
      </c>
      <c r="C143" s="101" t="s">
        <v>289</v>
      </c>
      <c r="D143" s="101" t="s">
        <v>96</v>
      </c>
      <c r="E143" s="101" t="s">
        <v>3</v>
      </c>
      <c r="F143" s="101" t="s">
        <v>178</v>
      </c>
      <c r="G143" s="101" t="s">
        <v>1417</v>
      </c>
      <c r="H143" s="102">
        <v>5691</v>
      </c>
      <c r="I143" s="100">
        <v>4</v>
      </c>
      <c r="J143" s="103">
        <f>หนองบัวลำภู!F56</f>
        <v>386087.86</v>
      </c>
      <c r="K143" s="104">
        <f>หนองบัวลำภู!AF56</f>
        <v>435604.20999999996</v>
      </c>
      <c r="L143" s="105">
        <f>หนองบัวลำภู!AG56</f>
        <v>3159203.13</v>
      </c>
      <c r="M143" s="105">
        <f>หนองบัวลำภู!AH56</f>
        <v>2725886.23</v>
      </c>
      <c r="N143" s="101"/>
      <c r="O143" s="101"/>
      <c r="P143" s="101"/>
      <c r="Q143" s="93">
        <f t="shared" si="5"/>
        <v>433316.89999999991</v>
      </c>
      <c r="R143" s="94">
        <f t="shared" si="6"/>
        <v>555.12267264101206</v>
      </c>
    </row>
    <row r="144" spans="1:18" x14ac:dyDescent="0.55000000000000004">
      <c r="A144" s="100">
        <v>9</v>
      </c>
      <c r="B144" s="101" t="s">
        <v>61</v>
      </c>
      <c r="C144" s="101" t="s">
        <v>289</v>
      </c>
      <c r="D144" s="101" t="s">
        <v>96</v>
      </c>
      <c r="E144" s="101" t="s">
        <v>3</v>
      </c>
      <c r="F144" s="101" t="s">
        <v>178</v>
      </c>
      <c r="G144" s="101" t="s">
        <v>653</v>
      </c>
      <c r="H144" s="102">
        <v>2989</v>
      </c>
      <c r="I144" s="100">
        <v>2</v>
      </c>
      <c r="J144" s="103">
        <f>หนองบัวลำภู!F57</f>
        <v>362826.14</v>
      </c>
      <c r="K144" s="104">
        <f>หนองบัวลำภู!AF57</f>
        <v>410975.68</v>
      </c>
      <c r="L144" s="105">
        <f>หนองบัวลำภู!AG57</f>
        <v>2410082.67</v>
      </c>
      <c r="M144" s="105">
        <f>หนองบัวลำภู!AH57</f>
        <v>2084550.3299999998</v>
      </c>
      <c r="N144" s="101"/>
      <c r="O144" s="101"/>
      <c r="P144" s="101"/>
      <c r="Q144" s="93">
        <f t="shared" si="5"/>
        <v>325532.34000000008</v>
      </c>
      <c r="R144" s="94">
        <f t="shared" si="6"/>
        <v>806.31738708598186</v>
      </c>
    </row>
    <row r="145" spans="1:18" x14ac:dyDescent="0.55000000000000004">
      <c r="A145" s="100">
        <v>10</v>
      </c>
      <c r="B145" s="101" t="s">
        <v>61</v>
      </c>
      <c r="C145" s="101" t="s">
        <v>289</v>
      </c>
      <c r="D145" s="101" t="s">
        <v>96</v>
      </c>
      <c r="E145" s="101" t="s">
        <v>3</v>
      </c>
      <c r="F145" s="101" t="s">
        <v>178</v>
      </c>
      <c r="G145" s="101" t="s">
        <v>654</v>
      </c>
      <c r="H145" s="102">
        <v>5028</v>
      </c>
      <c r="I145" s="100">
        <v>4</v>
      </c>
      <c r="J145" s="103">
        <f>หนองบัวลำภู!F58</f>
        <v>412567.1</v>
      </c>
      <c r="K145" s="104">
        <f>หนองบัวลำภู!AF58</f>
        <v>500120.39999999997</v>
      </c>
      <c r="L145" s="105">
        <f>หนองบัวลำภู!AG58</f>
        <v>4284237.8100000005</v>
      </c>
      <c r="M145" s="105">
        <f>หนองบัวลำภู!AH58</f>
        <v>3586551.41</v>
      </c>
      <c r="N145" s="101"/>
      <c r="O145" s="101"/>
      <c r="P145" s="101"/>
      <c r="Q145" s="93">
        <f t="shared" si="5"/>
        <v>697686.40000000037</v>
      </c>
      <c r="R145" s="94">
        <f t="shared" si="6"/>
        <v>852.07593675417672</v>
      </c>
    </row>
    <row r="146" spans="1:18" x14ac:dyDescent="0.55000000000000004">
      <c r="A146" s="100">
        <v>11</v>
      </c>
      <c r="B146" s="101" t="s">
        <v>61</v>
      </c>
      <c r="C146" s="101" t="s">
        <v>289</v>
      </c>
      <c r="D146" s="101" t="s">
        <v>96</v>
      </c>
      <c r="E146" s="101" t="s">
        <v>3</v>
      </c>
      <c r="F146" s="101" t="s">
        <v>178</v>
      </c>
      <c r="G146" s="101" t="s">
        <v>655</v>
      </c>
      <c r="H146" s="102">
        <v>3475</v>
      </c>
      <c r="I146" s="100">
        <v>3</v>
      </c>
      <c r="J146" s="103">
        <f>หนองบัวลำภู!F59</f>
        <v>221876.98</v>
      </c>
      <c r="K146" s="104">
        <f>หนองบัวลำภู!AF59</f>
        <v>236070.375</v>
      </c>
      <c r="L146" s="105">
        <f>หนองบัวลำภู!AG59</f>
        <v>1960488.24</v>
      </c>
      <c r="M146" s="105">
        <f>หนองบัวลำภู!AH59</f>
        <v>1767834.9349999998</v>
      </c>
      <c r="N146" s="101"/>
      <c r="O146" s="101"/>
      <c r="P146" s="101"/>
      <c r="Q146" s="93">
        <f t="shared" si="5"/>
        <v>192653.30500000017</v>
      </c>
      <c r="R146" s="94">
        <f t="shared" si="6"/>
        <v>564.16927769784172</v>
      </c>
    </row>
    <row r="147" spans="1:18" x14ac:dyDescent="0.55000000000000004">
      <c r="A147" s="100">
        <v>12</v>
      </c>
      <c r="B147" s="101" t="s">
        <v>61</v>
      </c>
      <c r="C147" s="101" t="s">
        <v>289</v>
      </c>
      <c r="D147" s="101" t="s">
        <v>96</v>
      </c>
      <c r="E147" s="101" t="s">
        <v>3</v>
      </c>
      <c r="F147" s="101" t="s">
        <v>178</v>
      </c>
      <c r="G147" s="101" t="s">
        <v>656</v>
      </c>
      <c r="H147" s="102">
        <v>2888</v>
      </c>
      <c r="I147" s="100">
        <v>2</v>
      </c>
      <c r="J147" s="103">
        <f>หนองบัวลำภู!F60</f>
        <v>169526.76</v>
      </c>
      <c r="K147" s="104">
        <f>หนองบัวลำภู!AF60</f>
        <v>174176.76</v>
      </c>
      <c r="L147" s="105">
        <f>หนองบัวลำภู!AG60</f>
        <v>1836446.63</v>
      </c>
      <c r="M147" s="105">
        <f>หนองบัวลำภู!AH60</f>
        <v>1947524.3</v>
      </c>
      <c r="N147" s="101"/>
      <c r="O147" s="101"/>
      <c r="P147" s="101"/>
      <c r="Q147" s="93">
        <f t="shared" si="5"/>
        <v>-111077.67000000016</v>
      </c>
      <c r="R147" s="94">
        <f t="shared" si="6"/>
        <v>635.88872229916899</v>
      </c>
    </row>
    <row r="148" spans="1:18" x14ac:dyDescent="0.55000000000000004">
      <c r="A148" s="100">
        <v>13</v>
      </c>
      <c r="B148" s="101" t="s">
        <v>61</v>
      </c>
      <c r="C148" s="101" t="s">
        <v>289</v>
      </c>
      <c r="D148" s="101" t="s">
        <v>96</v>
      </c>
      <c r="E148" s="101" t="s">
        <v>3</v>
      </c>
      <c r="F148" s="101" t="s">
        <v>178</v>
      </c>
      <c r="G148" s="101" t="s">
        <v>657</v>
      </c>
      <c r="H148" s="102">
        <v>1354</v>
      </c>
      <c r="I148" s="100">
        <v>1</v>
      </c>
      <c r="J148" s="103">
        <f>หนองบัวลำภู!F61</f>
        <v>197222.25</v>
      </c>
      <c r="K148" s="104">
        <f>หนองบัวลำภู!AF61</f>
        <v>246566.66000000003</v>
      </c>
      <c r="L148" s="105">
        <f>หนองบัวลำภู!AG61</f>
        <v>1869735.04</v>
      </c>
      <c r="M148" s="105">
        <f>หนองบัวลำภู!AH61</f>
        <v>1743605.8299999998</v>
      </c>
      <c r="N148" s="101"/>
      <c r="O148" s="101"/>
      <c r="P148" s="101"/>
      <c r="Q148" s="93">
        <f t="shared" si="5"/>
        <v>126129.2100000002</v>
      </c>
      <c r="R148" s="94">
        <f t="shared" si="6"/>
        <v>1380.8973707533235</v>
      </c>
    </row>
    <row r="149" spans="1:18" x14ac:dyDescent="0.55000000000000004">
      <c r="A149" s="100">
        <v>14</v>
      </c>
      <c r="B149" s="101" t="s">
        <v>61</v>
      </c>
      <c r="C149" s="101" t="s">
        <v>289</v>
      </c>
      <c r="D149" s="101" t="s">
        <v>96</v>
      </c>
      <c r="E149" s="101" t="s">
        <v>3</v>
      </c>
      <c r="F149" s="101" t="s">
        <v>178</v>
      </c>
      <c r="G149" s="101" t="s">
        <v>658</v>
      </c>
      <c r="H149" s="102">
        <v>3500</v>
      </c>
      <c r="I149" s="100">
        <v>3</v>
      </c>
      <c r="J149" s="103">
        <f>หนองบัวลำภู!F62</f>
        <v>547050.57999999996</v>
      </c>
      <c r="K149" s="104">
        <f>หนองบัวลำภู!AF62</f>
        <v>538558.6</v>
      </c>
      <c r="L149" s="105">
        <f>หนองบัวลำภู!AG62</f>
        <v>2350220.17</v>
      </c>
      <c r="M149" s="105">
        <f>หนองบัวลำภู!AH62</f>
        <v>2327684.17</v>
      </c>
      <c r="N149" s="101"/>
      <c r="O149" s="101"/>
      <c r="P149" s="101"/>
      <c r="Q149" s="93">
        <f t="shared" si="5"/>
        <v>22536</v>
      </c>
      <c r="R149" s="94">
        <f t="shared" si="6"/>
        <v>671.49147714285709</v>
      </c>
    </row>
    <row r="150" spans="1:18" x14ac:dyDescent="0.55000000000000004">
      <c r="A150" s="100">
        <v>15</v>
      </c>
      <c r="B150" s="101" t="s">
        <v>61</v>
      </c>
      <c r="C150" s="101" t="s">
        <v>289</v>
      </c>
      <c r="D150" s="101" t="s">
        <v>96</v>
      </c>
      <c r="E150" s="101" t="s">
        <v>3</v>
      </c>
      <c r="F150" s="101" t="s">
        <v>178</v>
      </c>
      <c r="G150" s="101" t="s">
        <v>659</v>
      </c>
      <c r="H150" s="102">
        <v>6506</v>
      </c>
      <c r="I150" s="100">
        <v>5</v>
      </c>
      <c r="J150" s="103">
        <f>หนองบัวลำภู!F63</f>
        <v>593043.54</v>
      </c>
      <c r="K150" s="104">
        <f>หนองบัวลำภู!AF63</f>
        <v>603424.76</v>
      </c>
      <c r="L150" s="105">
        <f>หนองบัวลำภู!AG63</f>
        <v>3370340.06</v>
      </c>
      <c r="M150" s="105">
        <f>หนองบัวลำภู!AH63</f>
        <v>3214835.2499999995</v>
      </c>
      <c r="N150" s="101"/>
      <c r="O150" s="101"/>
      <c r="P150" s="101"/>
      <c r="Q150" s="93">
        <f t="shared" si="5"/>
        <v>155504.81000000052</v>
      </c>
      <c r="R150" s="94">
        <f t="shared" si="6"/>
        <v>518.03566861358752</v>
      </c>
    </row>
    <row r="151" spans="1:18" x14ac:dyDescent="0.55000000000000004">
      <c r="A151" s="100">
        <v>16</v>
      </c>
      <c r="B151" s="101" t="s">
        <v>61</v>
      </c>
      <c r="C151" s="101" t="s">
        <v>289</v>
      </c>
      <c r="D151" s="101" t="s">
        <v>96</v>
      </c>
      <c r="E151" s="101" t="s">
        <v>3</v>
      </c>
      <c r="F151" s="101" t="s">
        <v>178</v>
      </c>
      <c r="G151" s="101" t="s">
        <v>660</v>
      </c>
      <c r="H151" s="102">
        <v>4556</v>
      </c>
      <c r="I151" s="100">
        <v>4</v>
      </c>
      <c r="J151" s="103">
        <f>หนองบัวลำภู!F64</f>
        <v>725492.4</v>
      </c>
      <c r="K151" s="104">
        <f>หนองบัวลำภู!AF64</f>
        <v>729401.56</v>
      </c>
      <c r="L151" s="105">
        <f>หนองบัวลำภู!AG64</f>
        <v>2617672.2400000002</v>
      </c>
      <c r="M151" s="105">
        <f>หนองบัวลำภู!AH64</f>
        <v>2116514.17</v>
      </c>
      <c r="N151" s="101"/>
      <c r="O151" s="101"/>
      <c r="P151" s="101"/>
      <c r="Q151" s="93">
        <f t="shared" si="5"/>
        <v>501158.0700000003</v>
      </c>
      <c r="R151" s="94">
        <f t="shared" si="6"/>
        <v>574.55492537313432</v>
      </c>
    </row>
    <row r="152" spans="1:18" x14ac:dyDescent="0.55000000000000004">
      <c r="A152" s="100">
        <v>17</v>
      </c>
      <c r="B152" s="101" t="s">
        <v>61</v>
      </c>
      <c r="C152" s="101" t="s">
        <v>289</v>
      </c>
      <c r="D152" s="101" t="s">
        <v>96</v>
      </c>
      <c r="E152" s="101" t="s">
        <v>3</v>
      </c>
      <c r="F152" s="101" t="s">
        <v>178</v>
      </c>
      <c r="G152" s="101" t="s">
        <v>661</v>
      </c>
      <c r="H152" s="102">
        <v>3413</v>
      </c>
      <c r="I152" s="100">
        <v>3</v>
      </c>
      <c r="J152" s="103">
        <f>หนองบัวลำภู!F65</f>
        <v>406423.75</v>
      </c>
      <c r="K152" s="104">
        <f>หนองบัวลำภู!AF65</f>
        <v>414234.68</v>
      </c>
      <c r="L152" s="105">
        <f>หนองบัวลำภู!AG65</f>
        <v>3029278.73</v>
      </c>
      <c r="M152" s="105">
        <f>หนองบัวลำภู!AH65</f>
        <v>2779177.71</v>
      </c>
      <c r="N152" s="101"/>
      <c r="O152" s="101"/>
      <c r="P152" s="101"/>
      <c r="Q152" s="93">
        <f t="shared" si="5"/>
        <v>250101.02000000002</v>
      </c>
      <c r="R152" s="94">
        <f t="shared" si="6"/>
        <v>887.57067975388225</v>
      </c>
    </row>
    <row r="153" spans="1:18" x14ac:dyDescent="0.55000000000000004">
      <c r="A153" s="100">
        <v>18</v>
      </c>
      <c r="B153" s="101" t="s">
        <v>61</v>
      </c>
      <c r="C153" s="101" t="s">
        <v>289</v>
      </c>
      <c r="D153" s="101" t="s">
        <v>96</v>
      </c>
      <c r="E153" s="101" t="s">
        <v>3</v>
      </c>
      <c r="F153" s="101" t="s">
        <v>178</v>
      </c>
      <c r="G153" s="101" t="s">
        <v>662</v>
      </c>
      <c r="H153" s="102">
        <v>3744</v>
      </c>
      <c r="I153" s="100">
        <v>3</v>
      </c>
      <c r="J153" s="103">
        <f>หนองบัวลำภู!F66</f>
        <v>533259.81999999995</v>
      </c>
      <c r="K153" s="104">
        <f>หนองบัวลำภู!AF66</f>
        <v>542884.63</v>
      </c>
      <c r="L153" s="105">
        <f>หนองบัวลำภู!AG66</f>
        <v>2186396.13</v>
      </c>
      <c r="M153" s="105">
        <f>หนองบัวลำภู!AH66</f>
        <v>1783034.6700000002</v>
      </c>
      <c r="N153" s="101"/>
      <c r="O153" s="101"/>
      <c r="P153" s="101"/>
      <c r="Q153" s="93">
        <f t="shared" si="5"/>
        <v>403361.45999999973</v>
      </c>
      <c r="R153" s="94">
        <f t="shared" si="6"/>
        <v>583.9733253205128</v>
      </c>
    </row>
    <row r="154" spans="1:18" s="112" customFormat="1" x14ac:dyDescent="0.55000000000000004">
      <c r="A154" s="106">
        <v>4</v>
      </c>
      <c r="B154" s="107" t="s">
        <v>61</v>
      </c>
      <c r="C154" s="107"/>
      <c r="D154" s="107"/>
      <c r="E154" s="107" t="s">
        <v>75</v>
      </c>
      <c r="F154" s="107"/>
      <c r="G154" s="107" t="s">
        <v>291</v>
      </c>
      <c r="H154" s="113">
        <f>SUM(H136:H153)</f>
        <v>73090</v>
      </c>
      <c r="I154" s="106"/>
      <c r="J154" s="109">
        <f>SUM(J136:J153)</f>
        <v>8142451.3700000001</v>
      </c>
      <c r="K154" s="109">
        <f>SUM(K136:K153)</f>
        <v>8724056.0050000008</v>
      </c>
      <c r="L154" s="109">
        <f>SUM(L136:L153)</f>
        <v>56613907.100000009</v>
      </c>
      <c r="M154" s="109">
        <f>SUM(M136:M153)</f>
        <v>51445705.884999998</v>
      </c>
      <c r="N154" s="107">
        <v>17</v>
      </c>
      <c r="O154" s="107">
        <v>17</v>
      </c>
      <c r="P154" s="107">
        <f>N154-O154</f>
        <v>0</v>
      </c>
      <c r="Q154" s="110">
        <f t="shared" si="5"/>
        <v>5168201.215000011</v>
      </c>
      <c r="R154" s="111">
        <f>L154/H154</f>
        <v>774.57801477630335</v>
      </c>
    </row>
    <row r="155" spans="1:18" x14ac:dyDescent="0.55000000000000004">
      <c r="A155" s="100">
        <v>1</v>
      </c>
      <c r="B155" s="101" t="s">
        <v>61</v>
      </c>
      <c r="C155" s="101" t="s">
        <v>292</v>
      </c>
      <c r="D155" s="101" t="s">
        <v>103</v>
      </c>
      <c r="E155" s="101" t="s">
        <v>4</v>
      </c>
      <c r="F155" s="101" t="s">
        <v>208</v>
      </c>
      <c r="G155" s="101" t="s">
        <v>293</v>
      </c>
      <c r="H155" s="102"/>
      <c r="I155" s="100"/>
      <c r="J155" s="103"/>
      <c r="K155" s="104"/>
      <c r="L155" s="105"/>
      <c r="M155" s="105"/>
      <c r="N155" s="101"/>
      <c r="O155" s="101"/>
      <c r="P155" s="101"/>
    </row>
    <row r="156" spans="1:18" x14ac:dyDescent="0.55000000000000004">
      <c r="A156" s="100">
        <v>2</v>
      </c>
      <c r="B156" s="101" t="s">
        <v>61</v>
      </c>
      <c r="C156" s="101" t="s">
        <v>292</v>
      </c>
      <c r="D156" s="101" t="s">
        <v>103</v>
      </c>
      <c r="E156" s="101" t="s">
        <v>4</v>
      </c>
      <c r="F156" s="101" t="s">
        <v>178</v>
      </c>
      <c r="G156" s="101" t="s">
        <v>663</v>
      </c>
      <c r="H156" s="102">
        <v>3395</v>
      </c>
      <c r="I156" s="100">
        <v>3</v>
      </c>
      <c r="J156" s="103">
        <f>หนองบัวลำภู!F67</f>
        <v>1022082.99</v>
      </c>
      <c r="K156" s="104">
        <f>หนองบัวลำภู!AF67</f>
        <v>1063637.5900000001</v>
      </c>
      <c r="L156" s="105">
        <f>หนองบัวลำภู!AG67</f>
        <v>2277951.7400000002</v>
      </c>
      <c r="M156" s="105">
        <f>หนองบัวลำภู!AH67</f>
        <v>2031358.2999999998</v>
      </c>
      <c r="N156" s="101"/>
      <c r="O156" s="101"/>
      <c r="P156" s="101"/>
      <c r="Q156" s="93">
        <f t="shared" si="5"/>
        <v>246593.44000000041</v>
      </c>
      <c r="R156" s="94">
        <f t="shared" si="6"/>
        <v>670.97253019145808</v>
      </c>
    </row>
    <row r="157" spans="1:18" x14ac:dyDescent="0.55000000000000004">
      <c r="A157" s="100">
        <v>3</v>
      </c>
      <c r="B157" s="101" t="s">
        <v>61</v>
      </c>
      <c r="C157" s="101" t="s">
        <v>292</v>
      </c>
      <c r="D157" s="101" t="s">
        <v>103</v>
      </c>
      <c r="E157" s="101" t="s">
        <v>4</v>
      </c>
      <c r="F157" s="101" t="s">
        <v>178</v>
      </c>
      <c r="G157" s="101" t="s">
        <v>664</v>
      </c>
      <c r="H157" s="102">
        <v>3310</v>
      </c>
      <c r="I157" s="100">
        <v>3</v>
      </c>
      <c r="J157" s="103">
        <f>หนองบัวลำภู!F68</f>
        <v>567817.76</v>
      </c>
      <c r="K157" s="103">
        <f>หนองบัวลำภู!AF68</f>
        <v>668777.38</v>
      </c>
      <c r="L157" s="105">
        <f>หนองบัวลำภู!AG68</f>
        <v>2742624.69</v>
      </c>
      <c r="M157" s="105">
        <f>หนองบัวลำภู!AH68</f>
        <v>2226330.1</v>
      </c>
      <c r="N157" s="101"/>
      <c r="O157" s="101"/>
      <c r="P157" s="101"/>
      <c r="Q157" s="93">
        <f t="shared" si="5"/>
        <v>516294.58999999985</v>
      </c>
      <c r="R157" s="94">
        <f t="shared" si="6"/>
        <v>828.58751963746226</v>
      </c>
    </row>
    <row r="158" spans="1:18" x14ac:dyDescent="0.55000000000000004">
      <c r="A158" s="100">
        <v>4</v>
      </c>
      <c r="B158" s="101" t="s">
        <v>61</v>
      </c>
      <c r="C158" s="101" t="s">
        <v>292</v>
      </c>
      <c r="D158" s="101" t="s">
        <v>103</v>
      </c>
      <c r="E158" s="101" t="s">
        <v>4</v>
      </c>
      <c r="F158" s="101" t="s">
        <v>178</v>
      </c>
      <c r="G158" s="101" t="s">
        <v>665</v>
      </c>
      <c r="H158" s="102">
        <v>9421</v>
      </c>
      <c r="I158" s="100">
        <v>5</v>
      </c>
      <c r="J158" s="103">
        <f>หนองบัวลำภู!F69</f>
        <v>659784.53</v>
      </c>
      <c r="K158" s="104">
        <f>หนองบัวลำภู!AF69</f>
        <v>714513.67</v>
      </c>
      <c r="L158" s="105">
        <f>หนองบัวลำภู!AG69</f>
        <v>4190443.27</v>
      </c>
      <c r="M158" s="105">
        <f>หนองบัวลำภู!AH69</f>
        <v>4149148.62</v>
      </c>
      <c r="N158" s="101"/>
      <c r="O158" s="101"/>
      <c r="P158" s="101"/>
      <c r="Q158" s="93">
        <f t="shared" si="5"/>
        <v>41294.649999999907</v>
      </c>
      <c r="R158" s="94">
        <f t="shared" si="6"/>
        <v>444.79813926334782</v>
      </c>
    </row>
    <row r="159" spans="1:18" x14ac:dyDescent="0.55000000000000004">
      <c r="A159" s="100">
        <v>5</v>
      </c>
      <c r="B159" s="101" t="s">
        <v>61</v>
      </c>
      <c r="C159" s="101" t="s">
        <v>292</v>
      </c>
      <c r="D159" s="101" t="s">
        <v>103</v>
      </c>
      <c r="E159" s="101" t="s">
        <v>4</v>
      </c>
      <c r="F159" s="101" t="s">
        <v>178</v>
      </c>
      <c r="G159" s="101" t="s">
        <v>666</v>
      </c>
      <c r="H159" s="102">
        <v>2850</v>
      </c>
      <c r="I159" s="100">
        <v>2</v>
      </c>
      <c r="J159" s="103">
        <f>หนองบัวลำภู!F70</f>
        <v>191865.5</v>
      </c>
      <c r="K159" s="103">
        <f>หนองบัวลำภู!AF70</f>
        <v>244960.31</v>
      </c>
      <c r="L159" s="105">
        <f>หนองบัวลำภู!AG70</f>
        <v>1910978.71</v>
      </c>
      <c r="M159" s="105">
        <f>หนองบัวลำภู!AH70</f>
        <v>1819357.1700000002</v>
      </c>
      <c r="N159" s="101"/>
      <c r="O159" s="101"/>
      <c r="P159" s="101"/>
      <c r="Q159" s="93">
        <f t="shared" si="5"/>
        <v>91621.539999999804</v>
      </c>
      <c r="R159" s="94">
        <f t="shared" si="6"/>
        <v>670.51884561403506</v>
      </c>
    </row>
    <row r="160" spans="1:18" x14ac:dyDescent="0.55000000000000004">
      <c r="A160" s="100">
        <v>6</v>
      </c>
      <c r="B160" s="101" t="s">
        <v>61</v>
      </c>
      <c r="C160" s="101" t="s">
        <v>292</v>
      </c>
      <c r="D160" s="101" t="s">
        <v>103</v>
      </c>
      <c r="E160" s="101" t="s">
        <v>4</v>
      </c>
      <c r="F160" s="101" t="s">
        <v>178</v>
      </c>
      <c r="G160" s="101" t="s">
        <v>667</v>
      </c>
      <c r="H160" s="102">
        <v>3674</v>
      </c>
      <c r="I160" s="100">
        <v>3</v>
      </c>
      <c r="J160" s="103">
        <f>หนองบัวลำภู!F71</f>
        <v>812592.49</v>
      </c>
      <c r="K160" s="104">
        <f>หนองบัวลำภู!AF71</f>
        <v>870541.87</v>
      </c>
      <c r="L160" s="105">
        <f>หนองบัวลำภู!AG71</f>
        <v>2103262.9900000002</v>
      </c>
      <c r="M160" s="105">
        <f>หนองบัวลำภู!AH71</f>
        <v>2122563.71</v>
      </c>
      <c r="N160" s="101"/>
      <c r="O160" s="101"/>
      <c r="P160" s="101"/>
      <c r="Q160" s="93">
        <f t="shared" si="5"/>
        <v>-19300.719999999739</v>
      </c>
      <c r="R160" s="94">
        <f t="shared" si="6"/>
        <v>572.47223462166585</v>
      </c>
    </row>
    <row r="161" spans="1:18" x14ac:dyDescent="0.55000000000000004">
      <c r="A161" s="100">
        <v>7</v>
      </c>
      <c r="B161" s="101" t="s">
        <v>61</v>
      </c>
      <c r="C161" s="101" t="s">
        <v>292</v>
      </c>
      <c r="D161" s="101" t="s">
        <v>103</v>
      </c>
      <c r="E161" s="101" t="s">
        <v>4</v>
      </c>
      <c r="F161" s="101" t="s">
        <v>178</v>
      </c>
      <c r="G161" s="101" t="s">
        <v>668</v>
      </c>
      <c r="H161" s="102">
        <v>3134</v>
      </c>
      <c r="I161" s="100">
        <v>3</v>
      </c>
      <c r="J161" s="103">
        <f>หนองบัวลำภู!F72</f>
        <v>561151.73</v>
      </c>
      <c r="K161" s="104">
        <f>หนองบัวลำภู!AF72</f>
        <v>650700.21</v>
      </c>
      <c r="L161" s="105">
        <f>หนองบัวลำภู!AG72</f>
        <v>2615729.52</v>
      </c>
      <c r="M161" s="105">
        <f>หนองบัวลำภู!AH72</f>
        <v>2153402.37</v>
      </c>
      <c r="N161" s="101"/>
      <c r="O161" s="101"/>
      <c r="P161" s="101"/>
      <c r="Q161" s="93">
        <f t="shared" si="5"/>
        <v>462327.14999999991</v>
      </c>
      <c r="R161" s="94">
        <f t="shared" si="6"/>
        <v>834.62971282705803</v>
      </c>
    </row>
    <row r="162" spans="1:18" x14ac:dyDescent="0.55000000000000004">
      <c r="A162" s="100">
        <v>8</v>
      </c>
      <c r="B162" s="101" t="s">
        <v>61</v>
      </c>
      <c r="C162" s="101" t="s">
        <v>292</v>
      </c>
      <c r="D162" s="101" t="s">
        <v>103</v>
      </c>
      <c r="E162" s="101" t="s">
        <v>4</v>
      </c>
      <c r="F162" s="101" t="s">
        <v>178</v>
      </c>
      <c r="G162" s="101" t="s">
        <v>669</v>
      </c>
      <c r="H162" s="102">
        <v>3983</v>
      </c>
      <c r="I162" s="100">
        <v>3</v>
      </c>
      <c r="J162" s="103">
        <f>หนองบัวลำภู!F73</f>
        <v>479125.55</v>
      </c>
      <c r="K162" s="103">
        <f>หนองบัวลำภู!AF73</f>
        <v>607746.61</v>
      </c>
      <c r="L162" s="105">
        <f>หนองบัวลำภู!AG73</f>
        <v>2620922.3200000003</v>
      </c>
      <c r="M162" s="105">
        <f>หนองบัวลำภู!AH73</f>
        <v>2179001.0099999998</v>
      </c>
      <c r="N162" s="101"/>
      <c r="O162" s="101"/>
      <c r="P162" s="101"/>
      <c r="Q162" s="93">
        <f t="shared" si="5"/>
        <v>441921.31000000052</v>
      </c>
      <c r="R162" s="94">
        <f t="shared" si="6"/>
        <v>658.02719558122021</v>
      </c>
    </row>
    <row r="163" spans="1:18" x14ac:dyDescent="0.55000000000000004">
      <c r="A163" s="100">
        <v>9</v>
      </c>
      <c r="B163" s="101" t="s">
        <v>61</v>
      </c>
      <c r="C163" s="101" t="s">
        <v>292</v>
      </c>
      <c r="D163" s="101" t="s">
        <v>103</v>
      </c>
      <c r="E163" s="101" t="s">
        <v>4</v>
      </c>
      <c r="F163" s="101" t="s">
        <v>178</v>
      </c>
      <c r="G163" s="101" t="s">
        <v>670</v>
      </c>
      <c r="H163" s="102">
        <v>4514</v>
      </c>
      <c r="I163" s="100">
        <v>4</v>
      </c>
      <c r="J163" s="103">
        <f>หนองบัวลำภู!F74</f>
        <v>709594.7</v>
      </c>
      <c r="K163" s="103">
        <f>หนองบัวลำภู!AF74</f>
        <v>855452.27</v>
      </c>
      <c r="L163" s="105">
        <f>หนองบัวลำภู!AG74</f>
        <v>2541294.0300000003</v>
      </c>
      <c r="M163" s="105">
        <f>หนองบัวลำภู!AH74</f>
        <v>1930835.35</v>
      </c>
      <c r="N163" s="101"/>
      <c r="O163" s="101"/>
      <c r="P163" s="101"/>
      <c r="Q163" s="93">
        <f t="shared" si="5"/>
        <v>610458.68000000017</v>
      </c>
      <c r="R163" s="94">
        <f t="shared" si="6"/>
        <v>562.98051174124953</v>
      </c>
    </row>
    <row r="164" spans="1:18" x14ac:dyDescent="0.55000000000000004">
      <c r="A164" s="100">
        <v>10</v>
      </c>
      <c r="B164" s="101" t="s">
        <v>61</v>
      </c>
      <c r="C164" s="101" t="s">
        <v>292</v>
      </c>
      <c r="D164" s="101" t="s">
        <v>103</v>
      </c>
      <c r="E164" s="101" t="s">
        <v>4</v>
      </c>
      <c r="F164" s="101" t="s">
        <v>178</v>
      </c>
      <c r="G164" s="101" t="s">
        <v>671</v>
      </c>
      <c r="H164" s="102">
        <v>2730</v>
      </c>
      <c r="I164" s="100">
        <v>2</v>
      </c>
      <c r="J164" s="103">
        <f>หนองบัวลำภู!F75</f>
        <v>388906.22</v>
      </c>
      <c r="K164" s="103">
        <f>หนองบัวลำภู!AF75</f>
        <v>367406.81999999995</v>
      </c>
      <c r="L164" s="105">
        <f>หนองบัวลำภู!AG75</f>
        <v>2033306.83</v>
      </c>
      <c r="M164" s="105">
        <f>หนองบัวลำภู!AH75</f>
        <v>1671291.4200000002</v>
      </c>
      <c r="N164" s="101"/>
      <c r="O164" s="101"/>
      <c r="P164" s="101"/>
      <c r="Q164" s="93">
        <f t="shared" si="5"/>
        <v>362015.40999999992</v>
      </c>
      <c r="R164" s="94">
        <f t="shared" si="6"/>
        <v>744.80103663003661</v>
      </c>
    </row>
    <row r="165" spans="1:18" x14ac:dyDescent="0.55000000000000004">
      <c r="A165" s="100">
        <v>11</v>
      </c>
      <c r="B165" s="101" t="s">
        <v>61</v>
      </c>
      <c r="C165" s="101" t="s">
        <v>292</v>
      </c>
      <c r="D165" s="101" t="s">
        <v>103</v>
      </c>
      <c r="E165" s="101" t="s">
        <v>4</v>
      </c>
      <c r="F165" s="101" t="s">
        <v>178</v>
      </c>
      <c r="G165" s="101" t="s">
        <v>672</v>
      </c>
      <c r="H165" s="102">
        <v>2300</v>
      </c>
      <c r="I165" s="100">
        <v>2</v>
      </c>
      <c r="J165" s="103">
        <f>หนองบัวลำภู!F76</f>
        <v>175969.94</v>
      </c>
      <c r="K165" s="104">
        <f>หนองบัวลำภู!AF76</f>
        <v>235040.76</v>
      </c>
      <c r="L165" s="105">
        <f>หนองบัวลำภู!AG76</f>
        <v>1077840.6200000001</v>
      </c>
      <c r="M165" s="105">
        <f>หนองบัวลำภู!AH76</f>
        <v>921447.74</v>
      </c>
      <c r="N165" s="101"/>
      <c r="O165" s="101"/>
      <c r="P165" s="101"/>
      <c r="Q165" s="93">
        <f t="shared" si="5"/>
        <v>156392.88000000012</v>
      </c>
      <c r="R165" s="94">
        <f t="shared" si="6"/>
        <v>468.62635652173918</v>
      </c>
    </row>
    <row r="166" spans="1:18" x14ac:dyDescent="0.55000000000000004">
      <c r="A166" s="100">
        <v>12</v>
      </c>
      <c r="B166" s="101" t="s">
        <v>61</v>
      </c>
      <c r="C166" s="101" t="s">
        <v>292</v>
      </c>
      <c r="D166" s="101" t="s">
        <v>103</v>
      </c>
      <c r="E166" s="101" t="s">
        <v>4</v>
      </c>
      <c r="F166" s="101" t="s">
        <v>178</v>
      </c>
      <c r="G166" s="101" t="s">
        <v>673</v>
      </c>
      <c r="H166" s="102">
        <v>4344</v>
      </c>
      <c r="I166" s="100">
        <v>3</v>
      </c>
      <c r="J166" s="103">
        <f>หนองบัวลำภู!F77</f>
        <v>620004.18000000005</v>
      </c>
      <c r="K166" s="104">
        <f>หนองบัวลำภู!AF77</f>
        <v>698432.74000000011</v>
      </c>
      <c r="L166" s="105">
        <f>หนองบัวลำภู!AG77</f>
        <v>2309201.38</v>
      </c>
      <c r="M166" s="105">
        <f>หนองบัวลำภู!AH77</f>
        <v>2086738.33</v>
      </c>
      <c r="N166" s="101"/>
      <c r="O166" s="101"/>
      <c r="P166" s="101"/>
      <c r="Q166" s="93">
        <f t="shared" si="5"/>
        <v>222463.04999999981</v>
      </c>
      <c r="R166" s="94">
        <f t="shared" si="6"/>
        <v>531.58411141804788</v>
      </c>
    </row>
    <row r="167" spans="1:18" x14ac:dyDescent="0.55000000000000004">
      <c r="A167" s="100">
        <v>13</v>
      </c>
      <c r="B167" s="101" t="s">
        <v>61</v>
      </c>
      <c r="C167" s="101" t="s">
        <v>292</v>
      </c>
      <c r="D167" s="101" t="s">
        <v>103</v>
      </c>
      <c r="E167" s="101" t="s">
        <v>4</v>
      </c>
      <c r="F167" s="101" t="s">
        <v>178</v>
      </c>
      <c r="G167" s="101" t="s">
        <v>674</v>
      </c>
      <c r="H167" s="102">
        <v>1502</v>
      </c>
      <c r="I167" s="100">
        <v>1</v>
      </c>
      <c r="J167" s="103">
        <f>หนองบัวลำภู!F78</f>
        <v>228142.47</v>
      </c>
      <c r="K167" s="103">
        <f>หนองบัวลำภู!AF78</f>
        <v>273051.82</v>
      </c>
      <c r="L167" s="105">
        <f>หนองบัวลำภู!AG78</f>
        <v>1546574.49</v>
      </c>
      <c r="M167" s="105">
        <f>หนองบัวลำภู!AH78</f>
        <v>1477304.8699999999</v>
      </c>
      <c r="N167" s="101"/>
      <c r="O167" s="101"/>
      <c r="P167" s="101"/>
      <c r="Q167" s="93">
        <f t="shared" si="5"/>
        <v>69269.620000000112</v>
      </c>
      <c r="R167" s="94">
        <f t="shared" si="6"/>
        <v>1029.676757656458</v>
      </c>
    </row>
    <row r="168" spans="1:18" x14ac:dyDescent="0.55000000000000004">
      <c r="A168" s="100">
        <v>14</v>
      </c>
      <c r="B168" s="101" t="s">
        <v>61</v>
      </c>
      <c r="C168" s="101" t="s">
        <v>292</v>
      </c>
      <c r="D168" s="101" t="s">
        <v>103</v>
      </c>
      <c r="E168" s="101" t="s">
        <v>4</v>
      </c>
      <c r="F168" s="101" t="s">
        <v>178</v>
      </c>
      <c r="G168" s="101" t="s">
        <v>675</v>
      </c>
      <c r="H168" s="102">
        <v>2803</v>
      </c>
      <c r="I168" s="100">
        <v>2</v>
      </c>
      <c r="J168" s="103">
        <f>หนองบัวลำภู!F79</f>
        <v>372852.91</v>
      </c>
      <c r="K168" s="104">
        <f>หนองบัวลำภู!AF79</f>
        <v>337404.15</v>
      </c>
      <c r="L168" s="105">
        <f>หนองบัวลำภู!AG79</f>
        <v>2070461.42</v>
      </c>
      <c r="M168" s="105">
        <f>หนองบัวลำภู!AH79</f>
        <v>2126115.2399999998</v>
      </c>
      <c r="N168" s="101"/>
      <c r="O168" s="101"/>
      <c r="P168" s="101"/>
      <c r="Q168" s="93">
        <f t="shared" si="5"/>
        <v>-55653.819999999832</v>
      </c>
      <c r="R168" s="94">
        <f t="shared" si="6"/>
        <v>738.65908669282908</v>
      </c>
    </row>
    <row r="169" spans="1:18" s="112" customFormat="1" x14ac:dyDescent="0.55000000000000004">
      <c r="A169" s="106">
        <v>5</v>
      </c>
      <c r="B169" s="107" t="s">
        <v>61</v>
      </c>
      <c r="C169" s="107"/>
      <c r="D169" s="107"/>
      <c r="E169" s="107" t="s">
        <v>75</v>
      </c>
      <c r="F169" s="107"/>
      <c r="G169" s="107" t="s">
        <v>294</v>
      </c>
      <c r="H169" s="113">
        <f>SUM(H155:H168)</f>
        <v>47960</v>
      </c>
      <c r="I169" s="106"/>
      <c r="J169" s="109">
        <f>SUM(J155:J168)</f>
        <v>6789890.9700000007</v>
      </c>
      <c r="K169" s="109">
        <f>SUM(K155:K168)</f>
        <v>7587666.2000000011</v>
      </c>
      <c r="L169" s="109">
        <f>SUM(L155:L168)</f>
        <v>30040592.009999998</v>
      </c>
      <c r="M169" s="109">
        <f>SUM(M155:M168)</f>
        <v>26894894.229999997</v>
      </c>
      <c r="N169" s="107">
        <v>13</v>
      </c>
      <c r="O169" s="107">
        <v>13</v>
      </c>
      <c r="P169" s="107">
        <f>N169-O169</f>
        <v>0</v>
      </c>
      <c r="Q169" s="110">
        <f t="shared" si="5"/>
        <v>3145697.7800000012</v>
      </c>
      <c r="R169" s="111">
        <f>L169/H169</f>
        <v>626.36763990825682</v>
      </c>
    </row>
    <row r="170" spans="1:18" x14ac:dyDescent="0.55000000000000004">
      <c r="A170" s="100">
        <v>1</v>
      </c>
      <c r="B170" s="101" t="s">
        <v>61</v>
      </c>
      <c r="C170" s="101" t="s">
        <v>295</v>
      </c>
      <c r="D170" s="101" t="s">
        <v>110</v>
      </c>
      <c r="E170" s="101" t="s">
        <v>5</v>
      </c>
      <c r="F170" s="101" t="s">
        <v>208</v>
      </c>
      <c r="G170" s="101" t="s">
        <v>296</v>
      </c>
      <c r="H170" s="102"/>
      <c r="I170" s="100"/>
      <c r="J170" s="103"/>
      <c r="K170" s="104"/>
      <c r="L170" s="105"/>
      <c r="M170" s="105"/>
      <c r="N170" s="101"/>
      <c r="O170" s="101"/>
      <c r="P170" s="101"/>
    </row>
    <row r="171" spans="1:18" x14ac:dyDescent="0.55000000000000004">
      <c r="A171" s="100">
        <v>2</v>
      </c>
      <c r="B171" s="101" t="s">
        <v>61</v>
      </c>
      <c r="C171" s="101" t="s">
        <v>295</v>
      </c>
      <c r="D171" s="101" t="s">
        <v>110</v>
      </c>
      <c r="E171" s="101" t="s">
        <v>5</v>
      </c>
      <c r="F171" s="101" t="s">
        <v>178</v>
      </c>
      <c r="G171" s="101" t="s">
        <v>676</v>
      </c>
      <c r="H171" s="102">
        <v>4273</v>
      </c>
      <c r="I171" s="100">
        <v>3</v>
      </c>
      <c r="J171" s="103">
        <f>หนองบัวลำภู!F80</f>
        <v>725829.79</v>
      </c>
      <c r="K171" s="104">
        <f>หนองบัวลำภู!AF80</f>
        <v>729189.05</v>
      </c>
      <c r="L171" s="105">
        <f>หนองบัวลำภู!AG80</f>
        <v>2711180.16</v>
      </c>
      <c r="M171" s="105">
        <f>หนองบัวลำภู!AH80</f>
        <v>2199320.41</v>
      </c>
      <c r="N171" s="101"/>
      <c r="O171" s="101"/>
      <c r="P171" s="101"/>
      <c r="Q171" s="93">
        <f t="shared" si="5"/>
        <v>511859.75</v>
      </c>
      <c r="R171" s="94">
        <f t="shared" si="6"/>
        <v>634.49102738123099</v>
      </c>
    </row>
    <row r="172" spans="1:18" x14ac:dyDescent="0.55000000000000004">
      <c r="A172" s="100">
        <v>3</v>
      </c>
      <c r="B172" s="101" t="s">
        <v>61</v>
      </c>
      <c r="C172" s="101" t="s">
        <v>295</v>
      </c>
      <c r="D172" s="101" t="s">
        <v>110</v>
      </c>
      <c r="E172" s="101" t="s">
        <v>5</v>
      </c>
      <c r="F172" s="101" t="s">
        <v>178</v>
      </c>
      <c r="G172" s="101" t="s">
        <v>677</v>
      </c>
      <c r="H172" s="102">
        <v>1852</v>
      </c>
      <c r="I172" s="100">
        <v>2</v>
      </c>
      <c r="J172" s="103">
        <f>หนองบัวลำภู!F81</f>
        <v>534817.92000000004</v>
      </c>
      <c r="K172" s="104">
        <f>หนองบัวลำภู!AF81</f>
        <v>569409.92000000004</v>
      </c>
      <c r="L172" s="105">
        <f>หนองบัวลำภู!AG81</f>
        <v>1918055.61</v>
      </c>
      <c r="M172" s="105">
        <f>หนองบัวลำภู!AH81</f>
        <v>1462133.76</v>
      </c>
      <c r="N172" s="101"/>
      <c r="O172" s="101"/>
      <c r="P172" s="101"/>
      <c r="Q172" s="93">
        <f t="shared" si="5"/>
        <v>455921.85000000009</v>
      </c>
      <c r="R172" s="94">
        <f t="shared" si="6"/>
        <v>1035.667176025918</v>
      </c>
    </row>
    <row r="173" spans="1:18" x14ac:dyDescent="0.55000000000000004">
      <c r="A173" s="100">
        <v>4</v>
      </c>
      <c r="B173" s="101" t="s">
        <v>61</v>
      </c>
      <c r="C173" s="101" t="s">
        <v>295</v>
      </c>
      <c r="D173" s="101" t="s">
        <v>110</v>
      </c>
      <c r="E173" s="101" t="s">
        <v>5</v>
      </c>
      <c r="F173" s="101" t="s">
        <v>178</v>
      </c>
      <c r="G173" s="101" t="s">
        <v>678</v>
      </c>
      <c r="H173" s="102">
        <v>4269</v>
      </c>
      <c r="I173" s="100">
        <v>3</v>
      </c>
      <c r="J173" s="103">
        <f>หนองบัวลำภู!F82</f>
        <v>957219.57</v>
      </c>
      <c r="K173" s="104">
        <f>หนองบัวลำภู!AF82</f>
        <v>885189.82</v>
      </c>
      <c r="L173" s="105">
        <f>หนองบัวลำภู!AG82</f>
        <v>3155656.86</v>
      </c>
      <c r="M173" s="105">
        <f>หนองบัวลำภู!AH82</f>
        <v>2438240.5599999996</v>
      </c>
      <c r="N173" s="101"/>
      <c r="O173" s="101"/>
      <c r="P173" s="101"/>
      <c r="Q173" s="93">
        <f t="shared" si="5"/>
        <v>717416.30000000028</v>
      </c>
      <c r="R173" s="94">
        <f t="shared" si="6"/>
        <v>739.20282501756844</v>
      </c>
    </row>
    <row r="174" spans="1:18" x14ac:dyDescent="0.55000000000000004">
      <c r="A174" s="100">
        <v>5</v>
      </c>
      <c r="B174" s="101" t="s">
        <v>61</v>
      </c>
      <c r="C174" s="101" t="s">
        <v>295</v>
      </c>
      <c r="D174" s="101" t="s">
        <v>110</v>
      </c>
      <c r="E174" s="101" t="s">
        <v>5</v>
      </c>
      <c r="F174" s="101" t="s">
        <v>178</v>
      </c>
      <c r="G174" s="101" t="s">
        <v>679</v>
      </c>
      <c r="H174" s="102">
        <v>4484</v>
      </c>
      <c r="I174" s="100">
        <v>3</v>
      </c>
      <c r="J174" s="103">
        <f>หนองบัวลำภู!F83</f>
        <v>1145843.73</v>
      </c>
      <c r="K174" s="104">
        <f>หนองบัวลำภู!AF83</f>
        <v>1168511.96</v>
      </c>
      <c r="L174" s="105">
        <f>หนองบัวลำภู!AG83</f>
        <v>2790128.5</v>
      </c>
      <c r="M174" s="105">
        <f>หนองบัวลำภู!AH83</f>
        <v>2435028.52</v>
      </c>
      <c r="N174" s="101"/>
      <c r="O174" s="101"/>
      <c r="P174" s="101"/>
      <c r="Q174" s="93">
        <f t="shared" si="5"/>
        <v>355099.98</v>
      </c>
      <c r="R174" s="94">
        <f t="shared" si="6"/>
        <v>622.24096788581619</v>
      </c>
    </row>
    <row r="175" spans="1:18" x14ac:dyDescent="0.55000000000000004">
      <c r="A175" s="100">
        <v>6</v>
      </c>
      <c r="B175" s="101" t="s">
        <v>61</v>
      </c>
      <c r="C175" s="101" t="s">
        <v>295</v>
      </c>
      <c r="D175" s="101" t="s">
        <v>110</v>
      </c>
      <c r="E175" s="101" t="s">
        <v>5</v>
      </c>
      <c r="F175" s="101" t="s">
        <v>178</v>
      </c>
      <c r="G175" s="101" t="s">
        <v>680</v>
      </c>
      <c r="H175" s="102">
        <v>2010</v>
      </c>
      <c r="I175" s="100">
        <v>2</v>
      </c>
      <c r="J175" s="103">
        <f>หนองบัวลำภู!F84</f>
        <v>337473.21</v>
      </c>
      <c r="K175" s="104">
        <f>หนองบัวลำภู!AF84</f>
        <v>335339.63</v>
      </c>
      <c r="L175" s="105">
        <f>หนองบัวลำภู!AG84</f>
        <v>1951987.05</v>
      </c>
      <c r="M175" s="105">
        <f>หนองบัวลำภู!AH84</f>
        <v>1820004.4200000002</v>
      </c>
      <c r="N175" s="101"/>
      <c r="O175" s="101"/>
      <c r="P175" s="101"/>
      <c r="Q175" s="93">
        <f t="shared" si="5"/>
        <v>131982.62999999989</v>
      </c>
      <c r="R175" s="94">
        <f t="shared" si="6"/>
        <v>971.13783582089559</v>
      </c>
    </row>
    <row r="176" spans="1:18" x14ac:dyDescent="0.55000000000000004">
      <c r="A176" s="100">
        <v>7</v>
      </c>
      <c r="B176" s="101" t="s">
        <v>61</v>
      </c>
      <c r="C176" s="101" t="s">
        <v>295</v>
      </c>
      <c r="D176" s="101" t="s">
        <v>110</v>
      </c>
      <c r="E176" s="101" t="s">
        <v>5</v>
      </c>
      <c r="F176" s="101" t="s">
        <v>178</v>
      </c>
      <c r="G176" s="101" t="s">
        <v>681</v>
      </c>
      <c r="H176" s="102">
        <v>5203</v>
      </c>
      <c r="I176" s="100">
        <v>4</v>
      </c>
      <c r="J176" s="103">
        <f>หนองบัวลำภู!F85</f>
        <v>865863.2</v>
      </c>
      <c r="K176" s="104">
        <f>หนองบัวลำภู!AF85</f>
        <v>894401.19</v>
      </c>
      <c r="L176" s="105">
        <f>หนองบัวลำภู!AG85</f>
        <v>2878867.56</v>
      </c>
      <c r="M176" s="105">
        <f>หนองบัวลำภู!AH85</f>
        <v>2380303.42</v>
      </c>
      <c r="N176" s="101"/>
      <c r="O176" s="101"/>
      <c r="P176" s="101"/>
      <c r="Q176" s="93">
        <f t="shared" si="5"/>
        <v>498564.14000000013</v>
      </c>
      <c r="R176" s="94">
        <f t="shared" si="6"/>
        <v>553.30916009994235</v>
      </c>
    </row>
    <row r="177" spans="1:18" x14ac:dyDescent="0.55000000000000004">
      <c r="A177" s="100">
        <v>8</v>
      </c>
      <c r="B177" s="101" t="s">
        <v>61</v>
      </c>
      <c r="C177" s="101" t="s">
        <v>295</v>
      </c>
      <c r="D177" s="101" t="s">
        <v>110</v>
      </c>
      <c r="E177" s="101" t="s">
        <v>5</v>
      </c>
      <c r="F177" s="101" t="s">
        <v>178</v>
      </c>
      <c r="G177" s="101" t="s">
        <v>682</v>
      </c>
      <c r="H177" s="102">
        <v>3490</v>
      </c>
      <c r="I177" s="100">
        <v>3</v>
      </c>
      <c r="J177" s="103">
        <f>หนองบัวลำภู!F86</f>
        <v>1000802.03</v>
      </c>
      <c r="K177" s="104">
        <f>หนองบัวลำภู!AF86</f>
        <v>1011951.5</v>
      </c>
      <c r="L177" s="105">
        <f>หนองบัวลำภู!AG86</f>
        <v>2420564.84</v>
      </c>
      <c r="M177" s="105">
        <f>หนองบัวลำภู!AH86</f>
        <v>2024887.21</v>
      </c>
      <c r="N177" s="101"/>
      <c r="O177" s="101"/>
      <c r="P177" s="101"/>
      <c r="Q177" s="93">
        <f t="shared" si="5"/>
        <v>395677.62999999989</v>
      </c>
      <c r="R177" s="94">
        <f t="shared" si="6"/>
        <v>693.5715873925501</v>
      </c>
    </row>
    <row r="178" spans="1:18" s="112" customFormat="1" x14ac:dyDescent="0.55000000000000004">
      <c r="A178" s="106">
        <v>6</v>
      </c>
      <c r="B178" s="107" t="s">
        <v>61</v>
      </c>
      <c r="C178" s="107"/>
      <c r="D178" s="107"/>
      <c r="E178" s="107" t="s">
        <v>75</v>
      </c>
      <c r="F178" s="107"/>
      <c r="G178" s="107" t="s">
        <v>297</v>
      </c>
      <c r="H178" s="113">
        <f>SUM(H170:H177)</f>
        <v>25581</v>
      </c>
      <c r="I178" s="106"/>
      <c r="J178" s="109">
        <f>SUM(J170:J177)</f>
        <v>5567849.4500000002</v>
      </c>
      <c r="K178" s="109">
        <f>SUM(K170:K177)</f>
        <v>5593993.0700000003</v>
      </c>
      <c r="L178" s="109">
        <f>SUM(L170:L177)</f>
        <v>17826440.580000002</v>
      </c>
      <c r="M178" s="109">
        <f>SUM(M170:M177)</f>
        <v>14759918.300000001</v>
      </c>
      <c r="N178" s="107">
        <v>7</v>
      </c>
      <c r="O178" s="107">
        <v>7</v>
      </c>
      <c r="P178" s="107">
        <v>0</v>
      </c>
      <c r="Q178" s="110">
        <f t="shared" si="5"/>
        <v>3066522.2800000012</v>
      </c>
      <c r="R178" s="111">
        <f t="shared" si="6"/>
        <v>696.86253782103915</v>
      </c>
    </row>
    <row r="179" spans="1:18" s="112" customFormat="1" ht="24.75" thickBot="1" x14ac:dyDescent="0.6">
      <c r="A179" s="121"/>
      <c r="B179" s="122" t="s">
        <v>61</v>
      </c>
      <c r="C179" s="122" t="s">
        <v>61</v>
      </c>
      <c r="D179" s="122" t="s">
        <v>61</v>
      </c>
      <c r="E179" s="122" t="s">
        <v>61</v>
      </c>
      <c r="F179" s="122"/>
      <c r="G179" s="122" t="s">
        <v>298</v>
      </c>
      <c r="H179" s="123">
        <f>H105+H119+H135+H154+H169+H178</f>
        <v>331181</v>
      </c>
      <c r="I179" s="121"/>
      <c r="J179" s="124">
        <f t="shared" ref="J179:N179" si="7">J105+J119+J135+J154+J169+J178</f>
        <v>52200604.519999996</v>
      </c>
      <c r="K179" s="125">
        <f t="shared" si="7"/>
        <v>56317324.717</v>
      </c>
      <c r="L179" s="124">
        <f t="shared" si="7"/>
        <v>226414426.53</v>
      </c>
      <c r="M179" s="124">
        <f t="shared" si="7"/>
        <v>202122788.82300001</v>
      </c>
      <c r="N179" s="122">
        <f t="shared" si="7"/>
        <v>83</v>
      </c>
      <c r="O179" s="122">
        <f>O105+O119+O135+O154+O169+O178</f>
        <v>83</v>
      </c>
      <c r="P179" s="122">
        <f>N179-O179</f>
        <v>0</v>
      </c>
      <c r="Q179" s="110">
        <f t="shared" si="5"/>
        <v>24291637.706999987</v>
      </c>
      <c r="R179" s="111">
        <f t="shared" si="6"/>
        <v>683.65765708177707</v>
      </c>
    </row>
    <row r="180" spans="1:18" s="112" customFormat="1" ht="25.5" thickTop="1" thickBot="1" x14ac:dyDescent="0.6">
      <c r="A180" s="126"/>
      <c r="B180" s="127"/>
      <c r="C180" s="127"/>
      <c r="D180" s="127"/>
      <c r="E180" s="389" t="s">
        <v>299</v>
      </c>
      <c r="F180" s="390"/>
      <c r="G180" s="391"/>
      <c r="H180" s="128"/>
      <c r="I180" s="126"/>
      <c r="J180" s="129">
        <f>J179/O179</f>
        <v>628922.94602409634</v>
      </c>
      <c r="K180" s="130">
        <f>K179/O179</f>
        <v>678521.98454216868</v>
      </c>
      <c r="L180" s="129">
        <f>L179/O179</f>
        <v>2727884.6569879516</v>
      </c>
      <c r="M180" s="129">
        <f>M179/O179</f>
        <v>2435214.3231686749</v>
      </c>
      <c r="N180" s="127"/>
      <c r="O180" s="127"/>
      <c r="P180" s="127"/>
      <c r="Q180" s="93">
        <f t="shared" si="5"/>
        <v>292670.33381927665</v>
      </c>
      <c r="R180" s="94"/>
    </row>
    <row r="181" spans="1:18" s="112" customFormat="1" ht="24.75" thickTop="1" x14ac:dyDescent="0.55000000000000004">
      <c r="A181" s="137">
        <v>1</v>
      </c>
      <c r="B181" s="138" t="s">
        <v>62</v>
      </c>
      <c r="C181" s="138" t="s">
        <v>300</v>
      </c>
      <c r="D181" s="138" t="s">
        <v>301</v>
      </c>
      <c r="E181" s="138" t="s">
        <v>41</v>
      </c>
      <c r="F181" s="138" t="s">
        <v>302</v>
      </c>
      <c r="G181" s="138" t="s">
        <v>41</v>
      </c>
      <c r="H181" s="139"/>
      <c r="I181" s="137"/>
      <c r="J181" s="140"/>
      <c r="K181" s="141"/>
      <c r="L181" s="142"/>
      <c r="M181" s="142"/>
      <c r="N181" s="143"/>
      <c r="O181" s="143"/>
      <c r="P181" s="143"/>
      <c r="Q181" s="110"/>
      <c r="R181" s="111"/>
    </row>
    <row r="182" spans="1:18" x14ac:dyDescent="0.55000000000000004">
      <c r="A182" s="100">
        <v>2</v>
      </c>
      <c r="B182" s="101" t="s">
        <v>62</v>
      </c>
      <c r="C182" s="101" t="s">
        <v>300</v>
      </c>
      <c r="D182" s="101" t="s">
        <v>301</v>
      </c>
      <c r="E182" s="101" t="s">
        <v>41</v>
      </c>
      <c r="F182" s="101" t="s">
        <v>178</v>
      </c>
      <c r="G182" s="101" t="s">
        <v>811</v>
      </c>
      <c r="H182" s="102">
        <v>7213</v>
      </c>
      <c r="I182" s="100">
        <v>5</v>
      </c>
      <c r="J182" s="103">
        <f>อุดรธานี!F10</f>
        <v>532472.29</v>
      </c>
      <c r="K182" s="104">
        <f>อุดรธานี!AM10</f>
        <v>1177150.8799999999</v>
      </c>
      <c r="L182" s="105">
        <f>อุดรธานี!AN10</f>
        <v>5221351.67</v>
      </c>
      <c r="M182" s="105">
        <f>อุดรธานี!AO10</f>
        <v>4435709.2700000005</v>
      </c>
      <c r="N182" s="101"/>
      <c r="O182" s="101"/>
      <c r="P182" s="101"/>
      <c r="Q182" s="93">
        <f t="shared" si="5"/>
        <v>785642.39999999944</v>
      </c>
      <c r="R182" s="94">
        <f t="shared" si="6"/>
        <v>723.88072507971719</v>
      </c>
    </row>
    <row r="183" spans="1:18" x14ac:dyDescent="0.55000000000000004">
      <c r="A183" s="100">
        <v>3</v>
      </c>
      <c r="B183" s="101" t="s">
        <v>62</v>
      </c>
      <c r="C183" s="101" t="s">
        <v>300</v>
      </c>
      <c r="D183" s="101" t="s">
        <v>301</v>
      </c>
      <c r="E183" s="101" t="s">
        <v>41</v>
      </c>
      <c r="F183" s="101" t="s">
        <v>178</v>
      </c>
      <c r="G183" s="101" t="s">
        <v>812</v>
      </c>
      <c r="H183" s="102">
        <v>7809</v>
      </c>
      <c r="I183" s="100">
        <v>5</v>
      </c>
      <c r="J183" s="103">
        <f>อุดรธานี!F11</f>
        <v>842218.56</v>
      </c>
      <c r="K183" s="104">
        <f>อุดรธานี!AM11</f>
        <v>1394679.11</v>
      </c>
      <c r="L183" s="105">
        <f>อุดรธานี!AN11</f>
        <v>3782894.0300000003</v>
      </c>
      <c r="M183" s="105">
        <f>อุดรธานี!AO11</f>
        <v>4122380.74</v>
      </c>
      <c r="N183" s="101"/>
      <c r="O183" s="101"/>
      <c r="P183" s="101"/>
      <c r="Q183" s="93">
        <f t="shared" si="5"/>
        <v>-339486.70999999996</v>
      </c>
      <c r="R183" s="94">
        <f t="shared" si="6"/>
        <v>484.42745934178515</v>
      </c>
    </row>
    <row r="184" spans="1:18" x14ac:dyDescent="0.55000000000000004">
      <c r="A184" s="100">
        <v>4</v>
      </c>
      <c r="B184" s="101" t="s">
        <v>62</v>
      </c>
      <c r="C184" s="101" t="s">
        <v>300</v>
      </c>
      <c r="D184" s="101" t="s">
        <v>301</v>
      </c>
      <c r="E184" s="101" t="s">
        <v>41</v>
      </c>
      <c r="F184" s="101" t="s">
        <v>178</v>
      </c>
      <c r="G184" s="101" t="s">
        <v>813</v>
      </c>
      <c r="H184" s="102">
        <v>11200</v>
      </c>
      <c r="I184" s="100">
        <v>5</v>
      </c>
      <c r="J184" s="103">
        <f>อุดรธานี!F12</f>
        <v>2838887.65</v>
      </c>
      <c r="K184" s="104">
        <f>อุดรธานี!AM12</f>
        <v>3490813.46</v>
      </c>
      <c r="L184" s="105">
        <f>อุดรธานี!AN12</f>
        <v>4541723.38</v>
      </c>
      <c r="M184" s="105">
        <f>อุดรธานี!AO12</f>
        <v>4216849.0999999996</v>
      </c>
      <c r="N184" s="101"/>
      <c r="O184" s="101"/>
      <c r="P184" s="101"/>
      <c r="Q184" s="93">
        <f t="shared" si="5"/>
        <v>324874.28000000026</v>
      </c>
      <c r="R184" s="94">
        <f t="shared" si="6"/>
        <v>405.51101607142857</v>
      </c>
    </row>
    <row r="185" spans="1:18" x14ac:dyDescent="0.55000000000000004">
      <c r="A185" s="100">
        <v>5</v>
      </c>
      <c r="B185" s="101" t="s">
        <v>62</v>
      </c>
      <c r="C185" s="101" t="s">
        <v>300</v>
      </c>
      <c r="D185" s="101" t="s">
        <v>301</v>
      </c>
      <c r="E185" s="101" t="s">
        <v>41</v>
      </c>
      <c r="F185" s="101" t="s">
        <v>178</v>
      </c>
      <c r="G185" s="101" t="s">
        <v>814</v>
      </c>
      <c r="H185" s="102">
        <v>5373</v>
      </c>
      <c r="I185" s="100">
        <v>4</v>
      </c>
      <c r="J185" s="103">
        <f>อุดรธานี!F13</f>
        <v>1553159.21</v>
      </c>
      <c r="K185" s="104">
        <f>อุดรธานี!AM13</f>
        <v>1740423.7899999998</v>
      </c>
      <c r="L185" s="105">
        <f>อุดรธานี!AN13</f>
        <v>3392221.76</v>
      </c>
      <c r="M185" s="105">
        <f>อุดรธานี!AO13</f>
        <v>3261254.8000000003</v>
      </c>
      <c r="N185" s="101"/>
      <c r="O185" s="101"/>
      <c r="P185" s="101"/>
      <c r="Q185" s="93">
        <f t="shared" si="5"/>
        <v>130966.9599999995</v>
      </c>
      <c r="R185" s="94">
        <f t="shared" si="6"/>
        <v>631.34594453750231</v>
      </c>
    </row>
    <row r="186" spans="1:18" x14ac:dyDescent="0.55000000000000004">
      <c r="A186" s="100">
        <v>6</v>
      </c>
      <c r="B186" s="101" t="s">
        <v>62</v>
      </c>
      <c r="C186" s="101" t="s">
        <v>300</v>
      </c>
      <c r="D186" s="101" t="s">
        <v>301</v>
      </c>
      <c r="E186" s="101" t="s">
        <v>41</v>
      </c>
      <c r="F186" s="101" t="s">
        <v>178</v>
      </c>
      <c r="G186" s="101" t="s">
        <v>815</v>
      </c>
      <c r="H186" s="102">
        <v>4595</v>
      </c>
      <c r="I186" s="100">
        <v>4</v>
      </c>
      <c r="J186" s="103">
        <f>อุดรธานี!F14</f>
        <v>460687.48</v>
      </c>
      <c r="K186" s="104">
        <f>อุดรธานี!AM14</f>
        <v>645496.21</v>
      </c>
      <c r="L186" s="105">
        <f>อุดรธานี!AN14</f>
        <v>2707651.08</v>
      </c>
      <c r="M186" s="105">
        <f>อุดรธานี!AO14</f>
        <v>2892261.51</v>
      </c>
      <c r="N186" s="101"/>
      <c r="O186" s="101"/>
      <c r="P186" s="101"/>
      <c r="Q186" s="93">
        <f t="shared" si="5"/>
        <v>-184610.4299999997</v>
      </c>
      <c r="R186" s="94">
        <f t="shared" si="6"/>
        <v>589.26030032644178</v>
      </c>
    </row>
    <row r="187" spans="1:18" x14ac:dyDescent="0.55000000000000004">
      <c r="A187" s="100">
        <v>7</v>
      </c>
      <c r="B187" s="101" t="s">
        <v>62</v>
      </c>
      <c r="C187" s="101" t="s">
        <v>300</v>
      </c>
      <c r="D187" s="101" t="s">
        <v>301</v>
      </c>
      <c r="E187" s="101" t="s">
        <v>41</v>
      </c>
      <c r="F187" s="101" t="s">
        <v>178</v>
      </c>
      <c r="G187" s="101" t="s">
        <v>816</v>
      </c>
      <c r="H187" s="102">
        <v>8160</v>
      </c>
      <c r="I187" s="100">
        <v>5</v>
      </c>
      <c r="J187" s="103">
        <f>อุดรธานี!F15</f>
        <v>776383.17</v>
      </c>
      <c r="K187" s="104">
        <f>อุดรธานี!AM15</f>
        <v>481489.1399999999</v>
      </c>
      <c r="L187" s="105">
        <f>อุดรธานี!AN15</f>
        <v>4080515.37</v>
      </c>
      <c r="M187" s="105">
        <f>อุดรธานี!AO15</f>
        <v>5068475.4000000004</v>
      </c>
      <c r="N187" s="101"/>
      <c r="O187" s="101"/>
      <c r="P187" s="101"/>
      <c r="Q187" s="93">
        <f t="shared" si="5"/>
        <v>-987960.03000000026</v>
      </c>
      <c r="R187" s="94">
        <f t="shared" si="6"/>
        <v>500.0631580882353</v>
      </c>
    </row>
    <row r="188" spans="1:18" x14ac:dyDescent="0.55000000000000004">
      <c r="A188" s="100">
        <v>8</v>
      </c>
      <c r="B188" s="101" t="s">
        <v>62</v>
      </c>
      <c r="C188" s="101" t="s">
        <v>300</v>
      </c>
      <c r="D188" s="101" t="s">
        <v>301</v>
      </c>
      <c r="E188" s="101" t="s">
        <v>41</v>
      </c>
      <c r="F188" s="101" t="s">
        <v>178</v>
      </c>
      <c r="G188" s="101" t="s">
        <v>817</v>
      </c>
      <c r="H188" s="102">
        <v>9211</v>
      </c>
      <c r="I188" s="100">
        <v>5</v>
      </c>
      <c r="J188" s="103">
        <f>อุดรธานี!F16</f>
        <v>1473080.99</v>
      </c>
      <c r="K188" s="104">
        <f>อุดรธานี!AM16</f>
        <v>1702567.61</v>
      </c>
      <c r="L188" s="105">
        <f>อุดรธานี!AN16</f>
        <v>3663403.91</v>
      </c>
      <c r="M188" s="105">
        <f>อุดรธานี!AO16</f>
        <v>4381668.58</v>
      </c>
      <c r="N188" s="101"/>
      <c r="O188" s="101"/>
      <c r="P188" s="101"/>
      <c r="Q188" s="93">
        <f t="shared" si="5"/>
        <v>-718264.66999999993</v>
      </c>
      <c r="R188" s="94">
        <f t="shared" si="6"/>
        <v>397.72054174356748</v>
      </c>
    </row>
    <row r="189" spans="1:18" x14ac:dyDescent="0.55000000000000004">
      <c r="A189" s="100">
        <v>9</v>
      </c>
      <c r="B189" s="101" t="s">
        <v>62</v>
      </c>
      <c r="C189" s="101" t="s">
        <v>300</v>
      </c>
      <c r="D189" s="101" t="s">
        <v>301</v>
      </c>
      <c r="E189" s="101" t="s">
        <v>41</v>
      </c>
      <c r="F189" s="101" t="s">
        <v>178</v>
      </c>
      <c r="G189" s="101" t="s">
        <v>818</v>
      </c>
      <c r="H189" s="102">
        <v>4740</v>
      </c>
      <c r="I189" s="100">
        <v>4</v>
      </c>
      <c r="J189" s="103">
        <f>อุดรธานี!F17</f>
        <v>664807.94999999995</v>
      </c>
      <c r="K189" s="104">
        <f>อุดรธานี!AM17</f>
        <v>777801.06</v>
      </c>
      <c r="L189" s="105">
        <f>อุดรธานี!AN17</f>
        <v>4097311.86</v>
      </c>
      <c r="M189" s="105">
        <f>อุดรธานี!AO17</f>
        <v>4091796.49</v>
      </c>
      <c r="N189" s="101"/>
      <c r="O189" s="101"/>
      <c r="P189" s="101"/>
      <c r="Q189" s="93">
        <f t="shared" si="5"/>
        <v>5515.3699999996461</v>
      </c>
      <c r="R189" s="94">
        <f t="shared" si="6"/>
        <v>864.41178481012651</v>
      </c>
    </row>
    <row r="190" spans="1:18" x14ac:dyDescent="0.55000000000000004">
      <c r="A190" s="100">
        <v>10</v>
      </c>
      <c r="B190" s="101" t="s">
        <v>62</v>
      </c>
      <c r="C190" s="101" t="s">
        <v>300</v>
      </c>
      <c r="D190" s="101" t="s">
        <v>301</v>
      </c>
      <c r="E190" s="101" t="s">
        <v>41</v>
      </c>
      <c r="F190" s="101" t="s">
        <v>178</v>
      </c>
      <c r="G190" s="101" t="s">
        <v>819</v>
      </c>
      <c r="H190" s="102">
        <v>8307</v>
      </c>
      <c r="I190" s="100">
        <v>5</v>
      </c>
      <c r="J190" s="103">
        <f>อุดรธานี!F18</f>
        <v>1647311.27</v>
      </c>
      <c r="K190" s="104">
        <f>อุดรธานี!AM18</f>
        <v>1750106.27</v>
      </c>
      <c r="L190" s="105">
        <f>อุดรธานี!AN18</f>
        <v>4520080.76</v>
      </c>
      <c r="M190" s="105">
        <f>อุดรธานี!AO18</f>
        <v>4920587.28</v>
      </c>
      <c r="N190" s="101"/>
      <c r="O190" s="101"/>
      <c r="P190" s="101"/>
      <c r="Q190" s="93">
        <f t="shared" si="5"/>
        <v>-400506.52000000048</v>
      </c>
      <c r="R190" s="94">
        <f t="shared" si="6"/>
        <v>544.12913928012517</v>
      </c>
    </row>
    <row r="191" spans="1:18" x14ac:dyDescent="0.55000000000000004">
      <c r="A191" s="100">
        <v>11</v>
      </c>
      <c r="B191" s="101" t="s">
        <v>62</v>
      </c>
      <c r="C191" s="101" t="s">
        <v>300</v>
      </c>
      <c r="D191" s="101" t="s">
        <v>301</v>
      </c>
      <c r="E191" s="101" t="s">
        <v>41</v>
      </c>
      <c r="F191" s="101" t="s">
        <v>178</v>
      </c>
      <c r="G191" s="101" t="s">
        <v>820</v>
      </c>
      <c r="H191" s="102">
        <v>9108</v>
      </c>
      <c r="I191" s="100">
        <v>5</v>
      </c>
      <c r="J191" s="103">
        <f>อุดรธานี!F19</f>
        <v>2503669.5699999998</v>
      </c>
      <c r="K191" s="104">
        <f>อุดรธานี!AM19</f>
        <v>3039948.3299999996</v>
      </c>
      <c r="L191" s="105">
        <f>อุดรธานี!AN19</f>
        <v>5755522.9000000004</v>
      </c>
      <c r="M191" s="105">
        <f>อุดรธานี!AO19</f>
        <v>5039861.92</v>
      </c>
      <c r="N191" s="101"/>
      <c r="O191" s="101"/>
      <c r="P191" s="101"/>
      <c r="Q191" s="93">
        <f t="shared" si="5"/>
        <v>715660.98000000045</v>
      </c>
      <c r="R191" s="94">
        <f t="shared" si="6"/>
        <v>631.91951032059728</v>
      </c>
    </row>
    <row r="192" spans="1:18" x14ac:dyDescent="0.55000000000000004">
      <c r="A192" s="100">
        <v>12</v>
      </c>
      <c r="B192" s="101" t="s">
        <v>62</v>
      </c>
      <c r="C192" s="101" t="s">
        <v>300</v>
      </c>
      <c r="D192" s="101" t="s">
        <v>301</v>
      </c>
      <c r="E192" s="101" t="s">
        <v>41</v>
      </c>
      <c r="F192" s="101" t="s">
        <v>178</v>
      </c>
      <c r="G192" s="101" t="s">
        <v>821</v>
      </c>
      <c r="H192" s="102">
        <v>6368</v>
      </c>
      <c r="I192" s="100">
        <v>5</v>
      </c>
      <c r="J192" s="103">
        <f>อุดรธานี!F20</f>
        <v>2045258.04</v>
      </c>
      <c r="K192" s="104">
        <f>อุดรธานี!AM20</f>
        <v>2507202.44</v>
      </c>
      <c r="L192" s="105">
        <f>อุดรธานี!AN20</f>
        <v>3891477.5500000003</v>
      </c>
      <c r="M192" s="105">
        <f>อุดรธานี!AO20</f>
        <v>4215834.67</v>
      </c>
      <c r="N192" s="101"/>
      <c r="O192" s="101"/>
      <c r="P192" s="101"/>
      <c r="Q192" s="93">
        <f t="shared" si="5"/>
        <v>-324357.11999999965</v>
      </c>
      <c r="R192" s="94">
        <f t="shared" si="6"/>
        <v>611.09886149497493</v>
      </c>
    </row>
    <row r="193" spans="1:18" x14ac:dyDescent="0.55000000000000004">
      <c r="A193" s="100">
        <v>13</v>
      </c>
      <c r="B193" s="101" t="s">
        <v>62</v>
      </c>
      <c r="C193" s="101" t="s">
        <v>300</v>
      </c>
      <c r="D193" s="101" t="s">
        <v>301</v>
      </c>
      <c r="E193" s="101" t="s">
        <v>41</v>
      </c>
      <c r="F193" s="101" t="s">
        <v>178</v>
      </c>
      <c r="G193" s="101" t="s">
        <v>822</v>
      </c>
      <c r="H193" s="102">
        <v>5228</v>
      </c>
      <c r="I193" s="100">
        <v>4</v>
      </c>
      <c r="J193" s="103">
        <f>อุดรธานี!F21</f>
        <v>724918.01</v>
      </c>
      <c r="K193" s="104">
        <f>อุดรธานี!AM21</f>
        <v>962085.47</v>
      </c>
      <c r="L193" s="105">
        <f>อุดรธานี!AN21</f>
        <v>2499547.29</v>
      </c>
      <c r="M193" s="105">
        <f>อุดรธานี!AO21</f>
        <v>2369853.13</v>
      </c>
      <c r="N193" s="101"/>
      <c r="O193" s="101"/>
      <c r="P193" s="101"/>
      <c r="Q193" s="93">
        <f t="shared" si="5"/>
        <v>129694.16000000015</v>
      </c>
      <c r="R193" s="94">
        <f t="shared" si="6"/>
        <v>478.10774483550114</v>
      </c>
    </row>
    <row r="194" spans="1:18" x14ac:dyDescent="0.55000000000000004">
      <c r="A194" s="100">
        <v>14</v>
      </c>
      <c r="B194" s="101" t="s">
        <v>62</v>
      </c>
      <c r="C194" s="101" t="s">
        <v>300</v>
      </c>
      <c r="D194" s="101" t="s">
        <v>301</v>
      </c>
      <c r="E194" s="101" t="s">
        <v>41</v>
      </c>
      <c r="F194" s="101" t="s">
        <v>178</v>
      </c>
      <c r="G194" s="101" t="s">
        <v>823</v>
      </c>
      <c r="H194" s="102">
        <v>10722</v>
      </c>
      <c r="I194" s="100">
        <v>5</v>
      </c>
      <c r="J194" s="103">
        <f>อุดรธานี!F22</f>
        <v>3034018.92</v>
      </c>
      <c r="K194" s="104">
        <f>อุดรธานี!AM22</f>
        <v>3559445.03</v>
      </c>
      <c r="L194" s="105">
        <f>อุดรธานี!AN22</f>
        <v>6728821.9699999997</v>
      </c>
      <c r="M194" s="105">
        <f>อุดรธานี!AO22</f>
        <v>6194672.9100000001</v>
      </c>
      <c r="N194" s="101"/>
      <c r="O194" s="101"/>
      <c r="P194" s="101"/>
      <c r="Q194" s="93">
        <f t="shared" si="5"/>
        <v>534149.05999999959</v>
      </c>
      <c r="R194" s="94">
        <f t="shared" si="6"/>
        <v>627.57153236336501</v>
      </c>
    </row>
    <row r="195" spans="1:18" x14ac:dyDescent="0.55000000000000004">
      <c r="A195" s="100">
        <v>15</v>
      </c>
      <c r="B195" s="101" t="s">
        <v>62</v>
      </c>
      <c r="C195" s="101" t="s">
        <v>300</v>
      </c>
      <c r="D195" s="101" t="s">
        <v>301</v>
      </c>
      <c r="E195" s="101" t="s">
        <v>41</v>
      </c>
      <c r="F195" s="101" t="s">
        <v>178</v>
      </c>
      <c r="G195" s="101" t="s">
        <v>824</v>
      </c>
      <c r="H195" s="102">
        <v>9139</v>
      </c>
      <c r="I195" s="100">
        <v>5</v>
      </c>
      <c r="J195" s="103">
        <f>อุดรธานี!F23</f>
        <v>896190.23</v>
      </c>
      <c r="K195" s="104">
        <f>อุดรธานี!AM23</f>
        <v>1399907.1500000001</v>
      </c>
      <c r="L195" s="105">
        <f>อุดรธานี!AN23</f>
        <v>5662910.25</v>
      </c>
      <c r="M195" s="105">
        <f>อุดรธานี!AO23</f>
        <v>5574561.5700000003</v>
      </c>
      <c r="N195" s="101"/>
      <c r="O195" s="101"/>
      <c r="P195" s="101"/>
      <c r="Q195" s="93">
        <f t="shared" si="5"/>
        <v>88348.679999999702</v>
      </c>
      <c r="R195" s="94">
        <f t="shared" si="6"/>
        <v>619.64222015537803</v>
      </c>
    </row>
    <row r="196" spans="1:18" x14ac:dyDescent="0.55000000000000004">
      <c r="A196" s="100">
        <v>16</v>
      </c>
      <c r="B196" s="101" t="s">
        <v>62</v>
      </c>
      <c r="C196" s="101" t="s">
        <v>300</v>
      </c>
      <c r="D196" s="101" t="s">
        <v>301</v>
      </c>
      <c r="E196" s="101" t="s">
        <v>41</v>
      </c>
      <c r="F196" s="101" t="s">
        <v>178</v>
      </c>
      <c r="G196" s="101" t="s">
        <v>825</v>
      </c>
      <c r="H196" s="102">
        <v>13991</v>
      </c>
      <c r="I196" s="100">
        <v>5</v>
      </c>
      <c r="J196" s="103">
        <f>อุดรธานี!F24</f>
        <v>2142539.15</v>
      </c>
      <c r="K196" s="104">
        <f>อุดรธานี!AM24</f>
        <v>2767062.57</v>
      </c>
      <c r="L196" s="105">
        <f>อุดรธานี!AN24</f>
        <v>7056503.1300000008</v>
      </c>
      <c r="M196" s="105">
        <f>อุดรธานี!AO24</f>
        <v>7313388.5599999996</v>
      </c>
      <c r="N196" s="101"/>
      <c r="O196" s="101"/>
      <c r="P196" s="101"/>
      <c r="Q196" s="93">
        <f t="shared" si="5"/>
        <v>-256885.42999999877</v>
      </c>
      <c r="R196" s="94">
        <f t="shared" si="6"/>
        <v>504.36016939461086</v>
      </c>
    </row>
    <row r="197" spans="1:18" x14ac:dyDescent="0.55000000000000004">
      <c r="A197" s="100">
        <v>17</v>
      </c>
      <c r="B197" s="101" t="s">
        <v>62</v>
      </c>
      <c r="C197" s="101" t="s">
        <v>300</v>
      </c>
      <c r="D197" s="101" t="s">
        <v>301</v>
      </c>
      <c r="E197" s="101" t="s">
        <v>41</v>
      </c>
      <c r="F197" s="101" t="s">
        <v>178</v>
      </c>
      <c r="G197" s="101" t="s">
        <v>826</v>
      </c>
      <c r="H197" s="102">
        <v>6392</v>
      </c>
      <c r="I197" s="100">
        <v>5</v>
      </c>
      <c r="J197" s="103">
        <f>อุดรธานี!F25</f>
        <v>1247685.26</v>
      </c>
      <c r="K197" s="104">
        <f>อุดรธานี!AM25</f>
        <v>1561887.3099999998</v>
      </c>
      <c r="L197" s="105">
        <f>อุดรธานี!AN25</f>
        <v>4785515.1100000003</v>
      </c>
      <c r="M197" s="105">
        <f>อุดรธานี!AO25</f>
        <v>5105742.75</v>
      </c>
      <c r="N197" s="101"/>
      <c r="O197" s="101"/>
      <c r="P197" s="101"/>
      <c r="Q197" s="93">
        <f t="shared" si="5"/>
        <v>-320227.63999999966</v>
      </c>
      <c r="R197" s="94">
        <f t="shared" si="6"/>
        <v>748.67257665832301</v>
      </c>
    </row>
    <row r="198" spans="1:18" x14ac:dyDescent="0.55000000000000004">
      <c r="A198" s="100">
        <v>18</v>
      </c>
      <c r="B198" s="101" t="s">
        <v>62</v>
      </c>
      <c r="C198" s="101" t="s">
        <v>300</v>
      </c>
      <c r="D198" s="101" t="s">
        <v>301</v>
      </c>
      <c r="E198" s="101" t="s">
        <v>41</v>
      </c>
      <c r="F198" s="101" t="s">
        <v>178</v>
      </c>
      <c r="G198" s="101" t="s">
        <v>827</v>
      </c>
      <c r="H198" s="102">
        <v>4858</v>
      </c>
      <c r="I198" s="100">
        <v>4</v>
      </c>
      <c r="J198" s="103">
        <f>อุดรธานี!F26</f>
        <v>1200146.93</v>
      </c>
      <c r="K198" s="104">
        <f>อุดรธานี!AM26</f>
        <v>1305083.23</v>
      </c>
      <c r="L198" s="105">
        <f>อุดรธานี!AN26</f>
        <v>2689761.74</v>
      </c>
      <c r="M198" s="105">
        <f>อุดรธานี!AO26</f>
        <v>2921801.1799999997</v>
      </c>
      <c r="N198" s="101"/>
      <c r="O198" s="101"/>
      <c r="P198" s="101"/>
      <c r="Q198" s="93">
        <f t="shared" si="5"/>
        <v>-232039.43999999948</v>
      </c>
      <c r="R198" s="94">
        <f t="shared" si="6"/>
        <v>553.67676821737348</v>
      </c>
    </row>
    <row r="199" spans="1:18" x14ac:dyDescent="0.55000000000000004">
      <c r="A199" s="100">
        <v>19</v>
      </c>
      <c r="B199" s="101" t="s">
        <v>62</v>
      </c>
      <c r="C199" s="101" t="s">
        <v>300</v>
      </c>
      <c r="D199" s="101" t="s">
        <v>301</v>
      </c>
      <c r="E199" s="101" t="s">
        <v>41</v>
      </c>
      <c r="F199" s="101" t="s">
        <v>178</v>
      </c>
      <c r="G199" s="101" t="s">
        <v>828</v>
      </c>
      <c r="H199" s="102">
        <v>5038</v>
      </c>
      <c r="I199" s="100">
        <v>4</v>
      </c>
      <c r="J199" s="103">
        <f>อุดรธานี!F27</f>
        <v>650435.31000000006</v>
      </c>
      <c r="K199" s="104">
        <f>อุดรธานี!AM27</f>
        <v>1146579.33</v>
      </c>
      <c r="L199" s="105">
        <f>อุดรธานี!AN27</f>
        <v>2970576.13</v>
      </c>
      <c r="M199" s="105">
        <f>อุดรธานี!AO27</f>
        <v>2795854.05</v>
      </c>
      <c r="N199" s="101"/>
      <c r="O199" s="101"/>
      <c r="P199" s="101"/>
      <c r="Q199" s="93">
        <f t="shared" ref="Q199:Q261" si="8">L199-M199</f>
        <v>174722.08000000007</v>
      </c>
      <c r="R199" s="94">
        <f t="shared" ref="R199:R261" si="9">L199/H199</f>
        <v>589.63400754267559</v>
      </c>
    </row>
    <row r="200" spans="1:18" x14ac:dyDescent="0.55000000000000004">
      <c r="A200" s="100">
        <v>20</v>
      </c>
      <c r="B200" s="101" t="s">
        <v>62</v>
      </c>
      <c r="C200" s="101" t="s">
        <v>300</v>
      </c>
      <c r="D200" s="101" t="s">
        <v>301</v>
      </c>
      <c r="E200" s="101" t="s">
        <v>41</v>
      </c>
      <c r="F200" s="101" t="s">
        <v>178</v>
      </c>
      <c r="G200" s="101" t="s">
        <v>829</v>
      </c>
      <c r="H200" s="102">
        <v>5026</v>
      </c>
      <c r="I200" s="100">
        <v>4</v>
      </c>
      <c r="J200" s="103">
        <f>อุดรธานี!F28</f>
        <v>962228.87</v>
      </c>
      <c r="K200" s="104">
        <f>อุดรธานี!AM28</f>
        <v>1292568.6999999997</v>
      </c>
      <c r="L200" s="105">
        <f>อุดรธานี!AN28</f>
        <v>3299285.7</v>
      </c>
      <c r="M200" s="105">
        <f>อุดรธานี!AO28</f>
        <v>4054083.87</v>
      </c>
      <c r="N200" s="101"/>
      <c r="O200" s="101"/>
      <c r="P200" s="101"/>
      <c r="Q200" s="93">
        <f t="shared" si="8"/>
        <v>-754798.16999999993</v>
      </c>
      <c r="R200" s="94">
        <f t="shared" si="9"/>
        <v>656.44363310783922</v>
      </c>
    </row>
    <row r="201" spans="1:18" x14ac:dyDescent="0.55000000000000004">
      <c r="A201" s="100">
        <v>21</v>
      </c>
      <c r="B201" s="101" t="s">
        <v>62</v>
      </c>
      <c r="C201" s="101" t="s">
        <v>300</v>
      </c>
      <c r="D201" s="101" t="s">
        <v>301</v>
      </c>
      <c r="E201" s="101" t="s">
        <v>41</v>
      </c>
      <c r="F201" s="101" t="s">
        <v>178</v>
      </c>
      <c r="G201" s="101" t="s">
        <v>830</v>
      </c>
      <c r="H201" s="102">
        <v>4590</v>
      </c>
      <c r="I201" s="100">
        <v>4</v>
      </c>
      <c r="J201" s="103">
        <f>อุดรธานี!F29</f>
        <v>573810.73</v>
      </c>
      <c r="K201" s="104">
        <f>อุดรธานี!AM29</f>
        <v>647505.19000000006</v>
      </c>
      <c r="L201" s="105">
        <f>อุดรธานี!AN29</f>
        <v>2794296.46</v>
      </c>
      <c r="M201" s="105">
        <f>อุดรธานี!AO29</f>
        <v>2896866.08</v>
      </c>
      <c r="N201" s="101"/>
      <c r="O201" s="101"/>
      <c r="P201" s="101"/>
      <c r="Q201" s="93">
        <f t="shared" si="8"/>
        <v>-102569.62000000011</v>
      </c>
      <c r="R201" s="94">
        <f t="shared" si="9"/>
        <v>608.77918518518516</v>
      </c>
    </row>
    <row r="202" spans="1:18" x14ac:dyDescent="0.55000000000000004">
      <c r="A202" s="100">
        <v>22</v>
      </c>
      <c r="B202" s="101" t="s">
        <v>62</v>
      </c>
      <c r="C202" s="101" t="s">
        <v>300</v>
      </c>
      <c r="D202" s="101" t="s">
        <v>301</v>
      </c>
      <c r="E202" s="101" t="s">
        <v>41</v>
      </c>
      <c r="F202" s="101" t="s">
        <v>178</v>
      </c>
      <c r="G202" s="101" t="s">
        <v>831</v>
      </c>
      <c r="H202" s="102">
        <v>7725</v>
      </c>
      <c r="I202" s="100">
        <v>5</v>
      </c>
      <c r="J202" s="103">
        <f>อุดรธานี!F30</f>
        <v>1063743.68</v>
      </c>
      <c r="K202" s="104">
        <f>อุดรธานี!AM30</f>
        <v>1256603.0999999999</v>
      </c>
      <c r="L202" s="105">
        <f>อุดรธานี!AN30</f>
        <v>4125040.08</v>
      </c>
      <c r="M202" s="105">
        <f>อุดรธานี!AO30</f>
        <v>4495432.83</v>
      </c>
      <c r="N202" s="101"/>
      <c r="O202" s="101"/>
      <c r="P202" s="101"/>
      <c r="Q202" s="93">
        <f t="shared" si="8"/>
        <v>-370392.75</v>
      </c>
      <c r="R202" s="94">
        <f t="shared" si="9"/>
        <v>533.98577087378646</v>
      </c>
    </row>
    <row r="203" spans="1:18" x14ac:dyDescent="0.55000000000000004">
      <c r="A203" s="100">
        <v>23</v>
      </c>
      <c r="B203" s="101" t="s">
        <v>62</v>
      </c>
      <c r="C203" s="101" t="s">
        <v>300</v>
      </c>
      <c r="D203" s="101" t="s">
        <v>301</v>
      </c>
      <c r="E203" s="101" t="s">
        <v>41</v>
      </c>
      <c r="F203" s="101" t="s">
        <v>178</v>
      </c>
      <c r="G203" s="101" t="s">
        <v>832</v>
      </c>
      <c r="H203" s="102">
        <v>5622</v>
      </c>
      <c r="I203" s="100">
        <v>4</v>
      </c>
      <c r="J203" s="103">
        <f>อุดรธานี!F31</f>
        <v>1981516.41</v>
      </c>
      <c r="K203" s="104">
        <f>อุดรธานี!AM31</f>
        <v>2146200.9099999997</v>
      </c>
      <c r="L203" s="105">
        <f>อุดรธานี!AN31</f>
        <v>2715866.5</v>
      </c>
      <c r="M203" s="105">
        <f>อุดรธานี!AO31</f>
        <v>2877682.93</v>
      </c>
      <c r="N203" s="101"/>
      <c r="O203" s="101"/>
      <c r="P203" s="101"/>
      <c r="Q203" s="93">
        <f t="shared" si="8"/>
        <v>-161816.43000000017</v>
      </c>
      <c r="R203" s="94">
        <f t="shared" si="9"/>
        <v>483.0783528993241</v>
      </c>
    </row>
    <row r="204" spans="1:18" x14ac:dyDescent="0.55000000000000004">
      <c r="A204" s="100">
        <v>24</v>
      </c>
      <c r="B204" s="101" t="s">
        <v>62</v>
      </c>
      <c r="C204" s="101" t="s">
        <v>300</v>
      </c>
      <c r="D204" s="101" t="s">
        <v>301</v>
      </c>
      <c r="E204" s="101" t="s">
        <v>41</v>
      </c>
      <c r="F204" s="101" t="s">
        <v>178</v>
      </c>
      <c r="G204" s="101" t="s">
        <v>833</v>
      </c>
      <c r="H204" s="102">
        <v>5752</v>
      </c>
      <c r="I204" s="100">
        <v>4</v>
      </c>
      <c r="J204" s="103">
        <f>อุดรธานี!F32</f>
        <v>974886.96</v>
      </c>
      <c r="K204" s="104">
        <f>อุดรธานี!AM32</f>
        <v>1151195.6399999999</v>
      </c>
      <c r="L204" s="105">
        <f>อุดรธานี!AN32</f>
        <v>3778879.38</v>
      </c>
      <c r="M204" s="105">
        <f>อุดรธานี!AO32</f>
        <v>3631591.68</v>
      </c>
      <c r="N204" s="101"/>
      <c r="O204" s="101"/>
      <c r="P204" s="101"/>
      <c r="Q204" s="93">
        <f t="shared" si="8"/>
        <v>147287.69999999972</v>
      </c>
      <c r="R204" s="94">
        <f t="shared" si="9"/>
        <v>656.96790333796935</v>
      </c>
    </row>
    <row r="205" spans="1:18" x14ac:dyDescent="0.55000000000000004">
      <c r="A205" s="100">
        <v>25</v>
      </c>
      <c r="B205" s="101" t="s">
        <v>62</v>
      </c>
      <c r="C205" s="101" t="s">
        <v>300</v>
      </c>
      <c r="D205" s="101" t="s">
        <v>301</v>
      </c>
      <c r="E205" s="101" t="s">
        <v>41</v>
      </c>
      <c r="F205" s="101" t="s">
        <v>178</v>
      </c>
      <c r="G205" s="101" t="s">
        <v>834</v>
      </c>
      <c r="H205" s="102">
        <v>3706</v>
      </c>
      <c r="I205" s="100">
        <v>3</v>
      </c>
      <c r="J205" s="103">
        <f>อุดรธานี!F33</f>
        <v>1057349.8700000001</v>
      </c>
      <c r="K205" s="104">
        <f>อุดรธานี!AM33</f>
        <v>1247494.58</v>
      </c>
      <c r="L205" s="105">
        <f>อุดรธานี!AN33</f>
        <v>3081940.95</v>
      </c>
      <c r="M205" s="105">
        <f>อุดรธานี!AO33</f>
        <v>2762941.29</v>
      </c>
      <c r="N205" s="101"/>
      <c r="O205" s="101"/>
      <c r="P205" s="101"/>
      <c r="Q205" s="93">
        <f t="shared" si="8"/>
        <v>318999.66000000015</v>
      </c>
      <c r="R205" s="94">
        <f t="shared" si="9"/>
        <v>831.60845925526178</v>
      </c>
    </row>
    <row r="206" spans="1:18" x14ac:dyDescent="0.55000000000000004">
      <c r="A206" s="100">
        <v>26</v>
      </c>
      <c r="B206" s="101" t="s">
        <v>62</v>
      </c>
      <c r="C206" s="101" t="s">
        <v>300</v>
      </c>
      <c r="D206" s="101" t="s">
        <v>301</v>
      </c>
      <c r="E206" s="101" t="s">
        <v>41</v>
      </c>
      <c r="F206" s="101" t="s">
        <v>178</v>
      </c>
      <c r="G206" s="101" t="s">
        <v>835</v>
      </c>
      <c r="H206" s="102">
        <v>6469</v>
      </c>
      <c r="I206" s="100">
        <v>5</v>
      </c>
      <c r="J206" s="103">
        <f>อุดรธานี!F34</f>
        <v>871197.47</v>
      </c>
      <c r="K206" s="104">
        <f>อุดรธานี!AM34</f>
        <v>1377483.96</v>
      </c>
      <c r="L206" s="105">
        <f>อุดรธานี!AN34</f>
        <v>3446549.54</v>
      </c>
      <c r="M206" s="105">
        <f>อุดรธานี!AO34</f>
        <v>3617315.63</v>
      </c>
      <c r="N206" s="101"/>
      <c r="O206" s="101"/>
      <c r="P206" s="101"/>
      <c r="Q206" s="93">
        <f t="shared" si="8"/>
        <v>-170766.08999999985</v>
      </c>
      <c r="R206" s="94">
        <f t="shared" si="9"/>
        <v>532.77933838305762</v>
      </c>
    </row>
    <row r="207" spans="1:18" x14ac:dyDescent="0.55000000000000004">
      <c r="A207" s="100">
        <v>27</v>
      </c>
      <c r="B207" s="101" t="s">
        <v>62</v>
      </c>
      <c r="C207" s="101" t="s">
        <v>300</v>
      </c>
      <c r="D207" s="101" t="s">
        <v>301</v>
      </c>
      <c r="E207" s="101" t="s">
        <v>41</v>
      </c>
      <c r="F207" s="101" t="s">
        <v>178</v>
      </c>
      <c r="G207" s="101" t="s">
        <v>836</v>
      </c>
      <c r="H207" s="102">
        <v>8575</v>
      </c>
      <c r="I207" s="100">
        <v>5</v>
      </c>
      <c r="J207" s="103">
        <f>อุดรธานี!F35</f>
        <v>1721647.09</v>
      </c>
      <c r="K207" s="104">
        <f>อุดรธานี!AM35</f>
        <v>2103493.5299999998</v>
      </c>
      <c r="L207" s="105">
        <f>อุดรธานี!AN35</f>
        <v>3857958.74</v>
      </c>
      <c r="M207" s="105">
        <f>อุดรธานี!AO35</f>
        <v>3520149.89</v>
      </c>
      <c r="N207" s="101"/>
      <c r="O207" s="101"/>
      <c r="P207" s="101"/>
      <c r="Q207" s="93">
        <f t="shared" si="8"/>
        <v>337808.85000000009</v>
      </c>
      <c r="R207" s="94">
        <f t="shared" si="9"/>
        <v>449.90772478134113</v>
      </c>
    </row>
    <row r="208" spans="1:18" x14ac:dyDescent="0.55000000000000004">
      <c r="A208" s="100">
        <v>28</v>
      </c>
      <c r="B208" s="101" t="s">
        <v>62</v>
      </c>
      <c r="C208" s="101" t="s">
        <v>300</v>
      </c>
      <c r="D208" s="101" t="s">
        <v>301</v>
      </c>
      <c r="E208" s="101" t="s">
        <v>41</v>
      </c>
      <c r="F208" s="101" t="s">
        <v>178</v>
      </c>
      <c r="G208" s="101" t="s">
        <v>837</v>
      </c>
      <c r="H208" s="102">
        <v>2704</v>
      </c>
      <c r="I208" s="100">
        <v>2</v>
      </c>
      <c r="J208" s="103">
        <f>อุดรธานี!F36</f>
        <v>609537.53</v>
      </c>
      <c r="K208" s="104">
        <f>อุดรธานี!AM36</f>
        <v>754976.24</v>
      </c>
      <c r="L208" s="105">
        <f>อุดรธานี!AN36</f>
        <v>2087987.87</v>
      </c>
      <c r="M208" s="105">
        <f>อุดรธานี!AO36</f>
        <v>1992795.6400000001</v>
      </c>
      <c r="N208" s="101"/>
      <c r="O208" s="101"/>
      <c r="P208" s="101"/>
      <c r="Q208" s="93">
        <f t="shared" si="8"/>
        <v>95192.229999999981</v>
      </c>
      <c r="R208" s="94">
        <f t="shared" si="9"/>
        <v>772.18486316568055</v>
      </c>
    </row>
    <row r="209" spans="1:18" x14ac:dyDescent="0.55000000000000004">
      <c r="A209" s="100">
        <v>29</v>
      </c>
      <c r="B209" s="101" t="s">
        <v>62</v>
      </c>
      <c r="C209" s="101" t="s">
        <v>300</v>
      </c>
      <c r="D209" s="101" t="s">
        <v>301</v>
      </c>
      <c r="E209" s="101" t="s">
        <v>41</v>
      </c>
      <c r="F209" s="101" t="s">
        <v>178</v>
      </c>
      <c r="G209" s="101" t="s">
        <v>838</v>
      </c>
      <c r="H209" s="102">
        <v>5541</v>
      </c>
      <c r="I209" s="100">
        <v>4</v>
      </c>
      <c r="J209" s="103">
        <f>อุดรธานี!F37</f>
        <v>666056.76</v>
      </c>
      <c r="K209" s="104">
        <f>อุดรธานี!AM37</f>
        <v>902337.75</v>
      </c>
      <c r="L209" s="105">
        <f>อุดรธานี!AN37</f>
        <v>1538497.3699999999</v>
      </c>
      <c r="M209" s="105">
        <f>อุดรธานี!AO37</f>
        <v>1778931.7000000002</v>
      </c>
      <c r="N209" s="101"/>
      <c r="O209" s="101"/>
      <c r="P209" s="101"/>
      <c r="Q209" s="93">
        <f t="shared" si="8"/>
        <v>-240434.33000000031</v>
      </c>
      <c r="R209" s="94">
        <f t="shared" si="9"/>
        <v>277.65698790831976</v>
      </c>
    </row>
    <row r="210" spans="1:18" s="112" customFormat="1" x14ac:dyDescent="0.55000000000000004">
      <c r="A210" s="106">
        <v>1</v>
      </c>
      <c r="B210" s="107" t="s">
        <v>62</v>
      </c>
      <c r="C210" s="107"/>
      <c r="D210" s="107"/>
      <c r="E210" s="107" t="s">
        <v>75</v>
      </c>
      <c r="F210" s="107"/>
      <c r="G210" s="107" t="s">
        <v>303</v>
      </c>
      <c r="H210" s="113">
        <f>SUM(H181:H209)</f>
        <v>193162</v>
      </c>
      <c r="I210" s="106"/>
      <c r="J210" s="109">
        <f>SUM(J181:J209)</f>
        <v>35715845.359999999</v>
      </c>
      <c r="K210" s="144">
        <f>SUM(K181:K209)</f>
        <v>44289587.990000002</v>
      </c>
      <c r="L210" s="109">
        <f>SUM(L181:L209)</f>
        <v>108774092.47999997</v>
      </c>
      <c r="M210" s="109">
        <f>SUM(M181:M209)</f>
        <v>110550345.45000003</v>
      </c>
      <c r="N210" s="107">
        <v>28</v>
      </c>
      <c r="O210" s="107">
        <v>28</v>
      </c>
      <c r="P210" s="107">
        <f>N210-O210</f>
        <v>0</v>
      </c>
      <c r="Q210" s="110">
        <f t="shared" si="8"/>
        <v>-1776252.9700000584</v>
      </c>
      <c r="R210" s="111">
        <f>L210/H210</f>
        <v>563.12366034727313</v>
      </c>
    </row>
    <row r="211" spans="1:18" x14ac:dyDescent="0.55000000000000004">
      <c r="A211" s="100">
        <v>1</v>
      </c>
      <c r="B211" s="101" t="s">
        <v>62</v>
      </c>
      <c r="C211" s="101" t="s">
        <v>304</v>
      </c>
      <c r="D211" s="101" t="s">
        <v>83</v>
      </c>
      <c r="E211" s="101" t="s">
        <v>42</v>
      </c>
      <c r="F211" s="101" t="s">
        <v>208</v>
      </c>
      <c r="G211" s="101" t="s">
        <v>305</v>
      </c>
      <c r="H211" s="102"/>
      <c r="I211" s="100"/>
      <c r="J211" s="103"/>
      <c r="K211" s="104"/>
      <c r="L211" s="105"/>
      <c r="M211" s="105"/>
      <c r="N211" s="101"/>
      <c r="O211" s="101"/>
      <c r="P211" s="101"/>
    </row>
    <row r="212" spans="1:18" x14ac:dyDescent="0.55000000000000004">
      <c r="A212" s="100">
        <v>2</v>
      </c>
      <c r="B212" s="101" t="s">
        <v>62</v>
      </c>
      <c r="C212" s="101" t="s">
        <v>304</v>
      </c>
      <c r="D212" s="101" t="s">
        <v>83</v>
      </c>
      <c r="E212" s="101" t="s">
        <v>42</v>
      </c>
      <c r="F212" s="101" t="s">
        <v>178</v>
      </c>
      <c r="G212" s="101" t="s">
        <v>839</v>
      </c>
      <c r="H212" s="102">
        <v>3427</v>
      </c>
      <c r="I212" s="100">
        <v>3</v>
      </c>
      <c r="J212" s="103">
        <f>อุดรธานี!F38</f>
        <v>1007894.69</v>
      </c>
      <c r="K212" s="104">
        <f>อุดรธานี!AM38</f>
        <v>934038.38</v>
      </c>
      <c r="L212" s="105">
        <f>อุดรธานี!AN38</f>
        <v>2708627.71</v>
      </c>
      <c r="M212" s="105">
        <f>อุดรธานี!AO38</f>
        <v>2619277.14</v>
      </c>
      <c r="N212" s="101"/>
      <c r="O212" s="101"/>
      <c r="P212" s="101"/>
      <c r="Q212" s="93">
        <f t="shared" si="8"/>
        <v>89350.569999999832</v>
      </c>
      <c r="R212" s="94">
        <f t="shared" si="9"/>
        <v>790.37867230814118</v>
      </c>
    </row>
    <row r="213" spans="1:18" x14ac:dyDescent="0.55000000000000004">
      <c r="A213" s="100">
        <v>3</v>
      </c>
      <c r="B213" s="101" t="s">
        <v>62</v>
      </c>
      <c r="C213" s="101" t="s">
        <v>304</v>
      </c>
      <c r="D213" s="101" t="s">
        <v>83</v>
      </c>
      <c r="E213" s="101" t="s">
        <v>42</v>
      </c>
      <c r="F213" s="101" t="s">
        <v>178</v>
      </c>
      <c r="G213" s="101" t="s">
        <v>840</v>
      </c>
      <c r="H213" s="102">
        <v>4040</v>
      </c>
      <c r="I213" s="100">
        <v>3</v>
      </c>
      <c r="J213" s="103">
        <f>อุดรธานี!F39</f>
        <v>1178130.04</v>
      </c>
      <c r="K213" s="104">
        <f>อุดรธานี!AM39</f>
        <v>1027946.6499999999</v>
      </c>
      <c r="L213" s="105">
        <f>อุดรธานี!AN39</f>
        <v>2720046.28</v>
      </c>
      <c r="M213" s="105">
        <f>อุดรธานี!AO39</f>
        <v>2808112.28</v>
      </c>
      <c r="N213" s="101"/>
      <c r="O213" s="101"/>
      <c r="P213" s="101"/>
      <c r="Q213" s="93">
        <f t="shared" si="8"/>
        <v>-88066</v>
      </c>
      <c r="R213" s="94">
        <f t="shared" si="9"/>
        <v>673.27878217821774</v>
      </c>
    </row>
    <row r="214" spans="1:18" x14ac:dyDescent="0.55000000000000004">
      <c r="A214" s="100">
        <v>4</v>
      </c>
      <c r="B214" s="101" t="s">
        <v>62</v>
      </c>
      <c r="C214" s="101" t="s">
        <v>304</v>
      </c>
      <c r="D214" s="101" t="s">
        <v>83</v>
      </c>
      <c r="E214" s="101" t="s">
        <v>42</v>
      </c>
      <c r="F214" s="101" t="s">
        <v>178</v>
      </c>
      <c r="G214" s="101" t="s">
        <v>841</v>
      </c>
      <c r="H214" s="102">
        <v>3777</v>
      </c>
      <c r="I214" s="100">
        <v>3</v>
      </c>
      <c r="J214" s="103">
        <f>อุดรธานี!F40</f>
        <v>582374.52</v>
      </c>
      <c r="K214" s="104">
        <f>อุดรธานี!AM40</f>
        <v>717789.6</v>
      </c>
      <c r="L214" s="105">
        <f>อุดรธานี!AN40</f>
        <v>3513469.9000000004</v>
      </c>
      <c r="M214" s="105">
        <f>อุดรธานี!AO40</f>
        <v>3583486.54</v>
      </c>
      <c r="N214" s="101"/>
      <c r="O214" s="101"/>
      <c r="P214" s="101"/>
      <c r="Q214" s="93">
        <f t="shared" si="8"/>
        <v>-70016.639999999665</v>
      </c>
      <c r="R214" s="94">
        <f t="shared" si="9"/>
        <v>930.22766746094794</v>
      </c>
    </row>
    <row r="215" spans="1:18" x14ac:dyDescent="0.55000000000000004">
      <c r="A215" s="100">
        <v>5</v>
      </c>
      <c r="B215" s="101" t="s">
        <v>62</v>
      </c>
      <c r="C215" s="101" t="s">
        <v>304</v>
      </c>
      <c r="D215" s="101" t="s">
        <v>83</v>
      </c>
      <c r="E215" s="101" t="s">
        <v>42</v>
      </c>
      <c r="F215" s="101" t="s">
        <v>178</v>
      </c>
      <c r="G215" s="101" t="s">
        <v>842</v>
      </c>
      <c r="H215" s="102">
        <v>3629</v>
      </c>
      <c r="I215" s="100">
        <v>3</v>
      </c>
      <c r="J215" s="103">
        <f>อุดรธานี!F41</f>
        <v>377000.59</v>
      </c>
      <c r="K215" s="104">
        <f>อุดรธานี!AM41</f>
        <v>437703.91000000003</v>
      </c>
      <c r="L215" s="105">
        <f>อุดรธานี!AN41</f>
        <v>3273728.63</v>
      </c>
      <c r="M215" s="105">
        <f>อุดรธานี!AO41</f>
        <v>3167139.9899999998</v>
      </c>
      <c r="N215" s="101"/>
      <c r="O215" s="101"/>
      <c r="P215" s="101"/>
      <c r="Q215" s="93">
        <f t="shared" si="8"/>
        <v>106588.64000000013</v>
      </c>
      <c r="R215" s="94">
        <f t="shared" si="9"/>
        <v>902.10213006337835</v>
      </c>
    </row>
    <row r="216" spans="1:18" x14ac:dyDescent="0.55000000000000004">
      <c r="A216" s="100">
        <v>6</v>
      </c>
      <c r="B216" s="101" t="s">
        <v>62</v>
      </c>
      <c r="C216" s="101" t="s">
        <v>304</v>
      </c>
      <c r="D216" s="101" t="s">
        <v>83</v>
      </c>
      <c r="E216" s="101" t="s">
        <v>42</v>
      </c>
      <c r="F216" s="101" t="s">
        <v>178</v>
      </c>
      <c r="G216" s="101" t="s">
        <v>843</v>
      </c>
      <c r="H216" s="102">
        <v>7375</v>
      </c>
      <c r="I216" s="100">
        <v>5</v>
      </c>
      <c r="J216" s="103">
        <f>อุดรธานี!F42</f>
        <v>941920.63</v>
      </c>
      <c r="K216" s="104">
        <f>อุดรธานี!AM42</f>
        <v>978758.64000000013</v>
      </c>
      <c r="L216" s="105">
        <f>อุดรธานี!AN42</f>
        <v>5916761.3699999992</v>
      </c>
      <c r="M216" s="105">
        <f>อุดรธานี!AO42</f>
        <v>5572297.4700000007</v>
      </c>
      <c r="N216" s="101"/>
      <c r="O216" s="101"/>
      <c r="P216" s="101"/>
      <c r="Q216" s="93">
        <f t="shared" si="8"/>
        <v>344463.89999999851</v>
      </c>
      <c r="R216" s="94">
        <f t="shared" si="9"/>
        <v>802.27272813559307</v>
      </c>
    </row>
    <row r="217" spans="1:18" x14ac:dyDescent="0.55000000000000004">
      <c r="A217" s="100">
        <v>7</v>
      </c>
      <c r="B217" s="101" t="s">
        <v>62</v>
      </c>
      <c r="C217" s="101" t="s">
        <v>304</v>
      </c>
      <c r="D217" s="101" t="s">
        <v>83</v>
      </c>
      <c r="E217" s="101" t="s">
        <v>42</v>
      </c>
      <c r="F217" s="101" t="s">
        <v>178</v>
      </c>
      <c r="G217" s="101" t="s">
        <v>844</v>
      </c>
      <c r="H217" s="102">
        <v>7220</v>
      </c>
      <c r="I217" s="100">
        <v>5</v>
      </c>
      <c r="J217" s="103">
        <f>อุดรธานี!F43</f>
        <v>1086426.72</v>
      </c>
      <c r="K217" s="104">
        <f>อุดรธานี!AM43</f>
        <v>1120318.43</v>
      </c>
      <c r="L217" s="105">
        <f>อุดรธานี!AN43</f>
        <v>5099218.8599999994</v>
      </c>
      <c r="M217" s="105">
        <f>อุดรธานี!AO43</f>
        <v>4595845.7700000005</v>
      </c>
      <c r="N217" s="101"/>
      <c r="O217" s="101"/>
      <c r="P217" s="101"/>
      <c r="Q217" s="93">
        <f t="shared" si="8"/>
        <v>503373.08999999892</v>
      </c>
      <c r="R217" s="94">
        <f t="shared" si="9"/>
        <v>706.26299999999992</v>
      </c>
    </row>
    <row r="218" spans="1:18" x14ac:dyDescent="0.55000000000000004">
      <c r="A218" s="100">
        <v>8</v>
      </c>
      <c r="B218" s="101" t="s">
        <v>62</v>
      </c>
      <c r="C218" s="101" t="s">
        <v>304</v>
      </c>
      <c r="D218" s="101" t="s">
        <v>83</v>
      </c>
      <c r="E218" s="101" t="s">
        <v>42</v>
      </c>
      <c r="F218" s="101" t="s">
        <v>178</v>
      </c>
      <c r="G218" s="101" t="s">
        <v>845</v>
      </c>
      <c r="H218" s="102">
        <v>2933</v>
      </c>
      <c r="I218" s="100">
        <v>2</v>
      </c>
      <c r="J218" s="103">
        <f>อุดรธานี!F44</f>
        <v>678370.8</v>
      </c>
      <c r="K218" s="104">
        <f>อุดรธานี!AM44</f>
        <v>521364.60000000009</v>
      </c>
      <c r="L218" s="105">
        <f>อุดรธานี!AN44</f>
        <v>2538068.75</v>
      </c>
      <c r="M218" s="105">
        <f>อุดรธานี!AO44</f>
        <v>2555519.4899999998</v>
      </c>
      <c r="N218" s="101"/>
      <c r="O218" s="101"/>
      <c r="P218" s="101"/>
      <c r="Q218" s="93">
        <f t="shared" si="8"/>
        <v>-17450.739999999758</v>
      </c>
      <c r="R218" s="94">
        <f t="shared" si="9"/>
        <v>865.3490453460621</v>
      </c>
    </row>
    <row r="219" spans="1:18" x14ac:dyDescent="0.55000000000000004">
      <c r="A219" s="100">
        <v>9</v>
      </c>
      <c r="B219" s="101" t="s">
        <v>62</v>
      </c>
      <c r="C219" s="101" t="s">
        <v>304</v>
      </c>
      <c r="D219" s="101" t="s">
        <v>83</v>
      </c>
      <c r="E219" s="101" t="s">
        <v>42</v>
      </c>
      <c r="F219" s="101" t="s">
        <v>178</v>
      </c>
      <c r="G219" s="101" t="s">
        <v>846</v>
      </c>
      <c r="H219" s="102">
        <v>3400</v>
      </c>
      <c r="I219" s="100">
        <v>3</v>
      </c>
      <c r="J219" s="103">
        <f>อุดรธานี!F45</f>
        <v>330985.07</v>
      </c>
      <c r="K219" s="104">
        <f>อุดรธานี!AM45</f>
        <v>151419.97999999998</v>
      </c>
      <c r="L219" s="105">
        <f>อุดรธานี!AN45</f>
        <v>2438899.7400000002</v>
      </c>
      <c r="M219" s="105">
        <f>อุดรธานี!AO45</f>
        <v>2687798.62</v>
      </c>
      <c r="N219" s="101"/>
      <c r="O219" s="101"/>
      <c r="P219" s="101"/>
      <c r="Q219" s="93">
        <f t="shared" si="8"/>
        <v>-248898.87999999989</v>
      </c>
      <c r="R219" s="94">
        <f t="shared" si="9"/>
        <v>717.32345294117658</v>
      </c>
    </row>
    <row r="220" spans="1:18" x14ac:dyDescent="0.55000000000000004">
      <c r="A220" s="100">
        <v>10</v>
      </c>
      <c r="B220" s="101" t="s">
        <v>62</v>
      </c>
      <c r="C220" s="101" t="s">
        <v>304</v>
      </c>
      <c r="D220" s="101" t="s">
        <v>83</v>
      </c>
      <c r="E220" s="101" t="s">
        <v>42</v>
      </c>
      <c r="F220" s="101" t="s">
        <v>178</v>
      </c>
      <c r="G220" s="101" t="s">
        <v>847</v>
      </c>
      <c r="H220" s="102">
        <v>2041</v>
      </c>
      <c r="I220" s="100">
        <v>2</v>
      </c>
      <c r="J220" s="103">
        <f>อุดรธานี!F46</f>
        <v>227782.51</v>
      </c>
      <c r="K220" s="104">
        <f>อุดรธานี!AM46</f>
        <v>363141.63</v>
      </c>
      <c r="L220" s="105">
        <f>อุดรธานี!AN46</f>
        <v>2121934.5499999998</v>
      </c>
      <c r="M220" s="105">
        <f>อุดรธานี!AO46</f>
        <v>2078934.57</v>
      </c>
      <c r="N220" s="101"/>
      <c r="O220" s="101"/>
      <c r="P220" s="101"/>
      <c r="Q220" s="93">
        <f t="shared" si="8"/>
        <v>42999.979999999749</v>
      </c>
      <c r="R220" s="94">
        <f t="shared" si="9"/>
        <v>1039.6543606075452</v>
      </c>
    </row>
    <row r="221" spans="1:18" x14ac:dyDescent="0.55000000000000004">
      <c r="A221" s="100">
        <v>11</v>
      </c>
      <c r="B221" s="101" t="s">
        <v>62</v>
      </c>
      <c r="C221" s="101" t="s">
        <v>304</v>
      </c>
      <c r="D221" s="101" t="s">
        <v>83</v>
      </c>
      <c r="E221" s="101" t="s">
        <v>42</v>
      </c>
      <c r="F221" s="101" t="s">
        <v>178</v>
      </c>
      <c r="G221" s="101" t="s">
        <v>848</v>
      </c>
      <c r="H221" s="102">
        <v>3738</v>
      </c>
      <c r="I221" s="100">
        <v>3</v>
      </c>
      <c r="J221" s="103">
        <f>อุดรธานี!F47</f>
        <v>516154.15</v>
      </c>
      <c r="K221" s="104">
        <f>อุดรธานี!AM47</f>
        <v>411697</v>
      </c>
      <c r="L221" s="105">
        <f>อุดรธานี!AN47</f>
        <v>2727310.29</v>
      </c>
      <c r="M221" s="105">
        <f>อุดรธานี!AO47</f>
        <v>2504936.5</v>
      </c>
      <c r="N221" s="101"/>
      <c r="O221" s="101"/>
      <c r="P221" s="101"/>
      <c r="Q221" s="93">
        <f t="shared" si="8"/>
        <v>222373.79000000004</v>
      </c>
      <c r="R221" s="94">
        <f t="shared" si="9"/>
        <v>729.61752006420545</v>
      </c>
    </row>
    <row r="222" spans="1:18" x14ac:dyDescent="0.55000000000000004">
      <c r="A222" s="100">
        <v>12</v>
      </c>
      <c r="B222" s="101" t="s">
        <v>62</v>
      </c>
      <c r="C222" s="101" t="s">
        <v>304</v>
      </c>
      <c r="D222" s="101" t="s">
        <v>83</v>
      </c>
      <c r="E222" s="101" t="s">
        <v>42</v>
      </c>
      <c r="F222" s="101" t="s">
        <v>178</v>
      </c>
      <c r="G222" s="101" t="s">
        <v>849</v>
      </c>
      <c r="H222" s="102">
        <v>3574</v>
      </c>
      <c r="I222" s="100">
        <v>3</v>
      </c>
      <c r="J222" s="103">
        <f>อุดรธานี!F48</f>
        <v>585307.13</v>
      </c>
      <c r="K222" s="104">
        <f>อุดรธานี!AM48</f>
        <v>640023.29</v>
      </c>
      <c r="L222" s="105">
        <f>อุดรธานี!AN48</f>
        <v>2777550.29</v>
      </c>
      <c r="M222" s="105">
        <f>อุดรธานี!AO48</f>
        <v>2446797.09</v>
      </c>
      <c r="N222" s="101"/>
      <c r="O222" s="101"/>
      <c r="P222" s="101"/>
      <c r="Q222" s="93">
        <f t="shared" si="8"/>
        <v>330753.20000000019</v>
      </c>
      <c r="R222" s="94">
        <f t="shared" si="9"/>
        <v>777.15452993844428</v>
      </c>
    </row>
    <row r="223" spans="1:18" s="112" customFormat="1" x14ac:dyDescent="0.55000000000000004">
      <c r="A223" s="106">
        <v>2</v>
      </c>
      <c r="B223" s="107" t="s">
        <v>62</v>
      </c>
      <c r="C223" s="107"/>
      <c r="D223" s="107"/>
      <c r="E223" s="107" t="s">
        <v>75</v>
      </c>
      <c r="F223" s="107"/>
      <c r="G223" s="107" t="s">
        <v>306</v>
      </c>
      <c r="H223" s="113">
        <f>SUM(H211:H222)</f>
        <v>45154</v>
      </c>
      <c r="I223" s="106"/>
      <c r="J223" s="109">
        <f>SUM(J211:J222)</f>
        <v>7512346.8499999996</v>
      </c>
      <c r="K223" s="109">
        <f>SUM(K211:K222)</f>
        <v>7304202.1100000013</v>
      </c>
      <c r="L223" s="109">
        <f>SUM(L211:L222)</f>
        <v>35835616.370000005</v>
      </c>
      <c r="M223" s="109">
        <f>SUM(M211:M222)</f>
        <v>34620145.460000001</v>
      </c>
      <c r="N223" s="107">
        <v>11</v>
      </c>
      <c r="O223" s="107">
        <v>11</v>
      </c>
      <c r="P223" s="107">
        <f>N223-O223</f>
        <v>0</v>
      </c>
      <c r="Q223" s="110">
        <f t="shared" si="8"/>
        <v>1215470.9100000039</v>
      </c>
      <c r="R223" s="111">
        <f>L223/H223</f>
        <v>793.63104863356523</v>
      </c>
    </row>
    <row r="224" spans="1:18" x14ac:dyDescent="0.55000000000000004">
      <c r="A224" s="100">
        <v>1</v>
      </c>
      <c r="B224" s="101" t="s">
        <v>62</v>
      </c>
      <c r="C224" s="101" t="s">
        <v>29</v>
      </c>
      <c r="D224" s="101" t="s">
        <v>90</v>
      </c>
      <c r="E224" s="101" t="s">
        <v>30</v>
      </c>
      <c r="F224" s="101" t="s">
        <v>208</v>
      </c>
      <c r="G224" s="101" t="s">
        <v>307</v>
      </c>
      <c r="H224" s="102"/>
      <c r="I224" s="100"/>
      <c r="J224" s="103"/>
      <c r="K224" s="104"/>
      <c r="L224" s="105"/>
      <c r="M224" s="105"/>
      <c r="N224" s="101"/>
      <c r="O224" s="101"/>
      <c r="P224" s="101"/>
    </row>
    <row r="225" spans="1:18" x14ac:dyDescent="0.55000000000000004">
      <c r="A225" s="100">
        <v>2</v>
      </c>
      <c r="B225" s="101" t="s">
        <v>62</v>
      </c>
      <c r="C225" s="101" t="s">
        <v>29</v>
      </c>
      <c r="D225" s="101" t="s">
        <v>90</v>
      </c>
      <c r="E225" s="101" t="s">
        <v>30</v>
      </c>
      <c r="F225" s="101" t="s">
        <v>178</v>
      </c>
      <c r="G225" s="101" t="s">
        <v>850</v>
      </c>
      <c r="H225" s="102">
        <v>3277</v>
      </c>
      <c r="I225" s="100">
        <v>3</v>
      </c>
      <c r="J225" s="103">
        <f>อุดรธานี!F49</f>
        <v>246843.44</v>
      </c>
      <c r="K225" s="104">
        <f>อุดรธานี!AM49</f>
        <v>520365.89999999997</v>
      </c>
      <c r="L225" s="105">
        <f>อุดรธานี!AN49</f>
        <v>2476756.5099999998</v>
      </c>
      <c r="M225" s="105">
        <f>อุดรธานี!AO49</f>
        <v>2450500.41</v>
      </c>
      <c r="N225" s="101"/>
      <c r="O225" s="101"/>
      <c r="P225" s="101"/>
      <c r="Q225" s="93">
        <f t="shared" si="8"/>
        <v>26256.099999999627</v>
      </c>
      <c r="R225" s="94">
        <f t="shared" si="9"/>
        <v>755.79997253585589</v>
      </c>
    </row>
    <row r="226" spans="1:18" x14ac:dyDescent="0.55000000000000004">
      <c r="A226" s="100">
        <v>3</v>
      </c>
      <c r="B226" s="101" t="s">
        <v>62</v>
      </c>
      <c r="C226" s="101" t="s">
        <v>29</v>
      </c>
      <c r="D226" s="101" t="s">
        <v>90</v>
      </c>
      <c r="E226" s="101" t="s">
        <v>30</v>
      </c>
      <c r="F226" s="101" t="s">
        <v>178</v>
      </c>
      <c r="G226" s="101" t="s">
        <v>851</v>
      </c>
      <c r="H226" s="102">
        <v>3411</v>
      </c>
      <c r="I226" s="100">
        <v>3</v>
      </c>
      <c r="J226" s="103">
        <f>อุดรธานี!F50</f>
        <v>87741.06</v>
      </c>
      <c r="K226" s="103">
        <f>อุดรธานี!AM50</f>
        <v>299234.95000000007</v>
      </c>
      <c r="L226" s="105">
        <f>อุดรธานี!AN50</f>
        <v>3494514.08</v>
      </c>
      <c r="M226" s="105">
        <f>อุดรธานี!AO50</f>
        <v>3338040.9999999995</v>
      </c>
      <c r="N226" s="101"/>
      <c r="O226" s="101"/>
      <c r="P226" s="101"/>
      <c r="Q226" s="93">
        <f t="shared" si="8"/>
        <v>156473.08000000054</v>
      </c>
      <c r="R226" s="94">
        <f t="shared" si="9"/>
        <v>1024.4837525652301</v>
      </c>
    </row>
    <row r="227" spans="1:18" s="151" customFormat="1" x14ac:dyDescent="0.55000000000000004">
      <c r="A227" s="145">
        <v>4</v>
      </c>
      <c r="B227" s="146" t="s">
        <v>62</v>
      </c>
      <c r="C227" s="146" t="s">
        <v>29</v>
      </c>
      <c r="D227" s="146" t="s">
        <v>90</v>
      </c>
      <c r="E227" s="146" t="s">
        <v>30</v>
      </c>
      <c r="F227" s="146" t="s">
        <v>178</v>
      </c>
      <c r="G227" s="146" t="s">
        <v>852</v>
      </c>
      <c r="H227" s="147">
        <v>2894</v>
      </c>
      <c r="I227" s="148">
        <v>2</v>
      </c>
      <c r="J227" s="154">
        <f>อุดรธานี!F51</f>
        <v>85378.51</v>
      </c>
      <c r="K227" s="154">
        <f>อุดรธานี!AM51</f>
        <v>129093.44999999998</v>
      </c>
      <c r="L227" s="154">
        <f>อุดรธานี!AN51</f>
        <v>2475059.85</v>
      </c>
      <c r="M227" s="154">
        <f>อุดรธานี!AO51</f>
        <v>2495960.81</v>
      </c>
      <c r="N227" s="146"/>
      <c r="O227" s="146"/>
      <c r="P227" s="146"/>
      <c r="Q227" s="150">
        <f t="shared" si="8"/>
        <v>-20900.959999999963</v>
      </c>
      <c r="R227" s="150">
        <f t="shared" si="9"/>
        <v>855.23837249481687</v>
      </c>
    </row>
    <row r="228" spans="1:18" s="151" customFormat="1" x14ac:dyDescent="0.55000000000000004">
      <c r="A228" s="145">
        <v>5</v>
      </c>
      <c r="B228" s="146" t="s">
        <v>62</v>
      </c>
      <c r="C228" s="146" t="s">
        <v>29</v>
      </c>
      <c r="D228" s="146" t="s">
        <v>90</v>
      </c>
      <c r="E228" s="146" t="s">
        <v>30</v>
      </c>
      <c r="F228" s="146" t="s">
        <v>178</v>
      </c>
      <c r="G228" s="146" t="s">
        <v>853</v>
      </c>
      <c r="H228" s="147">
        <v>2458</v>
      </c>
      <c r="I228" s="148">
        <v>2</v>
      </c>
      <c r="J228" s="154">
        <f>อุดรธานี!F52</f>
        <v>67169</v>
      </c>
      <c r="K228" s="154">
        <f>อุดรธานี!AM52</f>
        <v>195597.05</v>
      </c>
      <c r="L228" s="154">
        <f>อุดรธานี!AN52</f>
        <v>3333855.36</v>
      </c>
      <c r="M228" s="154">
        <f>อุดรธานี!AO52</f>
        <v>3210004.5</v>
      </c>
      <c r="N228" s="146"/>
      <c r="O228" s="146"/>
      <c r="P228" s="146"/>
      <c r="Q228" s="150">
        <f t="shared" si="8"/>
        <v>123850.85999999987</v>
      </c>
      <c r="R228" s="150">
        <f t="shared" si="9"/>
        <v>1356.3284621643613</v>
      </c>
    </row>
    <row r="229" spans="1:18" s="151" customFormat="1" x14ac:dyDescent="0.55000000000000004">
      <c r="A229" s="145">
        <v>6</v>
      </c>
      <c r="B229" s="146" t="s">
        <v>62</v>
      </c>
      <c r="C229" s="146" t="s">
        <v>29</v>
      </c>
      <c r="D229" s="146" t="s">
        <v>90</v>
      </c>
      <c r="E229" s="146" t="s">
        <v>30</v>
      </c>
      <c r="F229" s="146" t="s">
        <v>178</v>
      </c>
      <c r="G229" s="146" t="s">
        <v>854</v>
      </c>
      <c r="H229" s="147">
        <v>5253</v>
      </c>
      <c r="I229" s="148">
        <v>4</v>
      </c>
      <c r="J229" s="154">
        <f>อุดรธานี!F53</f>
        <v>519404.86</v>
      </c>
      <c r="K229" s="154">
        <f>อุดรธานี!AM53</f>
        <v>933086.15999999992</v>
      </c>
      <c r="L229" s="154">
        <f>อุดรธานี!AN53</f>
        <v>3761570.0700000003</v>
      </c>
      <c r="M229" s="154">
        <f>อุดรธานี!AO53</f>
        <v>3610645.15</v>
      </c>
      <c r="N229" s="146"/>
      <c r="O229" s="146"/>
      <c r="P229" s="146"/>
      <c r="Q229" s="150">
        <f t="shared" si="8"/>
        <v>150924.92000000039</v>
      </c>
      <c r="R229" s="150">
        <f t="shared" si="9"/>
        <v>716.08034837235869</v>
      </c>
    </row>
    <row r="230" spans="1:18" s="158" customFormat="1" x14ac:dyDescent="0.55000000000000004">
      <c r="A230" s="152">
        <v>7</v>
      </c>
      <c r="B230" s="153" t="s">
        <v>62</v>
      </c>
      <c r="C230" s="153" t="s">
        <v>29</v>
      </c>
      <c r="D230" s="153" t="s">
        <v>90</v>
      </c>
      <c r="E230" s="153" t="s">
        <v>30</v>
      </c>
      <c r="F230" s="153" t="s">
        <v>178</v>
      </c>
      <c r="G230" s="153" t="s">
        <v>855</v>
      </c>
      <c r="H230" s="147">
        <v>2165</v>
      </c>
      <c r="I230" s="152">
        <v>2</v>
      </c>
      <c r="J230" s="154">
        <f>อุดรธานี!F54</f>
        <v>457221.81</v>
      </c>
      <c r="K230" s="154">
        <f>อุดรธานี!AM54</f>
        <v>691956.11</v>
      </c>
      <c r="L230" s="154">
        <f>อุดรธานี!AN54</f>
        <v>2741758.09</v>
      </c>
      <c r="M230" s="154">
        <f>อุดรธานี!AO54</f>
        <v>2304632.3600000003</v>
      </c>
      <c r="N230" s="153"/>
      <c r="O230" s="153"/>
      <c r="P230" s="153"/>
      <c r="Q230" s="156">
        <f t="shared" si="8"/>
        <v>437125.72999999952</v>
      </c>
      <c r="R230" s="157">
        <f t="shared" si="9"/>
        <v>1266.4009653579676</v>
      </c>
    </row>
    <row r="231" spans="1:18" s="158" customFormat="1" x14ac:dyDescent="0.55000000000000004">
      <c r="A231" s="152">
        <v>8</v>
      </c>
      <c r="B231" s="153" t="s">
        <v>62</v>
      </c>
      <c r="C231" s="153" t="s">
        <v>29</v>
      </c>
      <c r="D231" s="153" t="s">
        <v>90</v>
      </c>
      <c r="E231" s="153" t="s">
        <v>30</v>
      </c>
      <c r="F231" s="153" t="s">
        <v>178</v>
      </c>
      <c r="G231" s="153" t="s">
        <v>856</v>
      </c>
      <c r="H231" s="147">
        <v>2520</v>
      </c>
      <c r="I231" s="152">
        <v>2</v>
      </c>
      <c r="J231" s="154">
        <f>อุดรธานี!F55</f>
        <v>190300.96</v>
      </c>
      <c r="K231" s="154">
        <f>อุดรธานี!AM55</f>
        <v>324259.09000000003</v>
      </c>
      <c r="L231" s="154">
        <f>อุดรธานี!AN55</f>
        <v>1916790.54</v>
      </c>
      <c r="M231" s="154">
        <f>อุดรธานี!AO55</f>
        <v>1838961.46</v>
      </c>
      <c r="N231" s="153"/>
      <c r="O231" s="153"/>
      <c r="P231" s="153"/>
      <c r="Q231" s="156">
        <f t="shared" si="8"/>
        <v>77829.080000000075</v>
      </c>
      <c r="R231" s="157">
        <f t="shared" si="9"/>
        <v>760.63116666666667</v>
      </c>
    </row>
    <row r="232" spans="1:18" s="151" customFormat="1" x14ac:dyDescent="0.55000000000000004">
      <c r="A232" s="145">
        <v>9</v>
      </c>
      <c r="B232" s="146" t="s">
        <v>62</v>
      </c>
      <c r="C232" s="146" t="s">
        <v>29</v>
      </c>
      <c r="D232" s="146" t="s">
        <v>90</v>
      </c>
      <c r="E232" s="146" t="s">
        <v>30</v>
      </c>
      <c r="F232" s="146" t="s">
        <v>178</v>
      </c>
      <c r="G232" s="146" t="s">
        <v>857</v>
      </c>
      <c r="H232" s="147">
        <v>7151</v>
      </c>
      <c r="I232" s="148">
        <v>5</v>
      </c>
      <c r="J232" s="154">
        <f>อุดรธานี!F56</f>
        <v>306381.2</v>
      </c>
      <c r="K232" s="154">
        <f>อุดรธานี!AM56</f>
        <v>470055.53</v>
      </c>
      <c r="L232" s="154">
        <f>อุดรธานี!AN56</f>
        <v>3797949.85</v>
      </c>
      <c r="M232" s="154">
        <f>อุดรธานี!AO56</f>
        <v>3689848.62</v>
      </c>
      <c r="N232" s="146"/>
      <c r="O232" s="146"/>
      <c r="P232" s="146"/>
      <c r="Q232" s="150">
        <f t="shared" si="8"/>
        <v>108101.22999999998</v>
      </c>
      <c r="R232" s="150">
        <f t="shared" si="9"/>
        <v>531.10751643126832</v>
      </c>
    </row>
    <row r="233" spans="1:18" s="158" customFormat="1" x14ac:dyDescent="0.55000000000000004">
      <c r="A233" s="152">
        <v>10</v>
      </c>
      <c r="B233" s="153" t="s">
        <v>62</v>
      </c>
      <c r="C233" s="153" t="s">
        <v>29</v>
      </c>
      <c r="D233" s="153" t="s">
        <v>90</v>
      </c>
      <c r="E233" s="153" t="s">
        <v>30</v>
      </c>
      <c r="F233" s="153" t="s">
        <v>178</v>
      </c>
      <c r="G233" s="153" t="s">
        <v>858</v>
      </c>
      <c r="H233" s="147">
        <v>6762</v>
      </c>
      <c r="I233" s="152">
        <v>5</v>
      </c>
      <c r="J233" s="154">
        <f>อุดรธานี!F57</f>
        <v>270197.51</v>
      </c>
      <c r="K233" s="155">
        <f>อุดรธานี!AM57</f>
        <v>334871.57</v>
      </c>
      <c r="L233" s="154">
        <f>อุดรธานี!AN57</f>
        <v>3562726.6799999997</v>
      </c>
      <c r="M233" s="154">
        <f>อุดรธานี!AO57</f>
        <v>3367852.13</v>
      </c>
      <c r="N233" s="153"/>
      <c r="O233" s="153"/>
      <c r="P233" s="153"/>
      <c r="Q233" s="156">
        <f t="shared" si="8"/>
        <v>194874.54999999981</v>
      </c>
      <c r="R233" s="157">
        <f t="shared" si="9"/>
        <v>526.87469387755095</v>
      </c>
    </row>
    <row r="234" spans="1:18" s="151" customFormat="1" x14ac:dyDescent="0.55000000000000004">
      <c r="A234" s="145">
        <v>11</v>
      </c>
      <c r="B234" s="146" t="s">
        <v>62</v>
      </c>
      <c r="C234" s="146" t="s">
        <v>29</v>
      </c>
      <c r="D234" s="146" t="s">
        <v>90</v>
      </c>
      <c r="E234" s="146" t="s">
        <v>30</v>
      </c>
      <c r="F234" s="146" t="s">
        <v>178</v>
      </c>
      <c r="G234" s="146" t="s">
        <v>859</v>
      </c>
      <c r="H234" s="147">
        <v>3820</v>
      </c>
      <c r="I234" s="148">
        <v>3</v>
      </c>
      <c r="J234" s="154">
        <f>อุดรธานี!F58</f>
        <v>110265.58</v>
      </c>
      <c r="K234" s="154">
        <f>อุดรธานี!AM58</f>
        <v>789441.5</v>
      </c>
      <c r="L234" s="154">
        <f>อุดรธานี!AN58</f>
        <v>3940300.6799999997</v>
      </c>
      <c r="M234" s="154">
        <f>อุดรธานี!AO58</f>
        <v>3375367.8099999996</v>
      </c>
      <c r="N234" s="146"/>
      <c r="O234" s="146"/>
      <c r="P234" s="146"/>
      <c r="Q234" s="150">
        <f t="shared" si="8"/>
        <v>564932.87000000011</v>
      </c>
      <c r="R234" s="150">
        <f t="shared" si="9"/>
        <v>1031.4923246073297</v>
      </c>
    </row>
    <row r="235" spans="1:18" s="151" customFormat="1" x14ac:dyDescent="0.55000000000000004">
      <c r="A235" s="145">
        <v>12</v>
      </c>
      <c r="B235" s="146" t="s">
        <v>62</v>
      </c>
      <c r="C235" s="146" t="s">
        <v>29</v>
      </c>
      <c r="D235" s="146" t="s">
        <v>90</v>
      </c>
      <c r="E235" s="146" t="s">
        <v>30</v>
      </c>
      <c r="F235" s="146" t="s">
        <v>178</v>
      </c>
      <c r="G235" s="146" t="s">
        <v>860</v>
      </c>
      <c r="H235" s="147">
        <v>2779</v>
      </c>
      <c r="I235" s="148">
        <v>2</v>
      </c>
      <c r="J235" s="154">
        <f>อุดรธานี!F59</f>
        <v>263871.5</v>
      </c>
      <c r="K235" s="154">
        <f>อุดรธานี!AM59</f>
        <v>596267.79999999993</v>
      </c>
      <c r="L235" s="154">
        <f>อุดรธานี!AN59</f>
        <v>2753760.81</v>
      </c>
      <c r="M235" s="154">
        <f>อุดรธานี!AO59</f>
        <v>2231249.04</v>
      </c>
      <c r="N235" s="146"/>
      <c r="O235" s="146"/>
      <c r="P235" s="146"/>
      <c r="Q235" s="150">
        <f t="shared" si="8"/>
        <v>522511.77</v>
      </c>
      <c r="R235" s="150">
        <f t="shared" si="9"/>
        <v>990.91788772939913</v>
      </c>
    </row>
    <row r="236" spans="1:18" s="112" customFormat="1" x14ac:dyDescent="0.55000000000000004">
      <c r="A236" s="106">
        <v>3</v>
      </c>
      <c r="B236" s="107" t="s">
        <v>62</v>
      </c>
      <c r="C236" s="107"/>
      <c r="D236" s="107"/>
      <c r="E236" s="107" t="s">
        <v>75</v>
      </c>
      <c r="F236" s="107"/>
      <c r="G236" s="107" t="s">
        <v>308</v>
      </c>
      <c r="H236" s="113">
        <f>SUM(H224:H235)</f>
        <v>42490</v>
      </c>
      <c r="I236" s="106"/>
      <c r="J236" s="109">
        <f>SUM(J224:J235)</f>
        <v>2604775.4299999997</v>
      </c>
      <c r="K236" s="109">
        <f>SUM(K224:K235)</f>
        <v>5284229.1100000003</v>
      </c>
      <c r="L236" s="109">
        <f>SUM(L224:L235)</f>
        <v>34255042.520000003</v>
      </c>
      <c r="M236" s="109">
        <f>SUM(M224:M235)</f>
        <v>31913063.289999999</v>
      </c>
      <c r="N236" s="107">
        <v>11</v>
      </c>
      <c r="O236" s="107">
        <v>11</v>
      </c>
      <c r="P236" s="107">
        <f>N236-O236</f>
        <v>0</v>
      </c>
      <c r="Q236" s="159">
        <f t="shared" si="8"/>
        <v>2341979.2300000042</v>
      </c>
      <c r="R236" s="111">
        <f>L236/H236</f>
        <v>806.19069239821147</v>
      </c>
    </row>
    <row r="237" spans="1:18" x14ac:dyDescent="0.55000000000000004">
      <c r="A237" s="100">
        <v>1</v>
      </c>
      <c r="B237" s="101" t="s">
        <v>62</v>
      </c>
      <c r="C237" s="101" t="s">
        <v>31</v>
      </c>
      <c r="D237" s="101" t="s">
        <v>97</v>
      </c>
      <c r="E237" s="101" t="s">
        <v>32</v>
      </c>
      <c r="F237" s="101" t="s">
        <v>175</v>
      </c>
      <c r="G237" s="101" t="s">
        <v>309</v>
      </c>
      <c r="H237" s="102"/>
      <c r="I237" s="100"/>
      <c r="J237" s="103"/>
      <c r="K237" s="104"/>
      <c r="L237" s="105"/>
      <c r="M237" s="105"/>
      <c r="N237" s="101"/>
      <c r="O237" s="101"/>
      <c r="P237" s="101"/>
    </row>
    <row r="238" spans="1:18" s="120" customFormat="1" x14ac:dyDescent="0.55000000000000004">
      <c r="A238" s="114">
        <v>2</v>
      </c>
      <c r="B238" s="115" t="s">
        <v>62</v>
      </c>
      <c r="C238" s="115" t="s">
        <v>31</v>
      </c>
      <c r="D238" s="115" t="s">
        <v>97</v>
      </c>
      <c r="E238" s="115" t="s">
        <v>32</v>
      </c>
      <c r="F238" s="115" t="s">
        <v>178</v>
      </c>
      <c r="G238" s="115" t="s">
        <v>861</v>
      </c>
      <c r="H238" s="116">
        <v>4680</v>
      </c>
      <c r="I238" s="114">
        <v>4</v>
      </c>
      <c r="J238" s="105">
        <f>อุดรธานี!F60</f>
        <v>1447930.71</v>
      </c>
      <c r="K238" s="105">
        <f>อุดรธานี!AM60</f>
        <v>1499020.34</v>
      </c>
      <c r="L238" s="105">
        <f>อุดรธานี!AN60</f>
        <v>2971646.39</v>
      </c>
      <c r="M238" s="105">
        <f>อุดรธานี!AO60</f>
        <v>2573305.38</v>
      </c>
      <c r="N238" s="160"/>
      <c r="O238" s="160"/>
      <c r="P238" s="160"/>
      <c r="Q238" s="118">
        <f t="shared" si="8"/>
        <v>398341.01000000024</v>
      </c>
      <c r="R238" s="119">
        <f t="shared" si="9"/>
        <v>634.96717735042739</v>
      </c>
    </row>
    <row r="239" spans="1:18" x14ac:dyDescent="0.55000000000000004">
      <c r="A239" s="100">
        <v>3</v>
      </c>
      <c r="B239" s="101" t="s">
        <v>62</v>
      </c>
      <c r="C239" s="101" t="s">
        <v>31</v>
      </c>
      <c r="D239" s="101" t="s">
        <v>97</v>
      </c>
      <c r="E239" s="101" t="s">
        <v>32</v>
      </c>
      <c r="F239" s="101" t="s">
        <v>178</v>
      </c>
      <c r="G239" s="101" t="s">
        <v>862</v>
      </c>
      <c r="H239" s="102">
        <v>8548</v>
      </c>
      <c r="I239" s="100">
        <v>5</v>
      </c>
      <c r="J239" s="154">
        <f>อุดรธานี!F61</f>
        <v>3658259.25</v>
      </c>
      <c r="K239" s="154">
        <f>อุดรธานี!AM61</f>
        <v>3770999.46</v>
      </c>
      <c r="L239" s="154">
        <f>อุดรธานี!AN61</f>
        <v>9183841.5899999999</v>
      </c>
      <c r="M239" s="154">
        <f>อุดรธานี!AO61</f>
        <v>6936399.29</v>
      </c>
      <c r="N239" s="101"/>
      <c r="O239" s="101"/>
      <c r="P239" s="101"/>
      <c r="Q239" s="93">
        <f t="shared" si="8"/>
        <v>2247442.2999999998</v>
      </c>
      <c r="R239" s="94">
        <f t="shared" si="9"/>
        <v>1074.3848373888629</v>
      </c>
    </row>
    <row r="240" spans="1:18" x14ac:dyDescent="0.55000000000000004">
      <c r="A240" s="114">
        <v>4</v>
      </c>
      <c r="B240" s="101" t="s">
        <v>62</v>
      </c>
      <c r="C240" s="101" t="s">
        <v>31</v>
      </c>
      <c r="D240" s="101" t="s">
        <v>97</v>
      </c>
      <c r="E240" s="101" t="s">
        <v>32</v>
      </c>
      <c r="F240" s="101" t="s">
        <v>178</v>
      </c>
      <c r="G240" s="101" t="s">
        <v>863</v>
      </c>
      <c r="H240" s="102">
        <v>4511</v>
      </c>
      <c r="I240" s="100">
        <v>4</v>
      </c>
      <c r="J240" s="154">
        <f>อุดรธานี!F62</f>
        <v>256589.99</v>
      </c>
      <c r="K240" s="154">
        <f>อุดรธานี!AM62</f>
        <v>711173.27</v>
      </c>
      <c r="L240" s="154">
        <f>อุดรธานี!AN62</f>
        <v>3656099.13</v>
      </c>
      <c r="M240" s="154">
        <f>อุดรธานี!AO62</f>
        <v>3649834.01</v>
      </c>
      <c r="N240" s="101"/>
      <c r="O240" s="101"/>
      <c r="P240" s="101"/>
      <c r="Q240" s="93">
        <f t="shared" si="8"/>
        <v>6265.1200000001118</v>
      </c>
      <c r="R240" s="94">
        <f t="shared" si="9"/>
        <v>810.48528707603634</v>
      </c>
    </row>
    <row r="241" spans="1:18" x14ac:dyDescent="0.55000000000000004">
      <c r="A241" s="100">
        <v>5</v>
      </c>
      <c r="B241" s="101" t="s">
        <v>62</v>
      </c>
      <c r="C241" s="101" t="s">
        <v>31</v>
      </c>
      <c r="D241" s="101" t="s">
        <v>97</v>
      </c>
      <c r="E241" s="101" t="s">
        <v>32</v>
      </c>
      <c r="F241" s="101" t="s">
        <v>178</v>
      </c>
      <c r="G241" s="101" t="s">
        <v>864</v>
      </c>
      <c r="H241" s="102">
        <v>3134</v>
      </c>
      <c r="I241" s="100">
        <v>3</v>
      </c>
      <c r="J241" s="154">
        <f>อุดรธานี!F63</f>
        <v>512522.23</v>
      </c>
      <c r="K241" s="154">
        <f>อุดรธานี!AM63</f>
        <v>644285.55999999994</v>
      </c>
      <c r="L241" s="154">
        <f>อุดรธานี!AN63</f>
        <v>2361808.6799999997</v>
      </c>
      <c r="M241" s="154">
        <f>อุดรธานี!AO63</f>
        <v>2203862</v>
      </c>
      <c r="N241" s="101"/>
      <c r="O241" s="101"/>
      <c r="P241" s="101"/>
      <c r="Q241" s="93">
        <f t="shared" si="8"/>
        <v>157946.6799999997</v>
      </c>
      <c r="R241" s="94">
        <f t="shared" si="9"/>
        <v>753.60838544990418</v>
      </c>
    </row>
    <row r="242" spans="1:18" x14ac:dyDescent="0.55000000000000004">
      <c r="A242" s="114">
        <v>6</v>
      </c>
      <c r="B242" s="101" t="s">
        <v>62</v>
      </c>
      <c r="C242" s="101" t="s">
        <v>31</v>
      </c>
      <c r="D242" s="101" t="s">
        <v>97</v>
      </c>
      <c r="E242" s="101" t="s">
        <v>32</v>
      </c>
      <c r="F242" s="101" t="s">
        <v>178</v>
      </c>
      <c r="G242" s="101" t="s">
        <v>865</v>
      </c>
      <c r="H242" s="102">
        <v>7157</v>
      </c>
      <c r="I242" s="100">
        <v>5</v>
      </c>
      <c r="J242" s="154">
        <f>อุดรธานี!F64</f>
        <v>765111.89</v>
      </c>
      <c r="K242" s="154">
        <f>อุดรธานี!AM64</f>
        <v>831217.02</v>
      </c>
      <c r="L242" s="154">
        <f>อุดรธานี!AN64</f>
        <v>3480324.87</v>
      </c>
      <c r="M242" s="154">
        <f>อุดรธานี!AO64</f>
        <v>2795288.01</v>
      </c>
      <c r="N242" s="101"/>
      <c r="O242" s="101"/>
      <c r="P242" s="101"/>
      <c r="Q242" s="93">
        <f t="shared" si="8"/>
        <v>685036.86000000034</v>
      </c>
      <c r="R242" s="94">
        <f t="shared" si="9"/>
        <v>486.28264216850636</v>
      </c>
    </row>
    <row r="243" spans="1:18" x14ac:dyDescent="0.55000000000000004">
      <c r="A243" s="100">
        <v>7</v>
      </c>
      <c r="B243" s="101" t="s">
        <v>62</v>
      </c>
      <c r="C243" s="101" t="s">
        <v>31</v>
      </c>
      <c r="D243" s="101" t="s">
        <v>97</v>
      </c>
      <c r="E243" s="101" t="s">
        <v>32</v>
      </c>
      <c r="F243" s="101" t="s">
        <v>178</v>
      </c>
      <c r="G243" s="101" t="s">
        <v>866</v>
      </c>
      <c r="H243" s="102">
        <v>5769</v>
      </c>
      <c r="I243" s="100">
        <v>4</v>
      </c>
      <c r="J243" s="154">
        <f>อุดรธานี!F65</f>
        <v>627957.62</v>
      </c>
      <c r="K243" s="154">
        <f>อุดรธานี!AM65</f>
        <v>1205181.67</v>
      </c>
      <c r="L243" s="154">
        <f>อุดรธานี!AN65</f>
        <v>5210821.1400000006</v>
      </c>
      <c r="M243" s="154">
        <f>อุดรธานี!AO65</f>
        <v>4305525.1399999997</v>
      </c>
      <c r="N243" s="101"/>
      <c r="O243" s="101"/>
      <c r="P243" s="101"/>
      <c r="Q243" s="93">
        <f t="shared" si="8"/>
        <v>905296.00000000093</v>
      </c>
      <c r="R243" s="94">
        <f t="shared" si="9"/>
        <v>903.24512740509635</v>
      </c>
    </row>
    <row r="244" spans="1:18" x14ac:dyDescent="0.55000000000000004">
      <c r="A244" s="114">
        <v>8</v>
      </c>
      <c r="B244" s="101" t="s">
        <v>62</v>
      </c>
      <c r="C244" s="101" t="s">
        <v>31</v>
      </c>
      <c r="D244" s="101" t="s">
        <v>97</v>
      </c>
      <c r="E244" s="101" t="s">
        <v>32</v>
      </c>
      <c r="F244" s="101" t="s">
        <v>178</v>
      </c>
      <c r="G244" s="101" t="s">
        <v>868</v>
      </c>
      <c r="H244" s="102">
        <v>3401</v>
      </c>
      <c r="I244" s="100">
        <v>3</v>
      </c>
      <c r="J244" s="154">
        <f>อุดรธานี!F67</f>
        <v>504570.48</v>
      </c>
      <c r="K244" s="154">
        <f>อุดรธานี!AM67</f>
        <v>491926.43</v>
      </c>
      <c r="L244" s="154">
        <f>อุดรธานี!AN67</f>
        <v>2240949.87</v>
      </c>
      <c r="M244" s="154">
        <f>อุดรธานี!AO67</f>
        <v>1918439.33</v>
      </c>
      <c r="N244" s="101"/>
      <c r="O244" s="101"/>
      <c r="P244" s="101"/>
      <c r="Q244" s="93">
        <f t="shared" si="8"/>
        <v>322510.54000000004</v>
      </c>
      <c r="R244" s="94">
        <f t="shared" si="9"/>
        <v>658.90910614525149</v>
      </c>
    </row>
    <row r="245" spans="1:18" x14ac:dyDescent="0.55000000000000004">
      <c r="A245" s="100">
        <v>9</v>
      </c>
      <c r="B245" s="101" t="s">
        <v>62</v>
      </c>
      <c r="C245" s="101" t="s">
        <v>31</v>
      </c>
      <c r="D245" s="101" t="s">
        <v>97</v>
      </c>
      <c r="E245" s="101" t="s">
        <v>32</v>
      </c>
      <c r="F245" s="101" t="s">
        <v>178</v>
      </c>
      <c r="G245" s="101" t="s">
        <v>869</v>
      </c>
      <c r="H245" s="102">
        <v>4701</v>
      </c>
      <c r="I245" s="100">
        <v>4</v>
      </c>
      <c r="J245" s="154">
        <f>อุดรธานี!F68</f>
        <v>899507.1</v>
      </c>
      <c r="K245" s="154">
        <f>อุดรธานี!AM68</f>
        <v>1095819.8600000001</v>
      </c>
      <c r="L245" s="154">
        <f>อุดรธานี!AN68</f>
        <v>2499963.31</v>
      </c>
      <c r="M245" s="154">
        <f>อุดรธานี!AO68</f>
        <v>1864215.24</v>
      </c>
      <c r="N245" s="101"/>
      <c r="O245" s="101"/>
      <c r="P245" s="101"/>
      <c r="Q245" s="93">
        <f t="shared" si="8"/>
        <v>635748.07000000007</v>
      </c>
      <c r="R245" s="94">
        <f t="shared" si="9"/>
        <v>531.7939395873218</v>
      </c>
    </row>
    <row r="246" spans="1:18" x14ac:dyDescent="0.55000000000000004">
      <c r="A246" s="114">
        <v>10</v>
      </c>
      <c r="B246" s="101" t="s">
        <v>62</v>
      </c>
      <c r="C246" s="101" t="s">
        <v>31</v>
      </c>
      <c r="D246" s="101" t="s">
        <v>97</v>
      </c>
      <c r="E246" s="101" t="s">
        <v>32</v>
      </c>
      <c r="F246" s="101" t="s">
        <v>178</v>
      </c>
      <c r="G246" s="101" t="s">
        <v>870</v>
      </c>
      <c r="H246" s="102">
        <v>2949</v>
      </c>
      <c r="I246" s="100">
        <v>2</v>
      </c>
      <c r="J246" s="154">
        <f>อุดรธานี!F69</f>
        <v>76622.25</v>
      </c>
      <c r="K246" s="154">
        <f>อุดรธานี!AM69</f>
        <v>163771.82</v>
      </c>
      <c r="L246" s="154">
        <f>อุดรธานี!AN69</f>
        <v>2013322.55</v>
      </c>
      <c r="M246" s="154">
        <f>อุดรธานี!AO69</f>
        <v>1773956.5200000003</v>
      </c>
      <c r="N246" s="101"/>
      <c r="O246" s="101"/>
      <c r="P246" s="101"/>
      <c r="Q246" s="93">
        <f t="shared" si="8"/>
        <v>239366.0299999998</v>
      </c>
      <c r="R246" s="94">
        <f t="shared" si="9"/>
        <v>682.71364869447268</v>
      </c>
    </row>
    <row r="247" spans="1:18" x14ac:dyDescent="0.55000000000000004">
      <c r="A247" s="100">
        <v>11</v>
      </c>
      <c r="B247" s="101" t="s">
        <v>62</v>
      </c>
      <c r="C247" s="101" t="s">
        <v>31</v>
      </c>
      <c r="D247" s="101" t="s">
        <v>97</v>
      </c>
      <c r="E247" s="101" t="s">
        <v>32</v>
      </c>
      <c r="F247" s="101" t="s">
        <v>178</v>
      </c>
      <c r="G247" s="101" t="s">
        <v>871</v>
      </c>
      <c r="H247" s="102">
        <v>4403</v>
      </c>
      <c r="I247" s="100">
        <v>3</v>
      </c>
      <c r="J247" s="154">
        <f>อุดรธานี!F70</f>
        <v>303793.46000000002</v>
      </c>
      <c r="K247" s="154">
        <f>อุดรธานี!AM70</f>
        <v>338508.48000000004</v>
      </c>
      <c r="L247" s="154">
        <f>อุดรธานี!AN70</f>
        <v>3196909.45</v>
      </c>
      <c r="M247" s="154">
        <f>อุดรธานี!AO70</f>
        <v>3214669.6999999997</v>
      </c>
      <c r="N247" s="101"/>
      <c r="O247" s="101"/>
      <c r="P247" s="101"/>
      <c r="Q247" s="93">
        <f t="shared" si="8"/>
        <v>-17760.249999999534</v>
      </c>
      <c r="R247" s="94">
        <f t="shared" si="9"/>
        <v>726.07527821939595</v>
      </c>
    </row>
    <row r="248" spans="1:18" x14ac:dyDescent="0.55000000000000004">
      <c r="A248" s="114">
        <v>12</v>
      </c>
      <c r="B248" s="101" t="s">
        <v>62</v>
      </c>
      <c r="C248" s="101" t="s">
        <v>31</v>
      </c>
      <c r="D248" s="101" t="s">
        <v>97</v>
      </c>
      <c r="E248" s="101" t="s">
        <v>32</v>
      </c>
      <c r="F248" s="101" t="s">
        <v>178</v>
      </c>
      <c r="G248" s="101" t="s">
        <v>872</v>
      </c>
      <c r="H248" s="102">
        <v>2617</v>
      </c>
      <c r="I248" s="100">
        <v>2</v>
      </c>
      <c r="J248" s="154">
        <f>อุดรธานี!F71</f>
        <v>487795.22</v>
      </c>
      <c r="K248" s="154">
        <f>อุดรธานี!AM71</f>
        <v>493449.26999999996</v>
      </c>
      <c r="L248" s="154">
        <f>อุดรธานี!AN71</f>
        <v>3325421.2</v>
      </c>
      <c r="M248" s="154">
        <f>อุดรธานี!AO71</f>
        <v>2752296.79</v>
      </c>
      <c r="N248" s="101"/>
      <c r="O248" s="101"/>
      <c r="P248" s="101"/>
      <c r="Q248" s="93">
        <f t="shared" si="8"/>
        <v>573124.41000000015</v>
      </c>
      <c r="R248" s="94">
        <f t="shared" si="9"/>
        <v>1270.6997325181505</v>
      </c>
    </row>
    <row r="249" spans="1:18" x14ac:dyDescent="0.55000000000000004">
      <c r="A249" s="100">
        <v>13</v>
      </c>
      <c r="B249" s="101" t="s">
        <v>62</v>
      </c>
      <c r="C249" s="101" t="s">
        <v>31</v>
      </c>
      <c r="D249" s="101" t="s">
        <v>97</v>
      </c>
      <c r="E249" s="101" t="s">
        <v>32</v>
      </c>
      <c r="F249" s="101" t="s">
        <v>178</v>
      </c>
      <c r="G249" s="101" t="s">
        <v>873</v>
      </c>
      <c r="H249" s="102">
        <v>4428</v>
      </c>
      <c r="I249" s="100">
        <v>3</v>
      </c>
      <c r="J249" s="154">
        <f>อุดรธานี!F72</f>
        <v>383376.78</v>
      </c>
      <c r="K249" s="154">
        <f>อุดรธานี!AM72</f>
        <v>441558.73000000004</v>
      </c>
      <c r="L249" s="154">
        <f>อุดรธานี!AN72</f>
        <v>1740672.4000000001</v>
      </c>
      <c r="M249" s="154">
        <f>อุดรธานี!AO72</f>
        <v>1567904.45</v>
      </c>
      <c r="N249" s="101"/>
      <c r="O249" s="101"/>
      <c r="P249" s="101"/>
      <c r="Q249" s="93">
        <f t="shared" si="8"/>
        <v>172767.95000000019</v>
      </c>
      <c r="R249" s="94">
        <f t="shared" si="9"/>
        <v>393.10578139114727</v>
      </c>
    </row>
    <row r="250" spans="1:18" x14ac:dyDescent="0.55000000000000004">
      <c r="A250" s="114">
        <v>14</v>
      </c>
      <c r="B250" s="101" t="s">
        <v>62</v>
      </c>
      <c r="C250" s="101" t="s">
        <v>31</v>
      </c>
      <c r="D250" s="101" t="s">
        <v>97</v>
      </c>
      <c r="E250" s="101" t="s">
        <v>32</v>
      </c>
      <c r="F250" s="101" t="s">
        <v>178</v>
      </c>
      <c r="G250" s="101" t="s">
        <v>874</v>
      </c>
      <c r="H250" s="102">
        <v>2607</v>
      </c>
      <c r="I250" s="100">
        <v>2</v>
      </c>
      <c r="J250" s="154">
        <f>อุดรธานี!F73</f>
        <v>204524.23</v>
      </c>
      <c r="K250" s="154">
        <f>อุดรธานี!AM73</f>
        <v>360420.67</v>
      </c>
      <c r="L250" s="154">
        <f>อุดรธานี!AN73</f>
        <v>2986047.3</v>
      </c>
      <c r="M250" s="154">
        <f>อุดรธานี!AO73</f>
        <v>2026951.36</v>
      </c>
      <c r="N250" s="101"/>
      <c r="O250" s="101"/>
      <c r="P250" s="101"/>
      <c r="Q250" s="93">
        <f t="shared" si="8"/>
        <v>959095.93999999971</v>
      </c>
      <c r="R250" s="94">
        <f t="shared" si="9"/>
        <v>1145.3959723820483</v>
      </c>
    </row>
    <row r="251" spans="1:18" x14ac:dyDescent="0.55000000000000004">
      <c r="A251" s="100">
        <v>15</v>
      </c>
      <c r="B251" s="101" t="s">
        <v>62</v>
      </c>
      <c r="C251" s="101" t="s">
        <v>31</v>
      </c>
      <c r="D251" s="101" t="s">
        <v>97</v>
      </c>
      <c r="E251" s="101" t="s">
        <v>32</v>
      </c>
      <c r="F251" s="101" t="s">
        <v>178</v>
      </c>
      <c r="G251" s="101" t="s">
        <v>875</v>
      </c>
      <c r="H251" s="102">
        <v>5116</v>
      </c>
      <c r="I251" s="100">
        <v>4</v>
      </c>
      <c r="J251" s="154">
        <f>อุดรธานี!F74</f>
        <v>657916.41</v>
      </c>
      <c r="K251" s="154">
        <f>อุดรธานี!AM74</f>
        <v>1126302.69</v>
      </c>
      <c r="L251" s="154">
        <f>อุดรธานี!AN74</f>
        <v>3795320.5</v>
      </c>
      <c r="M251" s="154">
        <f>อุดรธานี!AO74</f>
        <v>2859846.0300000003</v>
      </c>
      <c r="N251" s="101"/>
      <c r="O251" s="101"/>
      <c r="P251" s="101"/>
      <c r="Q251" s="93">
        <f t="shared" si="8"/>
        <v>935474.46999999974</v>
      </c>
      <c r="R251" s="94">
        <f t="shared" si="9"/>
        <v>741.85310789679443</v>
      </c>
    </row>
    <row r="252" spans="1:18" s="161" customFormat="1" x14ac:dyDescent="0.55000000000000004">
      <c r="A252" s="114">
        <v>16</v>
      </c>
      <c r="B252" s="115" t="s">
        <v>62</v>
      </c>
      <c r="C252" s="115" t="s">
        <v>31</v>
      </c>
      <c r="D252" s="115" t="s">
        <v>97</v>
      </c>
      <c r="E252" s="115" t="s">
        <v>32</v>
      </c>
      <c r="F252" s="115" t="s">
        <v>178</v>
      </c>
      <c r="G252" s="115" t="s">
        <v>876</v>
      </c>
      <c r="H252" s="116">
        <v>5558</v>
      </c>
      <c r="I252" s="114">
        <v>4</v>
      </c>
      <c r="J252" s="154">
        <f>อุดรธานี!F75</f>
        <v>808553.43</v>
      </c>
      <c r="K252" s="154">
        <f>อุดรธานี!AM75</f>
        <v>1481361.71</v>
      </c>
      <c r="L252" s="154">
        <f>อุดรธานี!AN75</f>
        <v>3157037.24</v>
      </c>
      <c r="M252" s="154">
        <f>อุดรธานี!AO75</f>
        <v>2402459.81</v>
      </c>
      <c r="N252" s="115"/>
      <c r="O252" s="115"/>
      <c r="P252" s="115"/>
      <c r="Q252" s="93">
        <f t="shared" si="8"/>
        <v>754577.43000000017</v>
      </c>
      <c r="R252" s="94">
        <f t="shared" si="9"/>
        <v>568.01677581863987</v>
      </c>
    </row>
    <row r="253" spans="1:18" x14ac:dyDescent="0.55000000000000004">
      <c r="A253" s="100">
        <v>17</v>
      </c>
      <c r="B253" s="101" t="s">
        <v>62</v>
      </c>
      <c r="C253" s="101" t="s">
        <v>31</v>
      </c>
      <c r="D253" s="101" t="s">
        <v>97</v>
      </c>
      <c r="E253" s="101" t="s">
        <v>32</v>
      </c>
      <c r="F253" s="101" t="s">
        <v>178</v>
      </c>
      <c r="G253" s="101" t="s">
        <v>877</v>
      </c>
      <c r="H253" s="102">
        <v>2827</v>
      </c>
      <c r="I253" s="100">
        <v>2</v>
      </c>
      <c r="J253" s="154">
        <f>อุดรธานี!F76</f>
        <v>1258562.32</v>
      </c>
      <c r="K253" s="154">
        <f>อุดรธานี!AM76</f>
        <v>1444229.59</v>
      </c>
      <c r="L253" s="154">
        <f>อุดรธานี!AN76</f>
        <v>3662966.35</v>
      </c>
      <c r="M253" s="154">
        <f>อุดรธานี!AO76</f>
        <v>3195840.57</v>
      </c>
      <c r="N253" s="101"/>
      <c r="O253" s="101"/>
      <c r="P253" s="101"/>
      <c r="Q253" s="93">
        <f t="shared" si="8"/>
        <v>467125.78000000026</v>
      </c>
      <c r="R253" s="94">
        <f t="shared" si="9"/>
        <v>1295.7079412805094</v>
      </c>
    </row>
    <row r="254" spans="1:18" s="112" customFormat="1" x14ac:dyDescent="0.55000000000000004">
      <c r="A254" s="106">
        <v>4</v>
      </c>
      <c r="B254" s="107" t="s">
        <v>62</v>
      </c>
      <c r="C254" s="107"/>
      <c r="D254" s="107"/>
      <c r="E254" s="107" t="s">
        <v>75</v>
      </c>
      <c r="F254" s="107"/>
      <c r="G254" s="107" t="s">
        <v>310</v>
      </c>
      <c r="H254" s="113">
        <f>SUM(H237:H252)</f>
        <v>69579</v>
      </c>
      <c r="I254" s="106"/>
      <c r="J254" s="109">
        <f>SUM(J237:J252)</f>
        <v>11595031.050000001</v>
      </c>
      <c r="K254" s="109">
        <f>SUM(K237:K252)</f>
        <v>14654996.98</v>
      </c>
      <c r="L254" s="109">
        <f>SUM(L237:L252)</f>
        <v>51820185.620000005</v>
      </c>
      <c r="M254" s="109">
        <f>SUM(M237:M252)</f>
        <v>42844953.060000002</v>
      </c>
      <c r="N254" s="107">
        <v>16</v>
      </c>
      <c r="O254" s="107">
        <v>16</v>
      </c>
      <c r="P254" s="107">
        <f>N254-O254</f>
        <v>0</v>
      </c>
      <c r="Q254" s="110">
        <f t="shared" si="8"/>
        <v>8975232.5600000024</v>
      </c>
      <c r="R254" s="111">
        <f>L254/H254</f>
        <v>744.76761120453023</v>
      </c>
    </row>
    <row r="255" spans="1:18" x14ac:dyDescent="0.55000000000000004">
      <c r="A255" s="100">
        <v>1</v>
      </c>
      <c r="B255" s="101" t="s">
        <v>62</v>
      </c>
      <c r="C255" s="101" t="s">
        <v>33</v>
      </c>
      <c r="D255" s="101" t="s">
        <v>111</v>
      </c>
      <c r="E255" s="101" t="s">
        <v>34</v>
      </c>
      <c r="F255" s="101" t="s">
        <v>208</v>
      </c>
      <c r="G255" s="101" t="s">
        <v>311</v>
      </c>
      <c r="H255" s="102"/>
      <c r="I255" s="100"/>
      <c r="J255" s="103"/>
      <c r="K255" s="104"/>
      <c r="L255" s="105"/>
      <c r="M255" s="105"/>
      <c r="N255" s="101"/>
      <c r="O255" s="101"/>
      <c r="P255" s="101"/>
    </row>
    <row r="256" spans="1:18" x14ac:dyDescent="0.55000000000000004">
      <c r="A256" s="100">
        <v>2</v>
      </c>
      <c r="B256" s="101" t="s">
        <v>62</v>
      </c>
      <c r="C256" s="101" t="s">
        <v>33</v>
      </c>
      <c r="D256" s="101" t="s">
        <v>111</v>
      </c>
      <c r="E256" s="101" t="s">
        <v>34</v>
      </c>
      <c r="F256" s="101" t="s">
        <v>178</v>
      </c>
      <c r="G256" s="101" t="s">
        <v>878</v>
      </c>
      <c r="H256" s="102">
        <v>3712</v>
      </c>
      <c r="I256" s="100">
        <v>3</v>
      </c>
      <c r="J256" s="103">
        <f>อุดรธานี!F77</f>
        <v>300647.34999999998</v>
      </c>
      <c r="K256" s="104">
        <f>อุดรธานี!AM77</f>
        <v>470562.61000000004</v>
      </c>
      <c r="L256" s="105">
        <f>อุดรธานี!AN77</f>
        <v>2325412.3899999997</v>
      </c>
      <c r="M256" s="105">
        <f>อุดรธานี!AO77</f>
        <v>2132487.7600000002</v>
      </c>
      <c r="N256" s="101"/>
      <c r="O256" s="101"/>
      <c r="P256" s="101"/>
      <c r="Q256" s="93">
        <f t="shared" si="8"/>
        <v>192924.62999999942</v>
      </c>
      <c r="R256" s="94">
        <f t="shared" si="9"/>
        <v>626.45807920258608</v>
      </c>
    </row>
    <row r="257" spans="1:18" x14ac:dyDescent="0.55000000000000004">
      <c r="A257" s="100">
        <v>3</v>
      </c>
      <c r="B257" s="101" t="s">
        <v>62</v>
      </c>
      <c r="C257" s="101" t="s">
        <v>33</v>
      </c>
      <c r="D257" s="101" t="s">
        <v>111</v>
      </c>
      <c r="E257" s="101" t="s">
        <v>34</v>
      </c>
      <c r="F257" s="101" t="s">
        <v>178</v>
      </c>
      <c r="G257" s="101" t="s">
        <v>879</v>
      </c>
      <c r="H257" s="102">
        <v>4941</v>
      </c>
      <c r="I257" s="100">
        <v>4</v>
      </c>
      <c r="J257" s="103">
        <f>อุดรธานี!F78</f>
        <v>1098446.78</v>
      </c>
      <c r="K257" s="104">
        <f>อุดรธานี!AM78</f>
        <v>819967.91999999993</v>
      </c>
      <c r="L257" s="105">
        <f>อุดรธานี!AN78</f>
        <v>3816642.5600000001</v>
      </c>
      <c r="M257" s="105">
        <f>อุดรธานี!AO78</f>
        <v>3384828.51</v>
      </c>
      <c r="N257" s="101"/>
      <c r="O257" s="101"/>
      <c r="P257" s="101"/>
      <c r="Q257" s="93">
        <f t="shared" si="8"/>
        <v>431814.05000000028</v>
      </c>
      <c r="R257" s="94">
        <f t="shared" si="9"/>
        <v>772.4433434527424</v>
      </c>
    </row>
    <row r="258" spans="1:18" x14ac:dyDescent="0.55000000000000004">
      <c r="A258" s="100">
        <v>4</v>
      </c>
      <c r="B258" s="101" t="s">
        <v>62</v>
      </c>
      <c r="C258" s="101" t="s">
        <v>33</v>
      </c>
      <c r="D258" s="101" t="s">
        <v>111</v>
      </c>
      <c r="E258" s="101" t="s">
        <v>34</v>
      </c>
      <c r="F258" s="101" t="s">
        <v>178</v>
      </c>
      <c r="G258" s="101" t="s">
        <v>880</v>
      </c>
      <c r="H258" s="102">
        <v>3161</v>
      </c>
      <c r="I258" s="100">
        <v>3</v>
      </c>
      <c r="J258" s="103">
        <f>อุดรธานี!F79</f>
        <v>333989.2</v>
      </c>
      <c r="K258" s="104">
        <f>อุดรธานี!AM79</f>
        <v>323090.25</v>
      </c>
      <c r="L258" s="105">
        <f>อุดรธานี!AN79</f>
        <v>3018482.8200000003</v>
      </c>
      <c r="M258" s="105">
        <f>อุดรธานี!AO79</f>
        <v>2866014.4899999998</v>
      </c>
      <c r="N258" s="101"/>
      <c r="O258" s="101"/>
      <c r="P258" s="101"/>
      <c r="Q258" s="93">
        <f t="shared" si="8"/>
        <v>152468.33000000054</v>
      </c>
      <c r="R258" s="94">
        <f t="shared" si="9"/>
        <v>954.91389433723509</v>
      </c>
    </row>
    <row r="259" spans="1:18" x14ac:dyDescent="0.55000000000000004">
      <c r="A259" s="100">
        <v>5</v>
      </c>
      <c r="B259" s="101" t="s">
        <v>62</v>
      </c>
      <c r="C259" s="101" t="s">
        <v>33</v>
      </c>
      <c r="D259" s="101" t="s">
        <v>111</v>
      </c>
      <c r="E259" s="101" t="s">
        <v>34</v>
      </c>
      <c r="F259" s="101" t="s">
        <v>178</v>
      </c>
      <c r="G259" s="101" t="s">
        <v>881</v>
      </c>
      <c r="H259" s="102">
        <v>6087</v>
      </c>
      <c r="I259" s="100">
        <v>5</v>
      </c>
      <c r="J259" s="103">
        <f>อุดรธานี!F80</f>
        <v>1515064.61</v>
      </c>
      <c r="K259" s="104">
        <f>อุดรธานี!AM80</f>
        <v>1778487.3800000001</v>
      </c>
      <c r="L259" s="105">
        <f>อุดรธานี!AN80</f>
        <v>4912477.92</v>
      </c>
      <c r="M259" s="105">
        <f>อุดรธานี!AO80</f>
        <v>3294837.25</v>
      </c>
      <c r="N259" s="101"/>
      <c r="O259" s="101"/>
      <c r="P259" s="101"/>
      <c r="Q259" s="93">
        <f t="shared" si="8"/>
        <v>1617640.67</v>
      </c>
      <c r="R259" s="94">
        <f t="shared" si="9"/>
        <v>807.0441793987186</v>
      </c>
    </row>
    <row r="260" spans="1:18" x14ac:dyDescent="0.55000000000000004">
      <c r="A260" s="100">
        <v>6</v>
      </c>
      <c r="B260" s="101" t="s">
        <v>62</v>
      </c>
      <c r="C260" s="101" t="s">
        <v>33</v>
      </c>
      <c r="D260" s="101" t="s">
        <v>111</v>
      </c>
      <c r="E260" s="101" t="s">
        <v>34</v>
      </c>
      <c r="F260" s="101" t="s">
        <v>178</v>
      </c>
      <c r="G260" s="101" t="s">
        <v>882</v>
      </c>
      <c r="H260" s="102">
        <v>3252</v>
      </c>
      <c r="I260" s="100">
        <v>3</v>
      </c>
      <c r="J260" s="103">
        <f>อุดรธานี!F81</f>
        <v>327199.03000000003</v>
      </c>
      <c r="K260" s="104">
        <f>อุดรธานี!AM81</f>
        <v>353514.71000000008</v>
      </c>
      <c r="L260" s="105">
        <f>อุดรธานี!AN81</f>
        <v>3056701.4299999997</v>
      </c>
      <c r="M260" s="162">
        <f>อุดรธานี!AO81</f>
        <v>2277374.33</v>
      </c>
      <c r="N260" s="101"/>
      <c r="O260" s="101"/>
      <c r="P260" s="101"/>
      <c r="Q260" s="93">
        <f t="shared" si="8"/>
        <v>779327.09999999963</v>
      </c>
      <c r="R260" s="94">
        <f t="shared" si="9"/>
        <v>939.94508917589167</v>
      </c>
    </row>
    <row r="261" spans="1:18" x14ac:dyDescent="0.55000000000000004">
      <c r="A261" s="100">
        <v>7</v>
      </c>
      <c r="B261" s="101" t="s">
        <v>62</v>
      </c>
      <c r="C261" s="101" t="s">
        <v>33</v>
      </c>
      <c r="D261" s="101" t="s">
        <v>111</v>
      </c>
      <c r="E261" s="101" t="s">
        <v>34</v>
      </c>
      <c r="F261" s="101" t="s">
        <v>178</v>
      </c>
      <c r="G261" s="101" t="s">
        <v>883</v>
      </c>
      <c r="H261" s="102">
        <v>2430</v>
      </c>
      <c r="I261" s="100">
        <v>2</v>
      </c>
      <c r="J261" s="103">
        <f>อุดรธานี!F82</f>
        <v>415667.66</v>
      </c>
      <c r="K261" s="104">
        <f>อุดรธานี!AM82</f>
        <v>521949.6399999999</v>
      </c>
      <c r="L261" s="105">
        <f>อุดรธานี!AN82</f>
        <v>2118592.6</v>
      </c>
      <c r="M261" s="105">
        <f>อุดรธานี!AO82</f>
        <v>2104856.31</v>
      </c>
      <c r="N261" s="101"/>
      <c r="O261" s="101"/>
      <c r="P261" s="101"/>
      <c r="Q261" s="93">
        <f t="shared" si="8"/>
        <v>13736.290000000037</v>
      </c>
      <c r="R261" s="94">
        <f t="shared" si="9"/>
        <v>871.84880658436214</v>
      </c>
    </row>
    <row r="262" spans="1:18" x14ac:dyDescent="0.55000000000000004">
      <c r="A262" s="100">
        <v>8</v>
      </c>
      <c r="B262" s="101" t="s">
        <v>62</v>
      </c>
      <c r="C262" s="101" t="s">
        <v>33</v>
      </c>
      <c r="D262" s="101" t="s">
        <v>111</v>
      </c>
      <c r="E262" s="101" t="s">
        <v>34</v>
      </c>
      <c r="F262" s="101" t="s">
        <v>178</v>
      </c>
      <c r="G262" s="101" t="s">
        <v>884</v>
      </c>
      <c r="H262" s="102">
        <v>2703</v>
      </c>
      <c r="I262" s="100">
        <v>2</v>
      </c>
      <c r="J262" s="103">
        <f>อุดรธานี!F83</f>
        <v>556189.74</v>
      </c>
      <c r="K262" s="104">
        <f>อุดรธานี!AM83</f>
        <v>629134.69999999995</v>
      </c>
      <c r="L262" s="105">
        <f>อุดรธานี!AN83</f>
        <v>3182066.67</v>
      </c>
      <c r="M262" s="105">
        <f>อุดรธานี!AO83</f>
        <v>2877998.43</v>
      </c>
      <c r="N262" s="101"/>
      <c r="O262" s="101"/>
      <c r="P262" s="101"/>
      <c r="Q262" s="93">
        <f t="shared" ref="Q262:Q325" si="10">L262-M262</f>
        <v>304068.23999999976</v>
      </c>
      <c r="R262" s="94">
        <f t="shared" ref="R262:R325" si="11">L262/H262</f>
        <v>1177.2351720310764</v>
      </c>
    </row>
    <row r="263" spans="1:18" x14ac:dyDescent="0.55000000000000004">
      <c r="A263" s="100">
        <v>9</v>
      </c>
      <c r="B263" s="101" t="s">
        <v>62</v>
      </c>
      <c r="C263" s="101" t="s">
        <v>33</v>
      </c>
      <c r="D263" s="101" t="s">
        <v>111</v>
      </c>
      <c r="E263" s="101" t="s">
        <v>34</v>
      </c>
      <c r="F263" s="101" t="s">
        <v>178</v>
      </c>
      <c r="G263" s="101" t="s">
        <v>885</v>
      </c>
      <c r="H263" s="102">
        <v>1657</v>
      </c>
      <c r="I263" s="100">
        <v>2</v>
      </c>
      <c r="J263" s="103">
        <f>อุดรธานี!F84</f>
        <v>184195.32</v>
      </c>
      <c r="K263" s="104">
        <f>อุดรธานี!AM84</f>
        <v>157478.98000000001</v>
      </c>
      <c r="L263" s="105">
        <f>อุดรธานี!AN84</f>
        <v>2096850.52</v>
      </c>
      <c r="M263" s="162">
        <f>อุดรธานี!AO84</f>
        <v>1772169.4400000002</v>
      </c>
      <c r="N263" s="101"/>
      <c r="O263" s="101"/>
      <c r="P263" s="101"/>
      <c r="Q263" s="93">
        <f t="shared" si="10"/>
        <v>324681.07999999984</v>
      </c>
      <c r="R263" s="94">
        <f t="shared" si="11"/>
        <v>1265.4499215449607</v>
      </c>
    </row>
    <row r="264" spans="1:18" x14ac:dyDescent="0.55000000000000004">
      <c r="A264" s="100">
        <v>10</v>
      </c>
      <c r="B264" s="101" t="s">
        <v>62</v>
      </c>
      <c r="C264" s="101" t="s">
        <v>33</v>
      </c>
      <c r="D264" s="101" t="s">
        <v>111</v>
      </c>
      <c r="E264" s="101" t="s">
        <v>34</v>
      </c>
      <c r="F264" s="101" t="s">
        <v>178</v>
      </c>
      <c r="G264" s="101" t="s">
        <v>886</v>
      </c>
      <c r="H264" s="102">
        <v>2487</v>
      </c>
      <c r="I264" s="100">
        <v>2</v>
      </c>
      <c r="J264" s="103">
        <f>อุดรธานี!F85</f>
        <v>310317.94</v>
      </c>
      <c r="K264" s="104">
        <f>อุดรธานี!AM85</f>
        <v>307090.47000000003</v>
      </c>
      <c r="L264" s="105">
        <f>อุดรธานี!AN85</f>
        <v>2299845.38</v>
      </c>
      <c r="M264" s="105">
        <f>อุดรธานี!AO85</f>
        <v>2193112.35</v>
      </c>
      <c r="N264" s="101"/>
      <c r="O264" s="101"/>
      <c r="P264" s="101"/>
      <c r="Q264" s="93">
        <f t="shared" si="10"/>
        <v>106733.0299999998</v>
      </c>
      <c r="R264" s="94">
        <f t="shared" si="11"/>
        <v>924.74683554483306</v>
      </c>
    </row>
    <row r="265" spans="1:18" s="112" customFormat="1" x14ac:dyDescent="0.55000000000000004">
      <c r="A265" s="106">
        <v>5</v>
      </c>
      <c r="B265" s="107" t="s">
        <v>62</v>
      </c>
      <c r="C265" s="107"/>
      <c r="D265" s="107"/>
      <c r="E265" s="107" t="s">
        <v>75</v>
      </c>
      <c r="F265" s="107"/>
      <c r="G265" s="107" t="s">
        <v>312</v>
      </c>
      <c r="H265" s="113">
        <f>SUM(H247:H263)</f>
        <v>125078</v>
      </c>
      <c r="I265" s="106"/>
      <c r="J265" s="109">
        <f>SUM(J255:J264)</f>
        <v>5041717.6300000008</v>
      </c>
      <c r="K265" s="109">
        <f>SUM(K255:K264)</f>
        <v>5361276.66</v>
      </c>
      <c r="L265" s="109">
        <f>SUM(L255:L264)</f>
        <v>26827072.289999999</v>
      </c>
      <c r="M265" s="109">
        <f>SUM(M255:M264)</f>
        <v>22903678.870000005</v>
      </c>
      <c r="N265" s="107">
        <v>9</v>
      </c>
      <c r="O265" s="107">
        <v>9</v>
      </c>
      <c r="P265" s="107">
        <f>N265-O265</f>
        <v>0</v>
      </c>
      <c r="Q265" s="110">
        <f t="shared" si="10"/>
        <v>3923393.4199999943</v>
      </c>
      <c r="R265" s="111">
        <f>L265/H265</f>
        <v>214.48274108956011</v>
      </c>
    </row>
    <row r="266" spans="1:18" x14ac:dyDescent="0.55000000000000004">
      <c r="A266" s="100">
        <v>1</v>
      </c>
      <c r="B266" s="101" t="s">
        <v>62</v>
      </c>
      <c r="C266" s="101" t="s">
        <v>313</v>
      </c>
      <c r="D266" s="101" t="s">
        <v>118</v>
      </c>
      <c r="E266" s="101" t="s">
        <v>44</v>
      </c>
      <c r="F266" s="101" t="s">
        <v>208</v>
      </c>
      <c r="G266" s="101" t="s">
        <v>314</v>
      </c>
      <c r="H266" s="102"/>
      <c r="I266" s="100"/>
      <c r="J266" s="103"/>
      <c r="K266" s="104"/>
      <c r="L266" s="105"/>
      <c r="M266" s="105"/>
      <c r="N266" s="101"/>
      <c r="O266" s="101"/>
      <c r="P266" s="101"/>
    </row>
    <row r="267" spans="1:18" x14ac:dyDescent="0.55000000000000004">
      <c r="A267" s="100">
        <v>2</v>
      </c>
      <c r="B267" s="101" t="s">
        <v>62</v>
      </c>
      <c r="C267" s="101" t="s">
        <v>313</v>
      </c>
      <c r="D267" s="101" t="s">
        <v>118</v>
      </c>
      <c r="E267" s="101" t="s">
        <v>44</v>
      </c>
      <c r="F267" s="101" t="s">
        <v>178</v>
      </c>
      <c r="G267" s="101" t="s">
        <v>887</v>
      </c>
      <c r="H267" s="102">
        <v>3840</v>
      </c>
      <c r="I267" s="100">
        <v>3</v>
      </c>
      <c r="J267" s="103">
        <f>อุดรธานี!F86</f>
        <v>727540.24</v>
      </c>
      <c r="K267" s="104">
        <f>อุดรธานี!AM86</f>
        <v>749936.4</v>
      </c>
      <c r="L267" s="105">
        <f>อุดรธานี!AN86</f>
        <v>2770953.05</v>
      </c>
      <c r="M267" s="105">
        <f>อุดรธานี!AO86</f>
        <v>3122566.7700000005</v>
      </c>
      <c r="N267" s="101"/>
      <c r="O267" s="101"/>
      <c r="P267" s="101"/>
      <c r="Q267" s="93">
        <f t="shared" si="10"/>
        <v>-351613.72000000067</v>
      </c>
      <c r="R267" s="94">
        <f t="shared" si="11"/>
        <v>721.60235677083324</v>
      </c>
    </row>
    <row r="268" spans="1:18" x14ac:dyDescent="0.55000000000000004">
      <c r="A268" s="100">
        <v>3</v>
      </c>
      <c r="B268" s="101" t="s">
        <v>62</v>
      </c>
      <c r="C268" s="101" t="s">
        <v>313</v>
      </c>
      <c r="D268" s="101" t="s">
        <v>118</v>
      </c>
      <c r="E268" s="101" t="s">
        <v>44</v>
      </c>
      <c r="F268" s="101" t="s">
        <v>178</v>
      </c>
      <c r="G268" s="101" t="s">
        <v>888</v>
      </c>
      <c r="H268" s="102">
        <v>7884</v>
      </c>
      <c r="I268" s="100">
        <v>5</v>
      </c>
      <c r="J268" s="103">
        <f>อุดรธานี!F87</f>
        <v>2086279.46</v>
      </c>
      <c r="K268" s="104">
        <f>อุดรธานี!AM87</f>
        <v>1900995.65</v>
      </c>
      <c r="L268" s="105">
        <f>อุดรธานี!AN87</f>
        <v>3927751.34</v>
      </c>
      <c r="M268" s="105">
        <f>อุดรธานี!AO87</f>
        <v>3878539.29</v>
      </c>
      <c r="N268" s="101"/>
      <c r="O268" s="101"/>
      <c r="P268" s="101"/>
      <c r="Q268" s="93">
        <f t="shared" si="10"/>
        <v>49212.049999999814</v>
      </c>
      <c r="R268" s="94">
        <f t="shared" si="11"/>
        <v>498.19271182141046</v>
      </c>
    </row>
    <row r="269" spans="1:18" x14ac:dyDescent="0.55000000000000004">
      <c r="A269" s="100">
        <v>4</v>
      </c>
      <c r="B269" s="101" t="s">
        <v>62</v>
      </c>
      <c r="C269" s="101" t="s">
        <v>313</v>
      </c>
      <c r="D269" s="101" t="s">
        <v>118</v>
      </c>
      <c r="E269" s="101" t="s">
        <v>44</v>
      </c>
      <c r="F269" s="101" t="s">
        <v>178</v>
      </c>
      <c r="G269" s="101" t="s">
        <v>889</v>
      </c>
      <c r="H269" s="102">
        <v>7845</v>
      </c>
      <c r="I269" s="100">
        <v>5</v>
      </c>
      <c r="J269" s="103">
        <f>อุดรธานี!F88</f>
        <v>1401632.77</v>
      </c>
      <c r="K269" s="104">
        <f>อุดรธานี!AM88</f>
        <v>1279493.3</v>
      </c>
      <c r="L269" s="105">
        <f>อุดรธานี!AN88</f>
        <v>3426558.62</v>
      </c>
      <c r="M269" s="105">
        <f>อุดรธานี!AO88</f>
        <v>3381029.26</v>
      </c>
      <c r="N269" s="101"/>
      <c r="O269" s="101"/>
      <c r="P269" s="101"/>
      <c r="Q269" s="93">
        <f t="shared" si="10"/>
        <v>45529.360000000335</v>
      </c>
      <c r="R269" s="94">
        <f t="shared" si="11"/>
        <v>436.78248820905037</v>
      </c>
    </row>
    <row r="270" spans="1:18" x14ac:dyDescent="0.55000000000000004">
      <c r="A270" s="100">
        <v>5</v>
      </c>
      <c r="B270" s="101" t="s">
        <v>62</v>
      </c>
      <c r="C270" s="101" t="s">
        <v>313</v>
      </c>
      <c r="D270" s="101" t="s">
        <v>118</v>
      </c>
      <c r="E270" s="101" t="s">
        <v>44</v>
      </c>
      <c r="F270" s="101" t="s">
        <v>178</v>
      </c>
      <c r="G270" s="101" t="s">
        <v>890</v>
      </c>
      <c r="H270" s="102">
        <v>6347</v>
      </c>
      <c r="I270" s="100">
        <v>5</v>
      </c>
      <c r="J270" s="103">
        <f>อุดรธานี!F89</f>
        <v>1659150.44</v>
      </c>
      <c r="K270" s="104">
        <f>อุดรธานี!AM89</f>
        <v>1738996.76</v>
      </c>
      <c r="L270" s="105">
        <f>อุดรธานี!AN89</f>
        <v>3838775.85</v>
      </c>
      <c r="M270" s="105">
        <f>อุดรธานี!AO89</f>
        <v>3759482.6999999997</v>
      </c>
      <c r="N270" s="101"/>
      <c r="O270" s="101"/>
      <c r="P270" s="101"/>
      <c r="Q270" s="93">
        <f t="shared" si="10"/>
        <v>79293.150000000373</v>
      </c>
      <c r="R270" s="94">
        <f t="shared" si="11"/>
        <v>604.81737041121789</v>
      </c>
    </row>
    <row r="271" spans="1:18" x14ac:dyDescent="0.55000000000000004">
      <c r="A271" s="100">
        <v>6</v>
      </c>
      <c r="B271" s="101" t="s">
        <v>62</v>
      </c>
      <c r="C271" s="101" t="s">
        <v>313</v>
      </c>
      <c r="D271" s="101" t="s">
        <v>118</v>
      </c>
      <c r="E271" s="101" t="s">
        <v>44</v>
      </c>
      <c r="F271" s="101" t="s">
        <v>178</v>
      </c>
      <c r="G271" s="101" t="s">
        <v>891</v>
      </c>
      <c r="H271" s="102">
        <v>4084</v>
      </c>
      <c r="I271" s="100">
        <v>3</v>
      </c>
      <c r="J271" s="103">
        <f>อุดรธานี!F90</f>
        <v>876823.38</v>
      </c>
      <c r="K271" s="104">
        <f>อุดรธานี!AM90</f>
        <v>998714.59000000008</v>
      </c>
      <c r="L271" s="105">
        <f>อุดรธานี!AN90</f>
        <v>1898714.8399999999</v>
      </c>
      <c r="M271" s="105">
        <f>อุดรธานี!AO90</f>
        <v>1690926.2099999997</v>
      </c>
      <c r="N271" s="101"/>
      <c r="O271" s="101"/>
      <c r="P271" s="101"/>
      <c r="Q271" s="93">
        <f t="shared" si="10"/>
        <v>207788.63000000012</v>
      </c>
      <c r="R271" s="94">
        <f t="shared" si="11"/>
        <v>464.91548481880506</v>
      </c>
    </row>
    <row r="272" spans="1:18" x14ac:dyDescent="0.55000000000000004">
      <c r="A272" s="100">
        <v>7</v>
      </c>
      <c r="B272" s="101" t="s">
        <v>62</v>
      </c>
      <c r="C272" s="101" t="s">
        <v>313</v>
      </c>
      <c r="D272" s="101" t="s">
        <v>118</v>
      </c>
      <c r="E272" s="101" t="s">
        <v>44</v>
      </c>
      <c r="F272" s="101" t="s">
        <v>178</v>
      </c>
      <c r="G272" s="101" t="s">
        <v>892</v>
      </c>
      <c r="H272" s="102">
        <v>8111</v>
      </c>
      <c r="I272" s="100">
        <v>5</v>
      </c>
      <c r="J272" s="103">
        <f>อุดรธานี!F91</f>
        <v>1536767.92</v>
      </c>
      <c r="K272" s="104">
        <f>อุดรธานี!AM91</f>
        <v>1279677.25</v>
      </c>
      <c r="L272" s="105">
        <f>อุดรธานี!AN91</f>
        <v>3974234.31</v>
      </c>
      <c r="M272" s="105">
        <f>อุดรธานี!AO91</f>
        <v>3743398.8</v>
      </c>
      <c r="N272" s="101"/>
      <c r="O272" s="101"/>
      <c r="P272" s="101"/>
      <c r="Q272" s="93">
        <f t="shared" si="10"/>
        <v>230835.51000000024</v>
      </c>
      <c r="R272" s="94">
        <f t="shared" si="11"/>
        <v>489.98080507952164</v>
      </c>
    </row>
    <row r="273" spans="1:18" x14ac:dyDescent="0.55000000000000004">
      <c r="A273" s="100">
        <v>8</v>
      </c>
      <c r="B273" s="101" t="s">
        <v>62</v>
      </c>
      <c r="C273" s="101" t="s">
        <v>313</v>
      </c>
      <c r="D273" s="101" t="s">
        <v>118</v>
      </c>
      <c r="E273" s="101" t="s">
        <v>44</v>
      </c>
      <c r="F273" s="101" t="s">
        <v>178</v>
      </c>
      <c r="G273" s="101" t="s">
        <v>893</v>
      </c>
      <c r="H273" s="102">
        <v>4084</v>
      </c>
      <c r="I273" s="100">
        <v>3</v>
      </c>
      <c r="J273" s="103">
        <f>อุดรธานี!F92</f>
        <v>605837.4</v>
      </c>
      <c r="K273" s="104">
        <f>อุดรธานี!AM92</f>
        <v>558915.71</v>
      </c>
      <c r="L273" s="105">
        <f>อุดรธานี!AN92</f>
        <v>3149023.1</v>
      </c>
      <c r="M273" s="105">
        <f>อุดรธานี!AO92</f>
        <v>2996693.55</v>
      </c>
      <c r="N273" s="101"/>
      <c r="O273" s="101"/>
      <c r="P273" s="101"/>
      <c r="Q273" s="93">
        <f t="shared" si="10"/>
        <v>152329.55000000028</v>
      </c>
      <c r="R273" s="94">
        <f t="shared" si="11"/>
        <v>771.06344270323211</v>
      </c>
    </row>
    <row r="274" spans="1:18" x14ac:dyDescent="0.55000000000000004">
      <c r="A274" s="100">
        <v>9</v>
      </c>
      <c r="B274" s="101" t="s">
        <v>62</v>
      </c>
      <c r="C274" s="101" t="s">
        <v>313</v>
      </c>
      <c r="D274" s="101" t="s">
        <v>118</v>
      </c>
      <c r="E274" s="101" t="s">
        <v>44</v>
      </c>
      <c r="F274" s="101" t="s">
        <v>178</v>
      </c>
      <c r="G274" s="101" t="s">
        <v>894</v>
      </c>
      <c r="H274" s="102">
        <v>6194</v>
      </c>
      <c r="I274" s="100">
        <v>5</v>
      </c>
      <c r="J274" s="103">
        <f>อุดรธานี!F93</f>
        <v>787294.49</v>
      </c>
      <c r="K274" s="104">
        <f>อุดรธานี!AM93</f>
        <v>699378.22</v>
      </c>
      <c r="L274" s="105">
        <f>อุดรธานี!AN93</f>
        <v>4285638.58</v>
      </c>
      <c r="M274" s="105">
        <f>อุดรธานี!AO93</f>
        <v>3680794.1199999996</v>
      </c>
      <c r="N274" s="101"/>
      <c r="O274" s="101"/>
      <c r="P274" s="101"/>
      <c r="Q274" s="93">
        <f t="shared" si="10"/>
        <v>604844.46000000043</v>
      </c>
      <c r="R274" s="94">
        <f t="shared" si="11"/>
        <v>691.90161123668065</v>
      </c>
    </row>
    <row r="275" spans="1:18" x14ac:dyDescent="0.55000000000000004">
      <c r="A275" s="100">
        <v>10</v>
      </c>
      <c r="B275" s="101" t="s">
        <v>62</v>
      </c>
      <c r="C275" s="101" t="s">
        <v>313</v>
      </c>
      <c r="D275" s="101" t="s">
        <v>118</v>
      </c>
      <c r="E275" s="101" t="s">
        <v>44</v>
      </c>
      <c r="F275" s="101" t="s">
        <v>178</v>
      </c>
      <c r="G275" s="101" t="s">
        <v>895</v>
      </c>
      <c r="H275" s="102">
        <v>4841</v>
      </c>
      <c r="I275" s="100">
        <v>4</v>
      </c>
      <c r="J275" s="103">
        <f>อุดรธานี!F94</f>
        <v>373497.53</v>
      </c>
      <c r="K275" s="104">
        <f>อุดรธานี!AM94</f>
        <v>318469.03000000003</v>
      </c>
      <c r="L275" s="105">
        <f>อุดรธานี!AN94</f>
        <v>3275744.13</v>
      </c>
      <c r="M275" s="105">
        <f>อุดรธานี!AO94</f>
        <v>3282695.88</v>
      </c>
      <c r="N275" s="101"/>
      <c r="O275" s="101"/>
      <c r="P275" s="101"/>
      <c r="Q275" s="93">
        <f t="shared" si="10"/>
        <v>-6951.75</v>
      </c>
      <c r="R275" s="94">
        <f t="shared" si="11"/>
        <v>676.66683123321627</v>
      </c>
    </row>
    <row r="276" spans="1:18" x14ac:dyDescent="0.55000000000000004">
      <c r="A276" s="100">
        <v>11</v>
      </c>
      <c r="B276" s="101" t="s">
        <v>62</v>
      </c>
      <c r="C276" s="101" t="s">
        <v>313</v>
      </c>
      <c r="D276" s="101" t="s">
        <v>118</v>
      </c>
      <c r="E276" s="101" t="s">
        <v>44</v>
      </c>
      <c r="F276" s="101" t="s">
        <v>178</v>
      </c>
      <c r="G276" s="101" t="s">
        <v>896</v>
      </c>
      <c r="H276" s="102">
        <v>6531</v>
      </c>
      <c r="I276" s="100">
        <v>5</v>
      </c>
      <c r="J276" s="103">
        <f>อุดรธานี!F95</f>
        <v>527305.34</v>
      </c>
      <c r="K276" s="104">
        <f>อุดรธานี!AM95</f>
        <v>467827.55999999994</v>
      </c>
      <c r="L276" s="105">
        <f>อุดรธานี!AN95</f>
        <v>3661874.32</v>
      </c>
      <c r="M276" s="105">
        <f>อุดรธานี!AO95</f>
        <v>3650720.27</v>
      </c>
      <c r="N276" s="101"/>
      <c r="O276" s="101"/>
      <c r="P276" s="101"/>
      <c r="Q276" s="93">
        <f t="shared" si="10"/>
        <v>11154.049999999814</v>
      </c>
      <c r="R276" s="94">
        <f t="shared" si="11"/>
        <v>560.69121420915633</v>
      </c>
    </row>
    <row r="277" spans="1:18" x14ac:dyDescent="0.55000000000000004">
      <c r="A277" s="100">
        <v>12</v>
      </c>
      <c r="B277" s="101" t="s">
        <v>62</v>
      </c>
      <c r="C277" s="101" t="s">
        <v>313</v>
      </c>
      <c r="D277" s="101" t="s">
        <v>118</v>
      </c>
      <c r="E277" s="101" t="s">
        <v>44</v>
      </c>
      <c r="F277" s="101" t="s">
        <v>178</v>
      </c>
      <c r="G277" s="101" t="s">
        <v>897</v>
      </c>
      <c r="H277" s="102">
        <v>4091</v>
      </c>
      <c r="I277" s="100">
        <v>3</v>
      </c>
      <c r="J277" s="103">
        <f>อุดรธานี!F96</f>
        <v>738210.69</v>
      </c>
      <c r="K277" s="104">
        <f>อุดรธานี!AM96</f>
        <v>744381.67999999993</v>
      </c>
      <c r="L277" s="105">
        <f>อุดรธานี!AN96</f>
        <v>3361645.71</v>
      </c>
      <c r="M277" s="105">
        <f>อุดรธานี!AO96</f>
        <v>3025435.6799999997</v>
      </c>
      <c r="N277" s="101"/>
      <c r="O277" s="101"/>
      <c r="P277" s="101"/>
      <c r="Q277" s="93">
        <f t="shared" si="10"/>
        <v>336210.03000000026</v>
      </c>
      <c r="R277" s="94">
        <f t="shared" si="11"/>
        <v>821.71735761427522</v>
      </c>
    </row>
    <row r="278" spans="1:18" x14ac:dyDescent="0.55000000000000004">
      <c r="A278" s="100">
        <v>13</v>
      </c>
      <c r="B278" s="101" t="s">
        <v>62</v>
      </c>
      <c r="C278" s="101" t="s">
        <v>313</v>
      </c>
      <c r="D278" s="101" t="s">
        <v>118</v>
      </c>
      <c r="E278" s="101" t="s">
        <v>44</v>
      </c>
      <c r="F278" s="101" t="s">
        <v>178</v>
      </c>
      <c r="G278" s="101" t="s">
        <v>898</v>
      </c>
      <c r="H278" s="102">
        <v>5373</v>
      </c>
      <c r="I278" s="100">
        <v>4</v>
      </c>
      <c r="J278" s="103">
        <f>อุดรธานี!F97</f>
        <v>388312.5</v>
      </c>
      <c r="K278" s="104">
        <f>อุดรธานี!AM97</f>
        <v>250219.56999999998</v>
      </c>
      <c r="L278" s="105">
        <f>อุดรธานี!AN97</f>
        <v>2620898.1800000002</v>
      </c>
      <c r="M278" s="105">
        <f>อุดรธานี!AO97</f>
        <v>2766798.5600000005</v>
      </c>
      <c r="N278" s="101"/>
      <c r="O278" s="101"/>
      <c r="P278" s="101"/>
      <c r="Q278" s="93">
        <f t="shared" si="10"/>
        <v>-145900.38000000035</v>
      </c>
      <c r="R278" s="94">
        <f t="shared" si="11"/>
        <v>487.79046715056768</v>
      </c>
    </row>
    <row r="279" spans="1:18" x14ac:dyDescent="0.55000000000000004">
      <c r="A279" s="100">
        <v>14</v>
      </c>
      <c r="B279" s="101" t="s">
        <v>62</v>
      </c>
      <c r="C279" s="101" t="s">
        <v>313</v>
      </c>
      <c r="D279" s="101" t="s">
        <v>118</v>
      </c>
      <c r="E279" s="101" t="s">
        <v>44</v>
      </c>
      <c r="F279" s="101" t="s">
        <v>178</v>
      </c>
      <c r="G279" s="101" t="s">
        <v>899</v>
      </c>
      <c r="H279" s="102">
        <v>4225</v>
      </c>
      <c r="I279" s="100">
        <v>3</v>
      </c>
      <c r="J279" s="103">
        <f>อุดรธานี!F98</f>
        <v>949305.02</v>
      </c>
      <c r="K279" s="104">
        <f>อุดรธานี!AM98</f>
        <v>1074329.93</v>
      </c>
      <c r="L279" s="105">
        <f>อุดรธานี!AN98</f>
        <v>6008430.46</v>
      </c>
      <c r="M279" s="105">
        <f>อุดรธานี!AO98</f>
        <v>3120875.9899999998</v>
      </c>
      <c r="N279" s="101"/>
      <c r="O279" s="101"/>
      <c r="P279" s="101"/>
      <c r="Q279" s="93">
        <f t="shared" si="10"/>
        <v>2887554.47</v>
      </c>
      <c r="R279" s="94">
        <f t="shared" si="11"/>
        <v>1422.1137183431952</v>
      </c>
    </row>
    <row r="280" spans="1:18" x14ac:dyDescent="0.55000000000000004">
      <c r="A280" s="100">
        <v>15</v>
      </c>
      <c r="B280" s="101" t="s">
        <v>62</v>
      </c>
      <c r="C280" s="101" t="s">
        <v>313</v>
      </c>
      <c r="D280" s="101" t="s">
        <v>118</v>
      </c>
      <c r="E280" s="101" t="s">
        <v>44</v>
      </c>
      <c r="F280" s="101" t="s">
        <v>178</v>
      </c>
      <c r="G280" s="101" t="s">
        <v>900</v>
      </c>
      <c r="H280" s="102">
        <v>3361</v>
      </c>
      <c r="I280" s="100">
        <v>3</v>
      </c>
      <c r="J280" s="103">
        <f>อุดรธานี!F99</f>
        <v>701674.44</v>
      </c>
      <c r="K280" s="104">
        <f>อุดรธานี!AM99</f>
        <v>678871.19</v>
      </c>
      <c r="L280" s="105">
        <f>อุดรธานี!AN99</f>
        <v>2030686.6600000001</v>
      </c>
      <c r="M280" s="105">
        <f>อุดรธานี!AO99</f>
        <v>1995059.6999999997</v>
      </c>
      <c r="N280" s="101"/>
      <c r="O280" s="101"/>
      <c r="P280" s="101"/>
      <c r="Q280" s="93">
        <f t="shared" si="10"/>
        <v>35626.960000000428</v>
      </c>
      <c r="R280" s="94">
        <f t="shared" si="11"/>
        <v>604.19121094912236</v>
      </c>
    </row>
    <row r="281" spans="1:18" s="112" customFormat="1" x14ac:dyDescent="0.55000000000000004">
      <c r="A281" s="106">
        <v>6</v>
      </c>
      <c r="B281" s="107" t="s">
        <v>62</v>
      </c>
      <c r="C281" s="107"/>
      <c r="D281" s="107"/>
      <c r="E281" s="107" t="s">
        <v>75</v>
      </c>
      <c r="F281" s="107"/>
      <c r="G281" s="107" t="s">
        <v>315</v>
      </c>
      <c r="H281" s="113">
        <f>SUM(H266:H280)</f>
        <v>76811</v>
      </c>
      <c r="I281" s="106"/>
      <c r="J281" s="109">
        <f>SUM(J266:J280)</f>
        <v>13359631.619999997</v>
      </c>
      <c r="K281" s="109">
        <f>SUM(K266:K280)</f>
        <v>12740206.84</v>
      </c>
      <c r="L281" s="109">
        <f>SUM(L266:L280)</f>
        <v>48230929.149999991</v>
      </c>
      <c r="M281" s="109">
        <f>SUM(M266:M280)</f>
        <v>44095016.780000009</v>
      </c>
      <c r="N281" s="107">
        <v>14</v>
      </c>
      <c r="O281" s="107">
        <v>14</v>
      </c>
      <c r="P281" s="107">
        <f>N281-O281</f>
        <v>0</v>
      </c>
      <c r="Q281" s="110">
        <f t="shared" si="10"/>
        <v>4135912.3699999824</v>
      </c>
      <c r="R281" s="111">
        <f>L281/H281</f>
        <v>627.91695395190777</v>
      </c>
    </row>
    <row r="282" spans="1:18" x14ac:dyDescent="0.55000000000000004">
      <c r="A282" s="100">
        <v>1</v>
      </c>
      <c r="B282" s="101" t="s">
        <v>62</v>
      </c>
      <c r="C282" s="101" t="s">
        <v>316</v>
      </c>
      <c r="D282" s="101" t="s">
        <v>124</v>
      </c>
      <c r="E282" s="101" t="s">
        <v>45</v>
      </c>
      <c r="F282" s="101" t="s">
        <v>208</v>
      </c>
      <c r="G282" s="101" t="s">
        <v>317</v>
      </c>
      <c r="H282" s="102"/>
      <c r="I282" s="100"/>
      <c r="J282" s="103"/>
      <c r="K282" s="104"/>
      <c r="L282" s="105"/>
      <c r="M282" s="105"/>
      <c r="N282" s="101"/>
      <c r="O282" s="101"/>
      <c r="P282" s="101"/>
    </row>
    <row r="283" spans="1:18" x14ac:dyDescent="0.55000000000000004">
      <c r="A283" s="100">
        <v>2</v>
      </c>
      <c r="B283" s="101" t="s">
        <v>62</v>
      </c>
      <c r="C283" s="101" t="s">
        <v>316</v>
      </c>
      <c r="D283" s="101" t="s">
        <v>124</v>
      </c>
      <c r="E283" s="101" t="s">
        <v>45</v>
      </c>
      <c r="F283" s="101" t="s">
        <v>178</v>
      </c>
      <c r="G283" s="101" t="s">
        <v>901</v>
      </c>
      <c r="H283" s="102">
        <v>2519</v>
      </c>
      <c r="I283" s="100">
        <v>2</v>
      </c>
      <c r="J283" s="103">
        <f>อุดรธานี!F100</f>
        <v>381158.71</v>
      </c>
      <c r="K283" s="104">
        <f>อุดรธานี!AM100</f>
        <v>519955.02</v>
      </c>
      <c r="L283" s="105">
        <f>อุดรธานี!AN100</f>
        <v>1863663.5499999998</v>
      </c>
      <c r="M283" s="105">
        <f>อุดรธานี!AO100</f>
        <v>1972520.84</v>
      </c>
      <c r="N283" s="101"/>
      <c r="O283" s="101"/>
      <c r="P283" s="101"/>
      <c r="Q283" s="93">
        <f t="shared" si="10"/>
        <v>-108857.29000000027</v>
      </c>
      <c r="R283" s="94">
        <f t="shared" si="11"/>
        <v>739.84261611750685</v>
      </c>
    </row>
    <row r="284" spans="1:18" x14ac:dyDescent="0.55000000000000004">
      <c r="A284" s="100">
        <v>3</v>
      </c>
      <c r="B284" s="101" t="s">
        <v>62</v>
      </c>
      <c r="C284" s="101" t="s">
        <v>316</v>
      </c>
      <c r="D284" s="101" t="s">
        <v>124</v>
      </c>
      <c r="E284" s="101" t="s">
        <v>45</v>
      </c>
      <c r="F284" s="101" t="s">
        <v>178</v>
      </c>
      <c r="G284" s="101" t="s">
        <v>902</v>
      </c>
      <c r="H284" s="102">
        <v>5267</v>
      </c>
      <c r="I284" s="100">
        <v>4</v>
      </c>
      <c r="J284" s="103">
        <f>อุดรธานี!F101</f>
        <v>405479.52</v>
      </c>
      <c r="K284" s="104">
        <f>อุดรธานี!AM101</f>
        <v>464975.30000000005</v>
      </c>
      <c r="L284" s="105">
        <f>อุดรธานี!AN101</f>
        <v>3058951.46</v>
      </c>
      <c r="M284" s="105">
        <f>อุดรธานี!AO101</f>
        <v>2741908.47</v>
      </c>
      <c r="N284" s="101"/>
      <c r="O284" s="101"/>
      <c r="P284" s="101"/>
      <c r="Q284" s="93">
        <f t="shared" si="10"/>
        <v>317042.98999999976</v>
      </c>
      <c r="R284" s="94">
        <f t="shared" si="11"/>
        <v>580.77681032846021</v>
      </c>
    </row>
    <row r="285" spans="1:18" x14ac:dyDescent="0.55000000000000004">
      <c r="A285" s="100">
        <v>4</v>
      </c>
      <c r="B285" s="101" t="s">
        <v>62</v>
      </c>
      <c r="C285" s="101" t="s">
        <v>316</v>
      </c>
      <c r="D285" s="101" t="s">
        <v>124</v>
      </c>
      <c r="E285" s="101" t="s">
        <v>45</v>
      </c>
      <c r="F285" s="101" t="s">
        <v>178</v>
      </c>
      <c r="G285" s="101" t="s">
        <v>903</v>
      </c>
      <c r="H285" s="102">
        <v>2857</v>
      </c>
      <c r="I285" s="100">
        <v>2</v>
      </c>
      <c r="J285" s="103">
        <f>อุดรธานี!F102</f>
        <v>275176.42</v>
      </c>
      <c r="K285" s="104">
        <f>อุดรธานี!AM102</f>
        <v>369507.94999999995</v>
      </c>
      <c r="L285" s="105">
        <f>อุดรธานี!AN102</f>
        <v>2315516.59</v>
      </c>
      <c r="M285" s="105">
        <f>อุดรธานี!AO102</f>
        <v>1768126.71</v>
      </c>
      <c r="N285" s="101"/>
      <c r="O285" s="101"/>
      <c r="P285" s="101"/>
      <c r="Q285" s="93">
        <f t="shared" si="10"/>
        <v>547389.87999999989</v>
      </c>
      <c r="R285" s="94">
        <f t="shared" si="11"/>
        <v>810.47133006650324</v>
      </c>
    </row>
    <row r="286" spans="1:18" x14ac:dyDescent="0.55000000000000004">
      <c r="A286" s="100">
        <v>5</v>
      </c>
      <c r="B286" s="101" t="s">
        <v>62</v>
      </c>
      <c r="C286" s="101" t="s">
        <v>316</v>
      </c>
      <c r="D286" s="101" t="s">
        <v>124</v>
      </c>
      <c r="E286" s="101" t="s">
        <v>45</v>
      </c>
      <c r="F286" s="101" t="s">
        <v>178</v>
      </c>
      <c r="G286" s="101" t="s">
        <v>904</v>
      </c>
      <c r="H286" s="102">
        <v>3224</v>
      </c>
      <c r="I286" s="100">
        <v>3</v>
      </c>
      <c r="J286" s="103">
        <f>อุดรธานี!F103</f>
        <v>210150.7</v>
      </c>
      <c r="K286" s="104">
        <f>อุดรธานี!AM103</f>
        <v>160142.49</v>
      </c>
      <c r="L286" s="105">
        <f>อุดรธานี!AN103</f>
        <v>2100694.34</v>
      </c>
      <c r="M286" s="105">
        <f>อุดรธานี!AO103</f>
        <v>1998140.04</v>
      </c>
      <c r="N286" s="101"/>
      <c r="O286" s="101"/>
      <c r="P286" s="101"/>
      <c r="Q286" s="93">
        <f t="shared" si="10"/>
        <v>102554.29999999981</v>
      </c>
      <c r="R286" s="94">
        <f t="shared" si="11"/>
        <v>651.58013027295283</v>
      </c>
    </row>
    <row r="287" spans="1:18" x14ac:dyDescent="0.55000000000000004">
      <c r="A287" s="100">
        <v>6</v>
      </c>
      <c r="B287" s="101" t="s">
        <v>62</v>
      </c>
      <c r="C287" s="101" t="s">
        <v>316</v>
      </c>
      <c r="D287" s="101" t="s">
        <v>124</v>
      </c>
      <c r="E287" s="101" t="s">
        <v>45</v>
      </c>
      <c r="F287" s="101" t="s">
        <v>178</v>
      </c>
      <c r="G287" s="101" t="s">
        <v>905</v>
      </c>
      <c r="H287" s="102">
        <v>1708</v>
      </c>
      <c r="I287" s="100">
        <v>2</v>
      </c>
      <c r="J287" s="103">
        <f>อุดรธานี!F104</f>
        <v>376146.1</v>
      </c>
      <c r="K287" s="104">
        <f>อุดรธานี!AM104</f>
        <v>206836.91999999998</v>
      </c>
      <c r="L287" s="105">
        <f>อุดรธานี!AN104</f>
        <v>1662635.02</v>
      </c>
      <c r="M287" s="105">
        <f>อุดรธานี!AO104</f>
        <v>1520569.33</v>
      </c>
      <c r="N287" s="101"/>
      <c r="O287" s="101"/>
      <c r="P287" s="101"/>
      <c r="Q287" s="93">
        <f t="shared" si="10"/>
        <v>142065.68999999994</v>
      </c>
      <c r="R287" s="94">
        <f t="shared" si="11"/>
        <v>973.43970725995314</v>
      </c>
    </row>
    <row r="288" spans="1:18" x14ac:dyDescent="0.55000000000000004">
      <c r="A288" s="100">
        <v>7</v>
      </c>
      <c r="B288" s="101" t="s">
        <v>62</v>
      </c>
      <c r="C288" s="101" t="s">
        <v>316</v>
      </c>
      <c r="D288" s="101" t="s">
        <v>124</v>
      </c>
      <c r="E288" s="101" t="s">
        <v>45</v>
      </c>
      <c r="F288" s="101" t="s">
        <v>178</v>
      </c>
      <c r="G288" s="101" t="s">
        <v>906</v>
      </c>
      <c r="H288" s="102">
        <v>2127</v>
      </c>
      <c r="I288" s="100">
        <v>2</v>
      </c>
      <c r="J288" s="103">
        <f>อุดรธานี!F105</f>
        <v>180740.9</v>
      </c>
      <c r="K288" s="104">
        <f>อุดรธานี!AM105</f>
        <v>103270.69999999998</v>
      </c>
      <c r="L288" s="105">
        <f>อุดรธานี!AN105</f>
        <v>1847491.01</v>
      </c>
      <c r="M288" s="105">
        <f>อุดรธานี!AO105</f>
        <v>1958778.26</v>
      </c>
      <c r="N288" s="101"/>
      <c r="O288" s="101"/>
      <c r="P288" s="101"/>
      <c r="Q288" s="93">
        <f t="shared" si="10"/>
        <v>-111287.25</v>
      </c>
      <c r="R288" s="94">
        <f t="shared" si="11"/>
        <v>868.59003761165957</v>
      </c>
    </row>
    <row r="289" spans="1:18" s="112" customFormat="1" x14ac:dyDescent="0.55000000000000004">
      <c r="A289" s="106">
        <v>7</v>
      </c>
      <c r="B289" s="107" t="s">
        <v>62</v>
      </c>
      <c r="C289" s="107"/>
      <c r="D289" s="107"/>
      <c r="E289" s="107" t="s">
        <v>75</v>
      </c>
      <c r="F289" s="107"/>
      <c r="G289" s="107" t="s">
        <v>318</v>
      </c>
      <c r="H289" s="113">
        <f>SUM(H282:H288)</f>
        <v>17702</v>
      </c>
      <c r="I289" s="106"/>
      <c r="J289" s="109">
        <f>SUM(J282:J288)</f>
        <v>1828852.3499999996</v>
      </c>
      <c r="K289" s="109">
        <f>SUM(K282:K288)</f>
        <v>1824688.38</v>
      </c>
      <c r="L289" s="109">
        <f>SUM(L282:L288)</f>
        <v>12848951.969999999</v>
      </c>
      <c r="M289" s="109">
        <f>SUM(M282:M288)</f>
        <v>11960043.65</v>
      </c>
      <c r="N289" s="107">
        <v>6</v>
      </c>
      <c r="O289" s="107">
        <v>6</v>
      </c>
      <c r="P289" s="107">
        <f>N289-O289</f>
        <v>0</v>
      </c>
      <c r="Q289" s="110">
        <f t="shared" si="10"/>
        <v>888908.31999999844</v>
      </c>
      <c r="R289" s="111">
        <f>L289/H289</f>
        <v>725.84747316687378</v>
      </c>
    </row>
    <row r="290" spans="1:18" x14ac:dyDescent="0.55000000000000004">
      <c r="A290" s="100">
        <v>1</v>
      </c>
      <c r="B290" s="101" t="s">
        <v>62</v>
      </c>
      <c r="C290" s="101" t="s">
        <v>35</v>
      </c>
      <c r="D290" s="101" t="s">
        <v>129</v>
      </c>
      <c r="E290" s="101" t="s">
        <v>36</v>
      </c>
      <c r="F290" s="101" t="s">
        <v>208</v>
      </c>
      <c r="G290" s="101" t="s">
        <v>319</v>
      </c>
      <c r="H290" s="102"/>
      <c r="I290" s="100"/>
      <c r="J290" s="103"/>
      <c r="K290" s="104"/>
      <c r="L290" s="105"/>
      <c r="M290" s="105"/>
      <c r="N290" s="101"/>
      <c r="O290" s="101"/>
      <c r="P290" s="101"/>
    </row>
    <row r="291" spans="1:18" x14ac:dyDescent="0.55000000000000004">
      <c r="A291" s="100">
        <v>2</v>
      </c>
      <c r="B291" s="101" t="s">
        <v>62</v>
      </c>
      <c r="C291" s="101" t="s">
        <v>35</v>
      </c>
      <c r="D291" s="101" t="s">
        <v>129</v>
      </c>
      <c r="E291" s="101" t="s">
        <v>36</v>
      </c>
      <c r="F291" s="101" t="s">
        <v>178</v>
      </c>
      <c r="G291" s="101" t="s">
        <v>907</v>
      </c>
      <c r="H291" s="102">
        <v>2572</v>
      </c>
      <c r="I291" s="100">
        <v>2</v>
      </c>
      <c r="J291" s="103">
        <f>อุดรธานี!F106</f>
        <v>457685.51</v>
      </c>
      <c r="K291" s="104">
        <f>อุดรธานี!AM106</f>
        <v>309999.56000000006</v>
      </c>
      <c r="L291" s="105">
        <f>อุดรธานี!AN106</f>
        <v>2026136.69</v>
      </c>
      <c r="M291" s="105">
        <f>อุดรธานี!AO106</f>
        <v>2046658.1</v>
      </c>
      <c r="N291" s="101"/>
      <c r="O291" s="101"/>
      <c r="P291" s="101"/>
      <c r="Q291" s="93">
        <f t="shared" si="10"/>
        <v>-20521.410000000149</v>
      </c>
      <c r="R291" s="94">
        <f t="shared" si="11"/>
        <v>787.76698678071534</v>
      </c>
    </row>
    <row r="292" spans="1:18" x14ac:dyDescent="0.55000000000000004">
      <c r="A292" s="100">
        <v>3</v>
      </c>
      <c r="B292" s="101" t="s">
        <v>62</v>
      </c>
      <c r="C292" s="101" t="s">
        <v>35</v>
      </c>
      <c r="D292" s="101" t="s">
        <v>129</v>
      </c>
      <c r="E292" s="101" t="s">
        <v>36</v>
      </c>
      <c r="F292" s="101" t="s">
        <v>178</v>
      </c>
      <c r="G292" s="101" t="s">
        <v>908</v>
      </c>
      <c r="H292" s="102">
        <v>7137</v>
      </c>
      <c r="I292" s="100">
        <v>5</v>
      </c>
      <c r="J292" s="103">
        <f>อุดรธานี!F107</f>
        <v>796630.89</v>
      </c>
      <c r="K292" s="104">
        <f>อุดรธานี!AM107</f>
        <v>757956.36</v>
      </c>
      <c r="L292" s="105">
        <f>อุดรธานี!AN107</f>
        <v>4440506.07</v>
      </c>
      <c r="M292" s="105">
        <f>อุดรธานี!AO107</f>
        <v>4160746.08</v>
      </c>
      <c r="N292" s="101"/>
      <c r="O292" s="101"/>
      <c r="P292" s="101"/>
      <c r="Q292" s="93">
        <f t="shared" si="10"/>
        <v>279759.99000000022</v>
      </c>
      <c r="R292" s="94">
        <f t="shared" si="11"/>
        <v>622.1810382513662</v>
      </c>
    </row>
    <row r="293" spans="1:18" x14ac:dyDescent="0.55000000000000004">
      <c r="A293" s="100">
        <v>4</v>
      </c>
      <c r="B293" s="101" t="s">
        <v>62</v>
      </c>
      <c r="C293" s="101" t="s">
        <v>35</v>
      </c>
      <c r="D293" s="101" t="s">
        <v>129</v>
      </c>
      <c r="E293" s="101" t="s">
        <v>36</v>
      </c>
      <c r="F293" s="101" t="s">
        <v>178</v>
      </c>
      <c r="G293" s="101" t="s">
        <v>909</v>
      </c>
      <c r="H293" s="102">
        <v>6162</v>
      </c>
      <c r="I293" s="100">
        <v>5</v>
      </c>
      <c r="J293" s="103">
        <f>อุดรธานี!F108</f>
        <v>270363.28999999998</v>
      </c>
      <c r="K293" s="104">
        <f>อุดรธานี!AM108</f>
        <v>157296.32999999996</v>
      </c>
      <c r="L293" s="105">
        <f>อุดรธานี!AN108</f>
        <v>4855801.01</v>
      </c>
      <c r="M293" s="105">
        <f>อุดรธานี!AO108</f>
        <v>4400739.3600000003</v>
      </c>
      <c r="N293" s="101"/>
      <c r="O293" s="101"/>
      <c r="P293" s="101"/>
      <c r="Q293" s="93">
        <f t="shared" si="10"/>
        <v>455061.64999999944</v>
      </c>
      <c r="R293" s="94">
        <f t="shared" si="11"/>
        <v>788.02353294384932</v>
      </c>
    </row>
    <row r="294" spans="1:18" x14ac:dyDescent="0.55000000000000004">
      <c r="A294" s="100">
        <v>5</v>
      </c>
      <c r="B294" s="101" t="s">
        <v>62</v>
      </c>
      <c r="C294" s="101" t="s">
        <v>35</v>
      </c>
      <c r="D294" s="101" t="s">
        <v>129</v>
      </c>
      <c r="E294" s="101" t="s">
        <v>36</v>
      </c>
      <c r="F294" s="101" t="s">
        <v>178</v>
      </c>
      <c r="G294" s="101" t="s">
        <v>910</v>
      </c>
      <c r="H294" s="102">
        <v>5550</v>
      </c>
      <c r="I294" s="100">
        <v>4</v>
      </c>
      <c r="J294" s="103">
        <f>อุดรธานี!F109</f>
        <v>583229.80000000005</v>
      </c>
      <c r="K294" s="104">
        <f>อุดรธานี!AM109</f>
        <v>596306.16</v>
      </c>
      <c r="L294" s="105">
        <f>อุดรธานี!AN109</f>
        <v>3023804.92</v>
      </c>
      <c r="M294" s="105">
        <f>อุดรธานี!AO109</f>
        <v>2972190.78</v>
      </c>
      <c r="N294" s="101"/>
      <c r="O294" s="101"/>
      <c r="P294" s="101"/>
      <c r="Q294" s="93">
        <f t="shared" si="10"/>
        <v>51614.14000000013</v>
      </c>
      <c r="R294" s="94">
        <f t="shared" si="11"/>
        <v>544.8297153153153</v>
      </c>
    </row>
    <row r="295" spans="1:18" s="112" customFormat="1" x14ac:dyDescent="0.55000000000000004">
      <c r="A295" s="106">
        <v>8</v>
      </c>
      <c r="B295" s="107" t="s">
        <v>62</v>
      </c>
      <c r="C295" s="107"/>
      <c r="D295" s="107"/>
      <c r="E295" s="107" t="s">
        <v>75</v>
      </c>
      <c r="F295" s="107"/>
      <c r="G295" s="107" t="s">
        <v>320</v>
      </c>
      <c r="H295" s="113">
        <f>SUM(H290:H294)</f>
        <v>21421</v>
      </c>
      <c r="I295" s="106"/>
      <c r="J295" s="109">
        <f>SUM(J290:J294)</f>
        <v>2107909.4900000002</v>
      </c>
      <c r="K295" s="109">
        <f>SUM(K290:K294)</f>
        <v>1821558.4100000001</v>
      </c>
      <c r="L295" s="109">
        <f>SUM(L290:L294)</f>
        <v>14346248.689999999</v>
      </c>
      <c r="M295" s="109">
        <f>SUM(M290:M294)</f>
        <v>13580334.319999998</v>
      </c>
      <c r="N295" s="107">
        <v>4</v>
      </c>
      <c r="O295" s="107">
        <v>4</v>
      </c>
      <c r="P295" s="107">
        <f>N295-O295</f>
        <v>0</v>
      </c>
      <c r="Q295" s="110">
        <f t="shared" si="10"/>
        <v>765914.37000000104</v>
      </c>
      <c r="R295" s="111">
        <f>L295/H295</f>
        <v>669.72824284580554</v>
      </c>
    </row>
    <row r="296" spans="1:18" x14ac:dyDescent="0.55000000000000004">
      <c r="A296" s="100">
        <v>1</v>
      </c>
      <c r="B296" s="101" t="s">
        <v>62</v>
      </c>
      <c r="C296" s="101" t="s">
        <v>321</v>
      </c>
      <c r="D296" s="101" t="s">
        <v>133</v>
      </c>
      <c r="E296" s="101" t="s">
        <v>46</v>
      </c>
      <c r="F296" s="101" t="s">
        <v>208</v>
      </c>
      <c r="G296" s="101" t="s">
        <v>322</v>
      </c>
      <c r="H296" s="102"/>
      <c r="I296" s="100"/>
      <c r="J296" s="103"/>
      <c r="K296" s="104"/>
      <c r="L296" s="105"/>
      <c r="M296" s="105"/>
      <c r="N296" s="101"/>
      <c r="O296" s="101"/>
      <c r="P296" s="101"/>
    </row>
    <row r="297" spans="1:18" x14ac:dyDescent="0.55000000000000004">
      <c r="A297" s="100">
        <v>2</v>
      </c>
      <c r="B297" s="101" t="s">
        <v>62</v>
      </c>
      <c r="C297" s="101" t="s">
        <v>321</v>
      </c>
      <c r="D297" s="101" t="s">
        <v>133</v>
      </c>
      <c r="E297" s="101" t="s">
        <v>46</v>
      </c>
      <c r="F297" s="101" t="s">
        <v>178</v>
      </c>
      <c r="G297" s="101" t="s">
        <v>911</v>
      </c>
      <c r="H297" s="102">
        <v>3386</v>
      </c>
      <c r="I297" s="100">
        <v>3</v>
      </c>
      <c r="J297" s="103">
        <f>อุดรธานี!F110</f>
        <v>1095396.49</v>
      </c>
      <c r="K297" s="104">
        <f>อุดรธานี!AM110</f>
        <v>1486752.04</v>
      </c>
      <c r="L297" s="105">
        <f>อุดรธานี!AN110</f>
        <v>3398317.25</v>
      </c>
      <c r="M297" s="105">
        <f>อุดรธานี!AO110</f>
        <v>2670274.61</v>
      </c>
      <c r="N297" s="101"/>
      <c r="O297" s="101"/>
      <c r="P297" s="101"/>
      <c r="Q297" s="93">
        <f t="shared" si="10"/>
        <v>728042.64000000013</v>
      </c>
      <c r="R297" s="94">
        <f t="shared" si="11"/>
        <v>1003.6376993502658</v>
      </c>
    </row>
    <row r="298" spans="1:18" x14ac:dyDescent="0.55000000000000004">
      <c r="A298" s="100">
        <v>3</v>
      </c>
      <c r="B298" s="101" t="s">
        <v>62</v>
      </c>
      <c r="C298" s="101" t="s">
        <v>321</v>
      </c>
      <c r="D298" s="101" t="s">
        <v>133</v>
      </c>
      <c r="E298" s="101" t="s">
        <v>46</v>
      </c>
      <c r="F298" s="101" t="s">
        <v>178</v>
      </c>
      <c r="G298" s="101" t="s">
        <v>912</v>
      </c>
      <c r="H298" s="102">
        <v>2993</v>
      </c>
      <c r="I298" s="100">
        <v>2</v>
      </c>
      <c r="J298" s="103">
        <f>อุดรธานี!F111</f>
        <v>354631.63</v>
      </c>
      <c r="K298" s="104">
        <f>อุดรธานี!AM111</f>
        <v>428408.28</v>
      </c>
      <c r="L298" s="105">
        <f>อุดรธานี!AN111</f>
        <v>2542132.5499999998</v>
      </c>
      <c r="M298" s="105">
        <f>อุดรธานี!AO111</f>
        <v>2166546.58</v>
      </c>
      <c r="N298" s="101"/>
      <c r="O298" s="101"/>
      <c r="P298" s="101"/>
      <c r="Q298" s="93">
        <f t="shared" si="10"/>
        <v>375585.96999999974</v>
      </c>
      <c r="R298" s="94">
        <f t="shared" si="11"/>
        <v>849.35935516204472</v>
      </c>
    </row>
    <row r="299" spans="1:18" x14ac:dyDescent="0.55000000000000004">
      <c r="A299" s="100">
        <v>4</v>
      </c>
      <c r="B299" s="101" t="s">
        <v>62</v>
      </c>
      <c r="C299" s="101" t="s">
        <v>321</v>
      </c>
      <c r="D299" s="101" t="s">
        <v>133</v>
      </c>
      <c r="E299" s="101" t="s">
        <v>46</v>
      </c>
      <c r="F299" s="101" t="s">
        <v>178</v>
      </c>
      <c r="G299" s="101" t="s">
        <v>913</v>
      </c>
      <c r="H299" s="102">
        <v>1953</v>
      </c>
      <c r="I299" s="100">
        <v>2</v>
      </c>
      <c r="J299" s="103">
        <f>อุดรธานี!F112</f>
        <v>477549.65</v>
      </c>
      <c r="K299" s="104">
        <f>อุดรธานี!AM112</f>
        <v>687897.62</v>
      </c>
      <c r="L299" s="105">
        <f>อุดรธานี!AN112</f>
        <v>2661097.71</v>
      </c>
      <c r="M299" s="105">
        <f>อุดรธานี!AO112</f>
        <v>2155374.89</v>
      </c>
      <c r="N299" s="101"/>
      <c r="O299" s="101"/>
      <c r="P299" s="101"/>
      <c r="Q299" s="93">
        <f t="shared" si="10"/>
        <v>505722.81999999983</v>
      </c>
      <c r="R299" s="94">
        <f t="shared" si="11"/>
        <v>1362.5692319508448</v>
      </c>
    </row>
    <row r="300" spans="1:18" x14ac:dyDescent="0.55000000000000004">
      <c r="A300" s="100">
        <v>5</v>
      </c>
      <c r="B300" s="101" t="s">
        <v>62</v>
      </c>
      <c r="C300" s="101" t="s">
        <v>321</v>
      </c>
      <c r="D300" s="101" t="s">
        <v>133</v>
      </c>
      <c r="E300" s="101" t="s">
        <v>46</v>
      </c>
      <c r="F300" s="101" t="s">
        <v>178</v>
      </c>
      <c r="G300" s="101" t="s">
        <v>914</v>
      </c>
      <c r="H300" s="102">
        <v>1859</v>
      </c>
      <c r="I300" s="100">
        <v>2</v>
      </c>
      <c r="J300" s="103">
        <f>อุดรธานี!F113</f>
        <v>529793.69999999995</v>
      </c>
      <c r="K300" s="104">
        <f>อุดรธานี!AM113</f>
        <v>583490.39999999991</v>
      </c>
      <c r="L300" s="105">
        <f>อุดรธานี!AN113</f>
        <v>1598396.5499999998</v>
      </c>
      <c r="M300" s="105">
        <f>อุดรธานี!AO113</f>
        <v>1566432.02</v>
      </c>
      <c r="N300" s="101"/>
      <c r="O300" s="101"/>
      <c r="P300" s="101"/>
      <c r="Q300" s="93">
        <f t="shared" si="10"/>
        <v>31964.529999999795</v>
      </c>
      <c r="R300" s="94">
        <f t="shared" si="11"/>
        <v>859.81525013448083</v>
      </c>
    </row>
    <row r="301" spans="1:18" x14ac:dyDescent="0.55000000000000004">
      <c r="A301" s="100">
        <v>6</v>
      </c>
      <c r="B301" s="101" t="s">
        <v>62</v>
      </c>
      <c r="C301" s="101" t="s">
        <v>321</v>
      </c>
      <c r="D301" s="101" t="s">
        <v>133</v>
      </c>
      <c r="E301" s="101" t="s">
        <v>46</v>
      </c>
      <c r="F301" s="101" t="s">
        <v>178</v>
      </c>
      <c r="G301" s="101" t="s">
        <v>915</v>
      </c>
      <c r="H301" s="102">
        <v>3125</v>
      </c>
      <c r="I301" s="100">
        <v>3</v>
      </c>
      <c r="J301" s="103">
        <f>อุดรธานี!F114</f>
        <v>510786.62</v>
      </c>
      <c r="K301" s="104">
        <f>อุดรธานี!AM114</f>
        <v>733075.39</v>
      </c>
      <c r="L301" s="105">
        <f>อุดรธานี!AN114</f>
        <v>2680567.4299999997</v>
      </c>
      <c r="M301" s="105">
        <f>อุดรธานี!AO114</f>
        <v>2629942.33</v>
      </c>
      <c r="N301" s="101"/>
      <c r="O301" s="101"/>
      <c r="P301" s="101"/>
      <c r="Q301" s="93">
        <f t="shared" si="10"/>
        <v>50625.099999999627</v>
      </c>
      <c r="R301" s="94">
        <f t="shared" si="11"/>
        <v>857.78157759999988</v>
      </c>
    </row>
    <row r="302" spans="1:18" x14ac:dyDescent="0.55000000000000004">
      <c r="A302" s="100">
        <v>7</v>
      </c>
      <c r="B302" s="101" t="s">
        <v>62</v>
      </c>
      <c r="C302" s="101" t="s">
        <v>321</v>
      </c>
      <c r="D302" s="101" t="s">
        <v>133</v>
      </c>
      <c r="E302" s="101" t="s">
        <v>46</v>
      </c>
      <c r="F302" s="101" t="s">
        <v>178</v>
      </c>
      <c r="G302" s="101" t="s">
        <v>916</v>
      </c>
      <c r="H302" s="102">
        <v>2823</v>
      </c>
      <c r="I302" s="100">
        <v>2</v>
      </c>
      <c r="J302" s="103">
        <f>อุดรธานี!F115</f>
        <v>1031605.57</v>
      </c>
      <c r="K302" s="104">
        <f>อุดรธานี!AM115</f>
        <v>1248035.1300000001</v>
      </c>
      <c r="L302" s="105">
        <f>อุดรธานี!AN115</f>
        <v>2652449.58</v>
      </c>
      <c r="M302" s="105">
        <f>อุดรธานี!AO115</f>
        <v>2082513.94</v>
      </c>
      <c r="N302" s="101"/>
      <c r="O302" s="101"/>
      <c r="P302" s="101"/>
      <c r="Q302" s="93">
        <f t="shared" si="10"/>
        <v>569935.64000000013</v>
      </c>
      <c r="R302" s="94">
        <f t="shared" si="11"/>
        <v>939.5853985122211</v>
      </c>
    </row>
    <row r="303" spans="1:18" x14ac:dyDescent="0.55000000000000004">
      <c r="A303" s="100">
        <v>8</v>
      </c>
      <c r="B303" s="101" t="s">
        <v>62</v>
      </c>
      <c r="C303" s="101" t="s">
        <v>321</v>
      </c>
      <c r="D303" s="101" t="s">
        <v>133</v>
      </c>
      <c r="E303" s="101" t="s">
        <v>46</v>
      </c>
      <c r="F303" s="101" t="s">
        <v>178</v>
      </c>
      <c r="G303" s="101" t="s">
        <v>917</v>
      </c>
      <c r="H303" s="102">
        <v>3239</v>
      </c>
      <c r="I303" s="100">
        <v>3</v>
      </c>
      <c r="J303" s="103">
        <f>อุดรธานี!F116</f>
        <v>934065.15</v>
      </c>
      <c r="K303" s="104">
        <f>อุดรธานี!AM116</f>
        <v>1299585.6599999999</v>
      </c>
      <c r="L303" s="105">
        <f>อุดรธานี!AN116</f>
        <v>2251543.2999999998</v>
      </c>
      <c r="M303" s="105">
        <f>อุดรธานี!AO116</f>
        <v>1924020.95</v>
      </c>
      <c r="N303" s="101"/>
      <c r="O303" s="101"/>
      <c r="P303" s="101"/>
      <c r="Q303" s="93">
        <f t="shared" si="10"/>
        <v>327522.34999999986</v>
      </c>
      <c r="R303" s="94">
        <f t="shared" si="11"/>
        <v>695.13531954306882</v>
      </c>
    </row>
    <row r="304" spans="1:18" x14ac:dyDescent="0.55000000000000004">
      <c r="A304" s="100">
        <v>9</v>
      </c>
      <c r="B304" s="101" t="s">
        <v>62</v>
      </c>
      <c r="C304" s="101" t="s">
        <v>321</v>
      </c>
      <c r="D304" s="101" t="s">
        <v>133</v>
      </c>
      <c r="E304" s="101" t="s">
        <v>46</v>
      </c>
      <c r="F304" s="101" t="s">
        <v>178</v>
      </c>
      <c r="G304" s="101" t="s">
        <v>918</v>
      </c>
      <c r="H304" s="102">
        <v>3478</v>
      </c>
      <c r="I304" s="100">
        <v>3</v>
      </c>
      <c r="J304" s="103">
        <f>อุดรธานี!F117</f>
        <v>875039.69</v>
      </c>
      <c r="K304" s="104">
        <f>อุดรธานี!AM117</f>
        <v>1089019.3299999998</v>
      </c>
      <c r="L304" s="105">
        <f>อุดรธานี!AN117</f>
        <v>2785040.6</v>
      </c>
      <c r="M304" s="105">
        <f>อุดรธานี!AO117</f>
        <v>2580404.94</v>
      </c>
      <c r="N304" s="101"/>
      <c r="O304" s="101"/>
      <c r="P304" s="101"/>
      <c r="Q304" s="93">
        <f t="shared" si="10"/>
        <v>204635.66000000015</v>
      </c>
      <c r="R304" s="94">
        <f t="shared" si="11"/>
        <v>800.75922944220815</v>
      </c>
    </row>
    <row r="305" spans="1:18" x14ac:dyDescent="0.55000000000000004">
      <c r="A305" s="100">
        <v>10</v>
      </c>
      <c r="B305" s="101" t="s">
        <v>62</v>
      </c>
      <c r="C305" s="101" t="s">
        <v>321</v>
      </c>
      <c r="D305" s="101" t="s">
        <v>133</v>
      </c>
      <c r="E305" s="101" t="s">
        <v>46</v>
      </c>
      <c r="F305" s="101" t="s">
        <v>178</v>
      </c>
      <c r="G305" s="101" t="s">
        <v>919</v>
      </c>
      <c r="H305" s="102">
        <v>1780</v>
      </c>
      <c r="I305" s="100">
        <v>2</v>
      </c>
      <c r="J305" s="103">
        <f>อุดรธานี!F118</f>
        <v>290543.82</v>
      </c>
      <c r="K305" s="104">
        <f>อุดรธานี!AM118</f>
        <v>-80040.919999999984</v>
      </c>
      <c r="L305" s="105">
        <f>อุดรธานี!AN118</f>
        <v>2033186.57</v>
      </c>
      <c r="M305" s="105">
        <f>อุดรธานี!AO118</f>
        <v>1840001.9900000002</v>
      </c>
      <c r="N305" s="101"/>
      <c r="O305" s="101"/>
      <c r="P305" s="101"/>
      <c r="Q305" s="93">
        <f t="shared" si="10"/>
        <v>193184.57999999984</v>
      </c>
      <c r="R305" s="94">
        <f t="shared" si="11"/>
        <v>1142.2396460674158</v>
      </c>
    </row>
    <row r="306" spans="1:18" x14ac:dyDescent="0.55000000000000004">
      <c r="A306" s="100">
        <v>11</v>
      </c>
      <c r="B306" s="101" t="s">
        <v>62</v>
      </c>
      <c r="C306" s="101" t="s">
        <v>321</v>
      </c>
      <c r="D306" s="101" t="s">
        <v>133</v>
      </c>
      <c r="E306" s="101" t="s">
        <v>46</v>
      </c>
      <c r="F306" s="101" t="s">
        <v>178</v>
      </c>
      <c r="G306" s="101" t="s">
        <v>920</v>
      </c>
      <c r="H306" s="102">
        <v>1995</v>
      </c>
      <c r="I306" s="100">
        <v>2</v>
      </c>
      <c r="J306" s="103">
        <f>อุดรธานี!F119</f>
        <v>388006.24</v>
      </c>
      <c r="K306" s="104">
        <f>อุดรธานี!AM119</f>
        <v>395860.31000000006</v>
      </c>
      <c r="L306" s="105">
        <f>อุดรธานี!AN119</f>
        <v>1591383.8599999999</v>
      </c>
      <c r="M306" s="105">
        <f>อุดรธานี!AO119</f>
        <v>1350467.7000000002</v>
      </c>
      <c r="N306" s="101"/>
      <c r="O306" s="101"/>
      <c r="P306" s="101"/>
      <c r="Q306" s="93">
        <f t="shared" si="10"/>
        <v>240916.15999999968</v>
      </c>
      <c r="R306" s="94">
        <f t="shared" si="11"/>
        <v>797.6861453634084</v>
      </c>
    </row>
    <row r="307" spans="1:18" x14ac:dyDescent="0.55000000000000004">
      <c r="A307" s="100">
        <v>12</v>
      </c>
      <c r="B307" s="101" t="s">
        <v>62</v>
      </c>
      <c r="C307" s="101" t="s">
        <v>321</v>
      </c>
      <c r="D307" s="101" t="s">
        <v>133</v>
      </c>
      <c r="E307" s="101" t="s">
        <v>46</v>
      </c>
      <c r="F307" s="101" t="s">
        <v>178</v>
      </c>
      <c r="G307" s="101" t="s">
        <v>921</v>
      </c>
      <c r="H307" s="102">
        <v>2686</v>
      </c>
      <c r="I307" s="100">
        <v>2</v>
      </c>
      <c r="J307" s="103">
        <f>อุดรธานี!F120</f>
        <v>552703.27</v>
      </c>
      <c r="K307" s="104">
        <f>อุดรธานี!AM120</f>
        <v>481989.30000000005</v>
      </c>
      <c r="L307" s="105">
        <f>อุดรธานี!AN120</f>
        <v>2688963.2399999998</v>
      </c>
      <c r="M307" s="105">
        <f>อุดรธานี!AO120</f>
        <v>2118486.15</v>
      </c>
      <c r="N307" s="101"/>
      <c r="O307" s="101"/>
      <c r="P307" s="101"/>
      <c r="Q307" s="93">
        <f t="shared" si="10"/>
        <v>570477.08999999985</v>
      </c>
      <c r="R307" s="94">
        <f t="shared" si="11"/>
        <v>1001.1032166790766</v>
      </c>
    </row>
    <row r="308" spans="1:18" x14ac:dyDescent="0.55000000000000004">
      <c r="A308" s="100">
        <v>13</v>
      </c>
      <c r="B308" s="101" t="s">
        <v>62</v>
      </c>
      <c r="C308" s="101" t="s">
        <v>321</v>
      </c>
      <c r="D308" s="101" t="s">
        <v>133</v>
      </c>
      <c r="E308" s="101" t="s">
        <v>46</v>
      </c>
      <c r="F308" s="101" t="s">
        <v>178</v>
      </c>
      <c r="G308" s="101" t="s">
        <v>922</v>
      </c>
      <c r="H308" s="102">
        <v>2814</v>
      </c>
      <c r="I308" s="100">
        <v>2</v>
      </c>
      <c r="J308" s="103">
        <f>อุดรธานี!F121</f>
        <v>835501.94</v>
      </c>
      <c r="K308" s="104">
        <f>อุดรธานี!AM121</f>
        <v>751941.92999999993</v>
      </c>
      <c r="L308" s="105">
        <f>อุดรธานี!AN121</f>
        <v>2784569.87</v>
      </c>
      <c r="M308" s="105">
        <f>อุดรธานี!AO121</f>
        <v>2203347.6</v>
      </c>
      <c r="N308" s="101"/>
      <c r="O308" s="101"/>
      <c r="P308" s="101"/>
      <c r="Q308" s="93">
        <f t="shared" si="10"/>
        <v>581222.27</v>
      </c>
      <c r="R308" s="94">
        <f t="shared" si="11"/>
        <v>989.54153162757643</v>
      </c>
    </row>
    <row r="309" spans="1:18" s="112" customFormat="1" x14ac:dyDescent="0.55000000000000004">
      <c r="A309" s="106">
        <v>9</v>
      </c>
      <c r="B309" s="107" t="s">
        <v>62</v>
      </c>
      <c r="C309" s="107"/>
      <c r="D309" s="107"/>
      <c r="E309" s="107" t="s">
        <v>75</v>
      </c>
      <c r="F309" s="107"/>
      <c r="G309" s="107" t="s">
        <v>323</v>
      </c>
      <c r="H309" s="113">
        <f>SUM(H296:H308)</f>
        <v>32131</v>
      </c>
      <c r="I309" s="106"/>
      <c r="J309" s="109">
        <f>SUM(J296:J308)</f>
        <v>7875623.7699999996</v>
      </c>
      <c r="K309" s="109">
        <f>SUM(K296:K308)</f>
        <v>9106014.4700000007</v>
      </c>
      <c r="L309" s="109">
        <f>SUM(L296:L308)</f>
        <v>29667648.509999998</v>
      </c>
      <c r="M309" s="109">
        <f>SUM(M296:M308)</f>
        <v>25287813.699999999</v>
      </c>
      <c r="N309" s="107">
        <v>12</v>
      </c>
      <c r="O309" s="107">
        <v>12</v>
      </c>
      <c r="P309" s="107">
        <f>N309-O309</f>
        <v>0</v>
      </c>
      <c r="Q309" s="110">
        <f t="shared" si="10"/>
        <v>4379834.8099999987</v>
      </c>
      <c r="R309" s="111">
        <f>L309/H309</f>
        <v>923.33411689645504</v>
      </c>
    </row>
    <row r="310" spans="1:18" x14ac:dyDescent="0.55000000000000004">
      <c r="A310" s="100">
        <v>1</v>
      </c>
      <c r="B310" s="101" t="s">
        <v>62</v>
      </c>
      <c r="C310" s="101" t="s">
        <v>37</v>
      </c>
      <c r="D310" s="101" t="s">
        <v>137</v>
      </c>
      <c r="E310" s="101" t="s">
        <v>38</v>
      </c>
      <c r="F310" s="101" t="s">
        <v>208</v>
      </c>
      <c r="G310" s="101" t="s">
        <v>324</v>
      </c>
      <c r="H310" s="102"/>
      <c r="I310" s="100"/>
      <c r="J310" s="103"/>
      <c r="K310" s="104"/>
      <c r="L310" s="105"/>
      <c r="M310" s="105"/>
      <c r="N310" s="101"/>
      <c r="O310" s="101"/>
      <c r="P310" s="101"/>
    </row>
    <row r="311" spans="1:18" x14ac:dyDescent="0.55000000000000004">
      <c r="A311" s="100">
        <v>2</v>
      </c>
      <c r="B311" s="101" t="s">
        <v>62</v>
      </c>
      <c r="C311" s="101" t="s">
        <v>37</v>
      </c>
      <c r="D311" s="101" t="s">
        <v>137</v>
      </c>
      <c r="E311" s="101" t="s">
        <v>38</v>
      </c>
      <c r="F311" s="101" t="s">
        <v>178</v>
      </c>
      <c r="G311" s="101" t="s">
        <v>923</v>
      </c>
      <c r="H311" s="102">
        <v>5966</v>
      </c>
      <c r="I311" s="100">
        <v>4</v>
      </c>
      <c r="J311" s="103">
        <f>อุดรธานี!F122</f>
        <v>328921.42</v>
      </c>
      <c r="K311" s="104">
        <f>อุดรธานี!AM122</f>
        <v>523390.44999999995</v>
      </c>
      <c r="L311" s="105">
        <f>อุดรธานี!AN122</f>
        <v>3260626.6399999997</v>
      </c>
      <c r="M311" s="105">
        <f>อุดรธานี!AO122</f>
        <v>3038919.2899999996</v>
      </c>
      <c r="N311" s="101"/>
      <c r="O311" s="101"/>
      <c r="P311" s="101"/>
      <c r="Q311" s="93">
        <f t="shared" si="10"/>
        <v>221707.35000000009</v>
      </c>
      <c r="R311" s="94">
        <f t="shared" si="11"/>
        <v>546.53480388870264</v>
      </c>
    </row>
    <row r="312" spans="1:18" x14ac:dyDescent="0.55000000000000004">
      <c r="A312" s="100">
        <v>3</v>
      </c>
      <c r="B312" s="101" t="s">
        <v>62</v>
      </c>
      <c r="C312" s="101" t="s">
        <v>37</v>
      </c>
      <c r="D312" s="101" t="s">
        <v>137</v>
      </c>
      <c r="E312" s="101" t="s">
        <v>38</v>
      </c>
      <c r="F312" s="101" t="s">
        <v>178</v>
      </c>
      <c r="G312" s="101" t="s">
        <v>924</v>
      </c>
      <c r="H312" s="102">
        <v>5210</v>
      </c>
      <c r="I312" s="100">
        <v>4</v>
      </c>
      <c r="J312" s="103">
        <f>อุดรธานี!F123</f>
        <v>572641.23</v>
      </c>
      <c r="K312" s="104">
        <f>อุดรธานี!AM123</f>
        <v>636923.06999999995</v>
      </c>
      <c r="L312" s="105">
        <f>อุดรธานี!AN123</f>
        <v>3728447.64</v>
      </c>
      <c r="M312" s="105">
        <f>อุดรธานี!AO123</f>
        <v>3266460.4899999998</v>
      </c>
      <c r="N312" s="101"/>
      <c r="O312" s="101"/>
      <c r="P312" s="101"/>
      <c r="Q312" s="93">
        <f t="shared" si="10"/>
        <v>461987.15000000037</v>
      </c>
      <c r="R312" s="94">
        <f t="shared" si="11"/>
        <v>715.63294433781198</v>
      </c>
    </row>
    <row r="313" spans="1:18" x14ac:dyDescent="0.55000000000000004">
      <c r="A313" s="100">
        <v>4</v>
      </c>
      <c r="B313" s="101" t="s">
        <v>62</v>
      </c>
      <c r="C313" s="101" t="s">
        <v>37</v>
      </c>
      <c r="D313" s="101" t="s">
        <v>137</v>
      </c>
      <c r="E313" s="101" t="s">
        <v>38</v>
      </c>
      <c r="F313" s="101" t="s">
        <v>178</v>
      </c>
      <c r="G313" s="101" t="s">
        <v>925</v>
      </c>
      <c r="H313" s="102">
        <v>1442</v>
      </c>
      <c r="I313" s="100">
        <v>1</v>
      </c>
      <c r="J313" s="103">
        <f>อุดรธานี!F124</f>
        <v>124302.58</v>
      </c>
      <c r="K313" s="104">
        <f>อุดรธานี!AM124</f>
        <v>66061.900000000023</v>
      </c>
      <c r="L313" s="105">
        <f>อุดรธานี!AN124</f>
        <v>1073167.99</v>
      </c>
      <c r="M313" s="105">
        <f>อุดรธานี!AO124</f>
        <v>939861.9</v>
      </c>
      <c r="N313" s="101"/>
      <c r="O313" s="101"/>
      <c r="P313" s="101"/>
      <c r="Q313" s="93">
        <f t="shared" si="10"/>
        <v>133306.08999999997</v>
      </c>
      <c r="R313" s="94">
        <f t="shared" si="11"/>
        <v>744.22190707350899</v>
      </c>
    </row>
    <row r="314" spans="1:18" x14ac:dyDescent="0.55000000000000004">
      <c r="A314" s="100">
        <v>5</v>
      </c>
      <c r="B314" s="101" t="s">
        <v>62</v>
      </c>
      <c r="C314" s="101" t="s">
        <v>37</v>
      </c>
      <c r="D314" s="101" t="s">
        <v>137</v>
      </c>
      <c r="E314" s="101" t="s">
        <v>38</v>
      </c>
      <c r="F314" s="101" t="s">
        <v>178</v>
      </c>
      <c r="G314" s="101" t="s">
        <v>926</v>
      </c>
      <c r="H314" s="102">
        <v>2818</v>
      </c>
      <c r="I314" s="100">
        <v>2</v>
      </c>
      <c r="J314" s="103">
        <f>อุดรธานี!F125</f>
        <v>484297.84</v>
      </c>
      <c r="K314" s="104">
        <f>อุดรธานี!AM125</f>
        <v>481225.85000000003</v>
      </c>
      <c r="L314" s="105">
        <f>อุดรธานี!AN125</f>
        <v>2153369.1100000003</v>
      </c>
      <c r="M314" s="105">
        <f>อุดรธานี!AO125</f>
        <v>1904350.2</v>
      </c>
      <c r="N314" s="101"/>
      <c r="O314" s="101"/>
      <c r="P314" s="101"/>
      <c r="Q314" s="93">
        <f t="shared" si="10"/>
        <v>249018.91000000038</v>
      </c>
      <c r="R314" s="94">
        <f t="shared" si="11"/>
        <v>764.1480163236339</v>
      </c>
    </row>
    <row r="315" spans="1:18" x14ac:dyDescent="0.55000000000000004">
      <c r="A315" s="100">
        <v>6</v>
      </c>
      <c r="B315" s="101" t="s">
        <v>62</v>
      </c>
      <c r="C315" s="101" t="s">
        <v>37</v>
      </c>
      <c r="D315" s="101" t="s">
        <v>137</v>
      </c>
      <c r="E315" s="101" t="s">
        <v>38</v>
      </c>
      <c r="F315" s="101" t="s">
        <v>178</v>
      </c>
      <c r="G315" s="101" t="s">
        <v>927</v>
      </c>
      <c r="H315" s="102">
        <v>4638</v>
      </c>
      <c r="I315" s="100">
        <v>4</v>
      </c>
      <c r="J315" s="103">
        <f>อุดรธานี!F126</f>
        <v>715544.62</v>
      </c>
      <c r="K315" s="104">
        <f>อุดรธานี!AM126</f>
        <v>593028.8899999999</v>
      </c>
      <c r="L315" s="105">
        <f>อุดรธานี!AN126</f>
        <v>2538468.64</v>
      </c>
      <c r="M315" s="105">
        <f>อุดรธานี!AO126</f>
        <v>2757651.14</v>
      </c>
      <c r="N315" s="101"/>
      <c r="O315" s="101"/>
      <c r="P315" s="101"/>
      <c r="Q315" s="93">
        <f t="shared" si="10"/>
        <v>-219182.5</v>
      </c>
      <c r="R315" s="94">
        <f t="shared" si="11"/>
        <v>547.31967227253131</v>
      </c>
    </row>
    <row r="316" spans="1:18" x14ac:dyDescent="0.55000000000000004">
      <c r="A316" s="100">
        <v>7</v>
      </c>
      <c r="B316" s="101" t="s">
        <v>62</v>
      </c>
      <c r="C316" s="101" t="s">
        <v>37</v>
      </c>
      <c r="D316" s="101" t="s">
        <v>137</v>
      </c>
      <c r="E316" s="101" t="s">
        <v>38</v>
      </c>
      <c r="F316" s="101" t="s">
        <v>178</v>
      </c>
      <c r="G316" s="101" t="s">
        <v>928</v>
      </c>
      <c r="H316" s="102">
        <v>3664</v>
      </c>
      <c r="I316" s="100">
        <v>3</v>
      </c>
      <c r="J316" s="103">
        <f>อุดรธานี!F127</f>
        <v>851082.2</v>
      </c>
      <c r="K316" s="104">
        <f>อุดรธานี!AM127</f>
        <v>857418.10999999987</v>
      </c>
      <c r="L316" s="105">
        <f>อุดรธานี!AN127</f>
        <v>1900461.14</v>
      </c>
      <c r="M316" s="105">
        <f>อุดรธานี!AO127</f>
        <v>1876659.5999999999</v>
      </c>
      <c r="N316" s="101"/>
      <c r="O316" s="101"/>
      <c r="P316" s="101"/>
      <c r="Q316" s="93">
        <f t="shared" si="10"/>
        <v>23801.540000000037</v>
      </c>
      <c r="R316" s="94">
        <f t="shared" si="11"/>
        <v>518.68480895196501</v>
      </c>
    </row>
    <row r="317" spans="1:18" x14ac:dyDescent="0.55000000000000004">
      <c r="A317" s="100">
        <v>8</v>
      </c>
      <c r="B317" s="101" t="s">
        <v>62</v>
      </c>
      <c r="C317" s="101" t="s">
        <v>37</v>
      </c>
      <c r="D317" s="101" t="s">
        <v>137</v>
      </c>
      <c r="E317" s="101" t="s">
        <v>38</v>
      </c>
      <c r="F317" s="101" t="s">
        <v>178</v>
      </c>
      <c r="G317" s="101" t="s">
        <v>929</v>
      </c>
      <c r="H317" s="102">
        <v>4102</v>
      </c>
      <c r="I317" s="100">
        <v>3</v>
      </c>
      <c r="J317" s="103">
        <f>อุดรธานี!F128</f>
        <v>492266.7</v>
      </c>
      <c r="K317" s="104">
        <f>อุดรธานี!AM128</f>
        <v>599077.04</v>
      </c>
      <c r="L317" s="105">
        <f>อุดรธานี!AN128</f>
        <v>2563718.62</v>
      </c>
      <c r="M317" s="105">
        <f>อุดรธานี!AO128</f>
        <v>2360773.2200000002</v>
      </c>
      <c r="N317" s="101"/>
      <c r="O317" s="101"/>
      <c r="P317" s="101"/>
      <c r="Q317" s="93">
        <f t="shared" si="10"/>
        <v>202945.39999999991</v>
      </c>
      <c r="R317" s="94">
        <f t="shared" si="11"/>
        <v>624.99235007313507</v>
      </c>
    </row>
    <row r="318" spans="1:18" x14ac:dyDescent="0.55000000000000004">
      <c r="A318" s="100">
        <v>9</v>
      </c>
      <c r="B318" s="101" t="s">
        <v>62</v>
      </c>
      <c r="C318" s="101" t="s">
        <v>37</v>
      </c>
      <c r="D318" s="101" t="s">
        <v>137</v>
      </c>
      <c r="E318" s="101" t="s">
        <v>38</v>
      </c>
      <c r="F318" s="101" t="s">
        <v>178</v>
      </c>
      <c r="G318" s="101" t="s">
        <v>930</v>
      </c>
      <c r="H318" s="102">
        <v>1926</v>
      </c>
      <c r="I318" s="100">
        <v>2</v>
      </c>
      <c r="J318" s="103">
        <f>อุดรธานี!F129</f>
        <v>796513.61</v>
      </c>
      <c r="K318" s="104">
        <f>อุดรธานี!AM129</f>
        <v>733128.14</v>
      </c>
      <c r="L318" s="105">
        <f>อุดรธานี!AN129</f>
        <v>2215440.48</v>
      </c>
      <c r="M318" s="105">
        <f>อุดรธานี!AO129</f>
        <v>2311025.31</v>
      </c>
      <c r="N318" s="101"/>
      <c r="O318" s="101"/>
      <c r="P318" s="101"/>
      <c r="Q318" s="93">
        <f t="shared" si="10"/>
        <v>-95584.830000000075</v>
      </c>
      <c r="R318" s="94">
        <f t="shared" si="11"/>
        <v>1150.2806230529595</v>
      </c>
    </row>
    <row r="319" spans="1:18" x14ac:dyDescent="0.55000000000000004">
      <c r="A319" s="100">
        <v>10</v>
      </c>
      <c r="B319" s="101" t="s">
        <v>62</v>
      </c>
      <c r="C319" s="101" t="s">
        <v>37</v>
      </c>
      <c r="D319" s="101" t="s">
        <v>137</v>
      </c>
      <c r="E319" s="101" t="s">
        <v>38</v>
      </c>
      <c r="F319" s="101" t="s">
        <v>178</v>
      </c>
      <c r="G319" s="101" t="s">
        <v>931</v>
      </c>
      <c r="H319" s="102">
        <v>2908</v>
      </c>
      <c r="I319" s="100">
        <v>2</v>
      </c>
      <c r="J319" s="103">
        <f>อุดรธานี!F130</f>
        <v>414165.24</v>
      </c>
      <c r="K319" s="104">
        <f>อุดรธานี!AM130</f>
        <v>379510.66000000003</v>
      </c>
      <c r="L319" s="105">
        <f>อุดรธานี!AN130</f>
        <v>2304604.48</v>
      </c>
      <c r="M319" s="105">
        <f>อุดรธานี!AO130</f>
        <v>2214766.7000000002</v>
      </c>
      <c r="N319" s="101"/>
      <c r="O319" s="101"/>
      <c r="P319" s="101"/>
      <c r="Q319" s="93">
        <f t="shared" si="10"/>
        <v>89837.779999999795</v>
      </c>
      <c r="R319" s="94">
        <f t="shared" si="11"/>
        <v>792.50497936726276</v>
      </c>
    </row>
    <row r="320" spans="1:18" x14ac:dyDescent="0.55000000000000004">
      <c r="A320" s="100">
        <v>11</v>
      </c>
      <c r="B320" s="101" t="s">
        <v>62</v>
      </c>
      <c r="C320" s="101" t="s">
        <v>37</v>
      </c>
      <c r="D320" s="101" t="s">
        <v>137</v>
      </c>
      <c r="E320" s="101" t="s">
        <v>38</v>
      </c>
      <c r="F320" s="101" t="s">
        <v>178</v>
      </c>
      <c r="G320" s="101" t="s">
        <v>932</v>
      </c>
      <c r="H320" s="102">
        <v>3030</v>
      </c>
      <c r="I320" s="100">
        <v>3</v>
      </c>
      <c r="J320" s="103">
        <f>อุดรธานี!F131</f>
        <v>149960.9</v>
      </c>
      <c r="K320" s="104">
        <f>อุดรธานี!AM131</f>
        <v>119891.88999999998</v>
      </c>
      <c r="L320" s="105">
        <f>อุดรธานี!AN131</f>
        <v>1502377.28</v>
      </c>
      <c r="M320" s="105">
        <f>อุดรธานี!AO131</f>
        <v>1699598.65</v>
      </c>
      <c r="N320" s="101"/>
      <c r="O320" s="101"/>
      <c r="P320" s="101"/>
      <c r="Q320" s="93">
        <f t="shared" si="10"/>
        <v>-197221.36999999988</v>
      </c>
      <c r="R320" s="94">
        <f t="shared" si="11"/>
        <v>495.83408580858088</v>
      </c>
    </row>
    <row r="321" spans="1:18" s="112" customFormat="1" x14ac:dyDescent="0.55000000000000004">
      <c r="A321" s="106">
        <v>10</v>
      </c>
      <c r="B321" s="107" t="s">
        <v>62</v>
      </c>
      <c r="C321" s="107"/>
      <c r="D321" s="107"/>
      <c r="E321" s="107" t="s">
        <v>75</v>
      </c>
      <c r="F321" s="107"/>
      <c r="G321" s="107" t="s">
        <v>325</v>
      </c>
      <c r="H321" s="113">
        <f>SUM(H310:H320)</f>
        <v>35704</v>
      </c>
      <c r="I321" s="106"/>
      <c r="J321" s="109">
        <f>SUM(J310:J320)</f>
        <v>4929696.3400000008</v>
      </c>
      <c r="K321" s="109">
        <f>SUM(K310:K320)</f>
        <v>4989656</v>
      </c>
      <c r="L321" s="109">
        <f>SUM(L310:L320)</f>
        <v>23240682.020000003</v>
      </c>
      <c r="M321" s="109">
        <f>SUM(M310:M320)</f>
        <v>22370066.499999996</v>
      </c>
      <c r="N321" s="107">
        <v>10</v>
      </c>
      <c r="O321" s="107">
        <v>10</v>
      </c>
      <c r="P321" s="107">
        <f>N321-O321</f>
        <v>0</v>
      </c>
      <c r="Q321" s="110">
        <f t="shared" si="10"/>
        <v>870615.520000007</v>
      </c>
      <c r="R321" s="111">
        <f>L321/H321</f>
        <v>650.92656341026225</v>
      </c>
    </row>
    <row r="322" spans="1:18" x14ac:dyDescent="0.55000000000000004">
      <c r="A322" s="100">
        <v>1</v>
      </c>
      <c r="B322" s="101" t="s">
        <v>62</v>
      </c>
      <c r="C322" s="101" t="s">
        <v>326</v>
      </c>
      <c r="D322" s="101" t="s">
        <v>156</v>
      </c>
      <c r="E322" s="101" t="s">
        <v>47</v>
      </c>
      <c r="F322" s="101" t="s">
        <v>327</v>
      </c>
      <c r="G322" s="101" t="s">
        <v>328</v>
      </c>
      <c r="H322" s="102"/>
      <c r="I322" s="100"/>
      <c r="J322" s="103"/>
      <c r="K322" s="104"/>
      <c r="L322" s="105"/>
      <c r="M322" s="105"/>
      <c r="N322" s="101"/>
      <c r="O322" s="101"/>
      <c r="P322" s="101"/>
    </row>
    <row r="323" spans="1:18" x14ac:dyDescent="0.55000000000000004">
      <c r="A323" s="100">
        <v>2</v>
      </c>
      <c r="B323" s="101" t="s">
        <v>62</v>
      </c>
      <c r="C323" s="101" t="s">
        <v>326</v>
      </c>
      <c r="D323" s="101" t="s">
        <v>156</v>
      </c>
      <c r="E323" s="101" t="s">
        <v>47</v>
      </c>
      <c r="F323" s="101" t="s">
        <v>178</v>
      </c>
      <c r="G323" s="101" t="s">
        <v>933</v>
      </c>
      <c r="H323" s="102">
        <v>8840</v>
      </c>
      <c r="I323" s="100">
        <v>5</v>
      </c>
      <c r="J323" s="103">
        <f>อุดรธานี!F132</f>
        <v>553131.88</v>
      </c>
      <c r="K323" s="104">
        <f>อุดรธานี!AM132</f>
        <v>676505.68</v>
      </c>
      <c r="L323" s="105">
        <f>อุดรธานี!AN132</f>
        <v>3740915.6</v>
      </c>
      <c r="M323" s="105">
        <f>อุดรธานี!AO132</f>
        <v>3549915.4499999997</v>
      </c>
      <c r="N323" s="101"/>
      <c r="O323" s="101"/>
      <c r="P323" s="101"/>
      <c r="Q323" s="93">
        <f t="shared" si="10"/>
        <v>191000.15000000037</v>
      </c>
      <c r="R323" s="94">
        <f t="shared" si="11"/>
        <v>423.18049773755655</v>
      </c>
    </row>
    <row r="324" spans="1:18" x14ac:dyDescent="0.55000000000000004">
      <c r="A324" s="100">
        <v>3</v>
      </c>
      <c r="B324" s="101" t="s">
        <v>62</v>
      </c>
      <c r="C324" s="101" t="s">
        <v>326</v>
      </c>
      <c r="D324" s="101" t="s">
        <v>156</v>
      </c>
      <c r="E324" s="101" t="s">
        <v>47</v>
      </c>
      <c r="F324" s="101" t="s">
        <v>178</v>
      </c>
      <c r="G324" s="101" t="s">
        <v>934</v>
      </c>
      <c r="H324" s="102">
        <v>4792</v>
      </c>
      <c r="I324" s="100">
        <v>4</v>
      </c>
      <c r="J324" s="103">
        <f>อุดรธานี!F133</f>
        <v>682837.34</v>
      </c>
      <c r="K324" s="104">
        <f>อุดรธานี!AM133</f>
        <v>921089.64999999991</v>
      </c>
      <c r="L324" s="105">
        <f>อุดรธานี!AN133</f>
        <v>2873872.5700000003</v>
      </c>
      <c r="M324" s="105">
        <f>อุดรธานี!AO133</f>
        <v>2374284.8099999996</v>
      </c>
      <c r="N324" s="101"/>
      <c r="O324" s="101"/>
      <c r="P324" s="101"/>
      <c r="Q324" s="93">
        <f t="shared" si="10"/>
        <v>499587.76000000071</v>
      </c>
      <c r="R324" s="94">
        <f t="shared" si="11"/>
        <v>599.72299040066787</v>
      </c>
    </row>
    <row r="325" spans="1:18" x14ac:dyDescent="0.55000000000000004">
      <c r="A325" s="100">
        <v>4</v>
      </c>
      <c r="B325" s="101" t="s">
        <v>62</v>
      </c>
      <c r="C325" s="101" t="s">
        <v>326</v>
      </c>
      <c r="D325" s="101" t="s">
        <v>156</v>
      </c>
      <c r="E325" s="101" t="s">
        <v>47</v>
      </c>
      <c r="F325" s="101" t="s">
        <v>178</v>
      </c>
      <c r="G325" s="101" t="s">
        <v>935</v>
      </c>
      <c r="H325" s="102">
        <v>8494</v>
      </c>
      <c r="I325" s="100">
        <v>5</v>
      </c>
      <c r="J325" s="103">
        <f>อุดรธานี!F134</f>
        <v>656145.5</v>
      </c>
      <c r="K325" s="104">
        <f>อุดรธานี!AM134</f>
        <v>814909.29</v>
      </c>
      <c r="L325" s="105">
        <f>อุดรธานี!AN134</f>
        <v>5337803.7</v>
      </c>
      <c r="M325" s="105">
        <f>อุดรธานี!AO134</f>
        <v>4882323.41</v>
      </c>
      <c r="N325" s="101"/>
      <c r="O325" s="101"/>
      <c r="P325" s="101"/>
      <c r="Q325" s="93">
        <f t="shared" si="10"/>
        <v>455480.29000000004</v>
      </c>
      <c r="R325" s="94">
        <f t="shared" si="11"/>
        <v>628.42049682128561</v>
      </c>
    </row>
    <row r="326" spans="1:18" x14ac:dyDescent="0.55000000000000004">
      <c r="A326" s="100">
        <v>5</v>
      </c>
      <c r="B326" s="101" t="s">
        <v>62</v>
      </c>
      <c r="C326" s="101" t="s">
        <v>326</v>
      </c>
      <c r="D326" s="101" t="s">
        <v>156</v>
      </c>
      <c r="E326" s="101" t="s">
        <v>47</v>
      </c>
      <c r="F326" s="101" t="s">
        <v>178</v>
      </c>
      <c r="G326" s="101" t="s">
        <v>936</v>
      </c>
      <c r="H326" s="102">
        <v>6351</v>
      </c>
      <c r="I326" s="100">
        <v>5</v>
      </c>
      <c r="J326" s="103">
        <f>อุดรธานี!F135</f>
        <v>721151.67</v>
      </c>
      <c r="K326" s="104">
        <f>อุดรธานี!AM135</f>
        <v>965873.58000000007</v>
      </c>
      <c r="L326" s="105">
        <f>อุดรธานี!AN135</f>
        <v>2706510.75</v>
      </c>
      <c r="M326" s="105">
        <f>อุดรธานี!AO135</f>
        <v>2439622.5199999996</v>
      </c>
      <c r="N326" s="101"/>
      <c r="O326" s="101"/>
      <c r="P326" s="101"/>
      <c r="Q326" s="93">
        <f t="shared" ref="Q326:Q389" si="12">L326-M326</f>
        <v>266888.23000000045</v>
      </c>
      <c r="R326" s="94">
        <f t="shared" ref="R326:R389" si="13">L326/H326</f>
        <v>426.155054322154</v>
      </c>
    </row>
    <row r="327" spans="1:18" x14ac:dyDescent="0.55000000000000004">
      <c r="A327" s="100">
        <v>6</v>
      </c>
      <c r="B327" s="101" t="s">
        <v>62</v>
      </c>
      <c r="C327" s="101" t="s">
        <v>326</v>
      </c>
      <c r="D327" s="101" t="s">
        <v>156</v>
      </c>
      <c r="E327" s="101" t="s">
        <v>47</v>
      </c>
      <c r="F327" s="101" t="s">
        <v>178</v>
      </c>
      <c r="G327" s="101" t="s">
        <v>937</v>
      </c>
      <c r="H327" s="102">
        <v>3830</v>
      </c>
      <c r="I327" s="100">
        <v>3</v>
      </c>
      <c r="J327" s="103">
        <f>อุดรธานี!F136</f>
        <v>683073.81</v>
      </c>
      <c r="K327" s="104">
        <f>อุดรธานี!AM136</f>
        <v>746302.41</v>
      </c>
      <c r="L327" s="105">
        <f>อุดรธานี!AN136</f>
        <v>2290302.9900000002</v>
      </c>
      <c r="M327" s="105">
        <f>อุดรธานี!AO136</f>
        <v>1927765.3099999998</v>
      </c>
      <c r="N327" s="101"/>
      <c r="O327" s="101"/>
      <c r="P327" s="101"/>
      <c r="Q327" s="93">
        <f t="shared" si="12"/>
        <v>362537.6800000004</v>
      </c>
      <c r="R327" s="94">
        <f t="shared" si="13"/>
        <v>597.99033681462151</v>
      </c>
    </row>
    <row r="328" spans="1:18" x14ac:dyDescent="0.55000000000000004">
      <c r="A328" s="100">
        <v>7</v>
      </c>
      <c r="B328" s="101" t="s">
        <v>62</v>
      </c>
      <c r="C328" s="101" t="s">
        <v>326</v>
      </c>
      <c r="D328" s="101" t="s">
        <v>156</v>
      </c>
      <c r="E328" s="101" t="s">
        <v>47</v>
      </c>
      <c r="F328" s="101" t="s">
        <v>178</v>
      </c>
      <c r="G328" s="101" t="s">
        <v>938</v>
      </c>
      <c r="H328" s="102">
        <v>7121</v>
      </c>
      <c r="I328" s="100">
        <v>5</v>
      </c>
      <c r="J328" s="103">
        <f>อุดรธานี!F137</f>
        <v>930839.16</v>
      </c>
      <c r="K328" s="104">
        <f>อุดรธานี!AM137</f>
        <v>1343944.9000000001</v>
      </c>
      <c r="L328" s="105">
        <f>อุดรธานี!AN137</f>
        <v>4411252.9800000004</v>
      </c>
      <c r="M328" s="105">
        <f>อุดรธานี!AO137</f>
        <v>3015940.19</v>
      </c>
      <c r="N328" s="101"/>
      <c r="O328" s="101"/>
      <c r="P328" s="101"/>
      <c r="Q328" s="93">
        <f t="shared" si="12"/>
        <v>1395312.7900000005</v>
      </c>
      <c r="R328" s="94">
        <f t="shared" si="13"/>
        <v>619.47099845527316</v>
      </c>
    </row>
    <row r="329" spans="1:18" x14ac:dyDescent="0.55000000000000004">
      <c r="A329" s="100">
        <v>8</v>
      </c>
      <c r="B329" s="101" t="s">
        <v>62</v>
      </c>
      <c r="C329" s="101" t="s">
        <v>326</v>
      </c>
      <c r="D329" s="101" t="s">
        <v>156</v>
      </c>
      <c r="E329" s="101" t="s">
        <v>47</v>
      </c>
      <c r="F329" s="101" t="s">
        <v>178</v>
      </c>
      <c r="G329" s="101" t="s">
        <v>939</v>
      </c>
      <c r="H329" s="102">
        <v>3156</v>
      </c>
      <c r="I329" s="100">
        <v>3</v>
      </c>
      <c r="J329" s="103">
        <f>อุดรธานี!F138</f>
        <v>438930.2</v>
      </c>
      <c r="K329" s="104">
        <f>อุดรธานี!AM138</f>
        <v>679277.51</v>
      </c>
      <c r="L329" s="105">
        <f>อุดรธานี!AN138</f>
        <v>2722420.3</v>
      </c>
      <c r="M329" s="105">
        <f>อุดรธานี!AO138</f>
        <v>2642873.1800000002</v>
      </c>
      <c r="N329" s="101"/>
      <c r="O329" s="101"/>
      <c r="P329" s="101"/>
      <c r="Q329" s="93">
        <f t="shared" si="12"/>
        <v>79547.119999999646</v>
      </c>
      <c r="R329" s="94">
        <f t="shared" si="13"/>
        <v>862.61733206590611</v>
      </c>
    </row>
    <row r="330" spans="1:18" x14ac:dyDescent="0.55000000000000004">
      <c r="A330" s="100">
        <v>9</v>
      </c>
      <c r="B330" s="101" t="s">
        <v>62</v>
      </c>
      <c r="C330" s="101" t="s">
        <v>326</v>
      </c>
      <c r="D330" s="101" t="s">
        <v>156</v>
      </c>
      <c r="E330" s="101" t="s">
        <v>47</v>
      </c>
      <c r="F330" s="101" t="s">
        <v>178</v>
      </c>
      <c r="G330" s="101" t="s">
        <v>940</v>
      </c>
      <c r="H330" s="102">
        <v>3445</v>
      </c>
      <c r="I330" s="100">
        <v>3</v>
      </c>
      <c r="J330" s="103">
        <f>อุดรธานี!F139</f>
        <v>350787.33</v>
      </c>
      <c r="K330" s="104">
        <f>อุดรธานี!AM139</f>
        <v>463727.83</v>
      </c>
      <c r="L330" s="105">
        <f>อุดรธานี!AN139</f>
        <v>2948449.13</v>
      </c>
      <c r="M330" s="105">
        <f>อุดรธานี!AO139</f>
        <v>2895037.97</v>
      </c>
      <c r="N330" s="101"/>
      <c r="O330" s="101"/>
      <c r="P330" s="101"/>
      <c r="Q330" s="93">
        <f t="shared" si="12"/>
        <v>53411.159999999683</v>
      </c>
      <c r="R330" s="94">
        <f t="shared" si="13"/>
        <v>855.86331785195932</v>
      </c>
    </row>
    <row r="331" spans="1:18" x14ac:dyDescent="0.55000000000000004">
      <c r="A331" s="100">
        <v>10</v>
      </c>
      <c r="B331" s="101" t="s">
        <v>62</v>
      </c>
      <c r="C331" s="101" t="s">
        <v>326</v>
      </c>
      <c r="D331" s="101" t="s">
        <v>156</v>
      </c>
      <c r="E331" s="101" t="s">
        <v>47</v>
      </c>
      <c r="F331" s="101" t="s">
        <v>178</v>
      </c>
      <c r="G331" s="101" t="s">
        <v>941</v>
      </c>
      <c r="H331" s="102">
        <v>7922</v>
      </c>
      <c r="I331" s="100">
        <v>5</v>
      </c>
      <c r="J331" s="103">
        <f>อุดรธานี!F140</f>
        <v>615075.06999999995</v>
      </c>
      <c r="K331" s="104">
        <f>อุดรธานี!AM140</f>
        <v>959582.83999999985</v>
      </c>
      <c r="L331" s="105">
        <f>อุดรธานี!AN140</f>
        <v>4024139.89</v>
      </c>
      <c r="M331" s="105">
        <f>อุดรธานี!AO140</f>
        <v>3830645.33</v>
      </c>
      <c r="N331" s="101"/>
      <c r="O331" s="101"/>
      <c r="P331" s="101"/>
      <c r="Q331" s="93">
        <f t="shared" si="12"/>
        <v>193494.56000000006</v>
      </c>
      <c r="R331" s="94">
        <f t="shared" si="13"/>
        <v>507.9701956576622</v>
      </c>
    </row>
    <row r="332" spans="1:18" x14ac:dyDescent="0.55000000000000004">
      <c r="A332" s="100">
        <v>11</v>
      </c>
      <c r="B332" s="101" t="s">
        <v>62</v>
      </c>
      <c r="C332" s="101" t="s">
        <v>326</v>
      </c>
      <c r="D332" s="101" t="s">
        <v>156</v>
      </c>
      <c r="E332" s="101" t="s">
        <v>47</v>
      </c>
      <c r="F332" s="101" t="s">
        <v>178</v>
      </c>
      <c r="G332" s="101" t="s">
        <v>942</v>
      </c>
      <c r="H332" s="102">
        <v>4222</v>
      </c>
      <c r="I332" s="100">
        <v>3</v>
      </c>
      <c r="J332" s="103">
        <f>อุดรธานี!F141</f>
        <v>931627.58</v>
      </c>
      <c r="K332" s="104">
        <f>อุดรธานี!AM141</f>
        <v>990300.72999999986</v>
      </c>
      <c r="L332" s="105">
        <f>อุดรธานี!AN141</f>
        <v>4223459.43</v>
      </c>
      <c r="M332" s="105">
        <f>อุดรธานี!AO141</f>
        <v>3079245.67</v>
      </c>
      <c r="N332" s="101"/>
      <c r="O332" s="101"/>
      <c r="P332" s="101"/>
      <c r="Q332" s="93">
        <f t="shared" si="12"/>
        <v>1144213.7599999998</v>
      </c>
      <c r="R332" s="94">
        <f t="shared" si="13"/>
        <v>1000.3456726669824</v>
      </c>
    </row>
    <row r="333" spans="1:18" x14ac:dyDescent="0.55000000000000004">
      <c r="A333" s="100">
        <v>12</v>
      </c>
      <c r="B333" s="101" t="s">
        <v>62</v>
      </c>
      <c r="C333" s="101" t="s">
        <v>326</v>
      </c>
      <c r="D333" s="101" t="s">
        <v>156</v>
      </c>
      <c r="E333" s="101" t="s">
        <v>47</v>
      </c>
      <c r="F333" s="101" t="s">
        <v>178</v>
      </c>
      <c r="G333" s="101" t="s">
        <v>943</v>
      </c>
      <c r="H333" s="102">
        <v>4359</v>
      </c>
      <c r="I333" s="100">
        <v>3</v>
      </c>
      <c r="J333" s="103">
        <f>อุดรธานี!F142</f>
        <v>424497.28</v>
      </c>
      <c r="K333" s="104">
        <f>อุดรธานี!AM142</f>
        <v>562299.25</v>
      </c>
      <c r="L333" s="105">
        <f>อุดรธานี!AN142</f>
        <v>4002134.52</v>
      </c>
      <c r="M333" s="105">
        <f>อุดรธานี!AO142</f>
        <v>2418917.88</v>
      </c>
      <c r="N333" s="101"/>
      <c r="O333" s="101"/>
      <c r="P333" s="101"/>
      <c r="Q333" s="93">
        <f t="shared" si="12"/>
        <v>1583216.6400000001</v>
      </c>
      <c r="R333" s="94">
        <f t="shared" si="13"/>
        <v>918.13134205092911</v>
      </c>
    </row>
    <row r="334" spans="1:18" x14ac:dyDescent="0.55000000000000004">
      <c r="A334" s="100">
        <v>13</v>
      </c>
      <c r="B334" s="101" t="s">
        <v>62</v>
      </c>
      <c r="C334" s="101" t="s">
        <v>326</v>
      </c>
      <c r="D334" s="101" t="s">
        <v>156</v>
      </c>
      <c r="E334" s="101" t="s">
        <v>47</v>
      </c>
      <c r="F334" s="101" t="s">
        <v>178</v>
      </c>
      <c r="G334" s="101" t="s">
        <v>944</v>
      </c>
      <c r="H334" s="102">
        <v>4175</v>
      </c>
      <c r="I334" s="100">
        <v>3</v>
      </c>
      <c r="J334" s="103">
        <f>อุดรธานี!F143</f>
        <v>522242.89</v>
      </c>
      <c r="K334" s="104">
        <f>อุดรธานี!AM143</f>
        <v>752542.7</v>
      </c>
      <c r="L334" s="105">
        <f>อุดรธานี!AN143</f>
        <v>3066369.14</v>
      </c>
      <c r="M334" s="105">
        <f>อุดรธานี!AO143</f>
        <v>2493728.9900000002</v>
      </c>
      <c r="N334" s="101"/>
      <c r="O334" s="101"/>
      <c r="P334" s="101"/>
      <c r="Q334" s="93">
        <f t="shared" si="12"/>
        <v>572640.14999999991</v>
      </c>
      <c r="R334" s="94">
        <f t="shared" si="13"/>
        <v>734.45967425149706</v>
      </c>
    </row>
    <row r="335" spans="1:18" x14ac:dyDescent="0.55000000000000004">
      <c r="A335" s="100">
        <v>14</v>
      </c>
      <c r="B335" s="101" t="s">
        <v>62</v>
      </c>
      <c r="C335" s="101" t="s">
        <v>326</v>
      </c>
      <c r="D335" s="101" t="s">
        <v>156</v>
      </c>
      <c r="E335" s="101" t="s">
        <v>47</v>
      </c>
      <c r="F335" s="101" t="s">
        <v>178</v>
      </c>
      <c r="G335" s="101" t="s">
        <v>945</v>
      </c>
      <c r="H335" s="102">
        <v>2620</v>
      </c>
      <c r="I335" s="100">
        <v>2</v>
      </c>
      <c r="J335" s="103">
        <f>อุดรธานี!F144</f>
        <v>361718.22</v>
      </c>
      <c r="K335" s="104">
        <f>อุดรธานี!AM144</f>
        <v>421540.55999999994</v>
      </c>
      <c r="L335" s="105">
        <f>อุดรธานี!AN144</f>
        <v>2203561.8600000003</v>
      </c>
      <c r="M335" s="105">
        <f>อุดรธานี!AO144</f>
        <v>2111806.85</v>
      </c>
      <c r="N335" s="101"/>
      <c r="O335" s="101"/>
      <c r="P335" s="101"/>
      <c r="Q335" s="93">
        <f t="shared" si="12"/>
        <v>91755.010000000242</v>
      </c>
      <c r="R335" s="94">
        <f t="shared" si="13"/>
        <v>841.05414503816803</v>
      </c>
    </row>
    <row r="336" spans="1:18" x14ac:dyDescent="0.55000000000000004">
      <c r="A336" s="100">
        <v>15</v>
      </c>
      <c r="B336" s="101" t="s">
        <v>62</v>
      </c>
      <c r="C336" s="101" t="s">
        <v>326</v>
      </c>
      <c r="D336" s="101" t="s">
        <v>156</v>
      </c>
      <c r="E336" s="101" t="s">
        <v>47</v>
      </c>
      <c r="F336" s="101" t="s">
        <v>178</v>
      </c>
      <c r="G336" s="101" t="s">
        <v>946</v>
      </c>
      <c r="H336" s="102">
        <v>5100</v>
      </c>
      <c r="I336" s="100">
        <v>4</v>
      </c>
      <c r="J336" s="103">
        <f>อุดรธานี!F145</f>
        <v>344468.17</v>
      </c>
      <c r="K336" s="104">
        <f>อุดรธานี!AM145</f>
        <v>644610.81999999995</v>
      </c>
      <c r="L336" s="105">
        <f>อุดรธานี!AN145</f>
        <v>3480003.44</v>
      </c>
      <c r="M336" s="105">
        <f>อุดรธานี!AO145</f>
        <v>3500714.2300000004</v>
      </c>
      <c r="N336" s="101"/>
      <c r="O336" s="101"/>
      <c r="P336" s="101"/>
      <c r="Q336" s="93">
        <f t="shared" si="12"/>
        <v>-20710.790000000503</v>
      </c>
      <c r="R336" s="94">
        <f t="shared" si="13"/>
        <v>682.35361568627445</v>
      </c>
    </row>
    <row r="337" spans="1:18" x14ac:dyDescent="0.55000000000000004">
      <c r="A337" s="100">
        <v>16</v>
      </c>
      <c r="B337" s="101" t="s">
        <v>62</v>
      </c>
      <c r="C337" s="101" t="s">
        <v>326</v>
      </c>
      <c r="D337" s="101" t="s">
        <v>156</v>
      </c>
      <c r="E337" s="101" t="s">
        <v>47</v>
      </c>
      <c r="F337" s="101" t="s">
        <v>178</v>
      </c>
      <c r="G337" s="101" t="s">
        <v>947</v>
      </c>
      <c r="H337" s="102">
        <v>7114</v>
      </c>
      <c r="I337" s="100">
        <v>5</v>
      </c>
      <c r="J337" s="103">
        <f>อุดรธานี!F146</f>
        <v>698586.87</v>
      </c>
      <c r="K337" s="104">
        <f>อุดรธานี!AM146</f>
        <v>866878.67999999993</v>
      </c>
      <c r="L337" s="105">
        <f>อุดรธานี!AN146</f>
        <v>3796243.25</v>
      </c>
      <c r="M337" s="105">
        <f>อุดรธานี!AO146</f>
        <v>3333993.91</v>
      </c>
      <c r="N337" s="101"/>
      <c r="O337" s="101"/>
      <c r="P337" s="101"/>
      <c r="Q337" s="93">
        <f t="shared" si="12"/>
        <v>462249.33999999985</v>
      </c>
      <c r="R337" s="94">
        <f t="shared" si="13"/>
        <v>533.62991987630028</v>
      </c>
    </row>
    <row r="338" spans="1:18" s="112" customFormat="1" x14ac:dyDescent="0.55000000000000004">
      <c r="A338" s="106">
        <v>11</v>
      </c>
      <c r="B338" s="107" t="s">
        <v>62</v>
      </c>
      <c r="C338" s="107"/>
      <c r="D338" s="107"/>
      <c r="E338" s="107" t="s">
        <v>75</v>
      </c>
      <c r="F338" s="107"/>
      <c r="G338" s="107" t="s">
        <v>329</v>
      </c>
      <c r="H338" s="113">
        <f>SUM(H322:H337)</f>
        <v>81541</v>
      </c>
      <c r="I338" s="106"/>
      <c r="J338" s="109">
        <f>SUM(J322:J337)</f>
        <v>8915112.9700000007</v>
      </c>
      <c r="K338" s="109">
        <f>SUM(K322:K337)</f>
        <v>11809386.43</v>
      </c>
      <c r="L338" s="109">
        <f>SUM(L322:L337)</f>
        <v>51827439.550000004</v>
      </c>
      <c r="M338" s="109">
        <f>SUM(M322:M337)</f>
        <v>44496815.700000003</v>
      </c>
      <c r="N338" s="107">
        <v>15</v>
      </c>
      <c r="O338" s="107">
        <v>15</v>
      </c>
      <c r="P338" s="107">
        <f>N338-O338</f>
        <v>0</v>
      </c>
      <c r="Q338" s="110">
        <f t="shared" si="12"/>
        <v>7330623.8500000015</v>
      </c>
      <c r="R338" s="111">
        <f>L338/H338</f>
        <v>635.59975411142864</v>
      </c>
    </row>
    <row r="339" spans="1:18" x14ac:dyDescent="0.55000000000000004">
      <c r="A339" s="100">
        <v>1</v>
      </c>
      <c r="B339" s="101" t="s">
        <v>62</v>
      </c>
      <c r="C339" s="101" t="s">
        <v>330</v>
      </c>
      <c r="D339" s="101" t="s">
        <v>141</v>
      </c>
      <c r="E339" s="101" t="s">
        <v>48</v>
      </c>
      <c r="F339" s="101" t="s">
        <v>208</v>
      </c>
      <c r="G339" s="101" t="s">
        <v>331</v>
      </c>
      <c r="H339" s="102"/>
      <c r="I339" s="100"/>
      <c r="J339" s="103"/>
      <c r="K339" s="104"/>
      <c r="L339" s="105"/>
      <c r="M339" s="105"/>
      <c r="N339" s="101"/>
      <c r="O339" s="101"/>
      <c r="P339" s="101"/>
    </row>
    <row r="340" spans="1:18" x14ac:dyDescent="0.55000000000000004">
      <c r="A340" s="100">
        <v>2</v>
      </c>
      <c r="B340" s="101" t="s">
        <v>62</v>
      </c>
      <c r="C340" s="101" t="s">
        <v>330</v>
      </c>
      <c r="D340" s="101" t="s">
        <v>141</v>
      </c>
      <c r="E340" s="101" t="s">
        <v>48</v>
      </c>
      <c r="F340" s="101" t="s">
        <v>178</v>
      </c>
      <c r="G340" s="101" t="s">
        <v>948</v>
      </c>
      <c r="H340" s="102">
        <v>3260</v>
      </c>
      <c r="I340" s="100">
        <v>3</v>
      </c>
      <c r="J340" s="103">
        <f>อุดรธานี!F147</f>
        <v>394635.25</v>
      </c>
      <c r="K340" s="104">
        <f>อุดรธานี!AM147</f>
        <v>1074904.5699999998</v>
      </c>
      <c r="L340" s="105">
        <f>อุดรธานี!AN147</f>
        <v>2680740.7599999998</v>
      </c>
      <c r="M340" s="105">
        <f>อุดรธานี!AO147</f>
        <v>2640761.6500000004</v>
      </c>
      <c r="N340" s="101"/>
      <c r="O340" s="101"/>
      <c r="P340" s="101"/>
      <c r="Q340" s="93">
        <f t="shared" si="12"/>
        <v>39979.109999999404</v>
      </c>
      <c r="R340" s="94">
        <f t="shared" si="13"/>
        <v>822.3131165644171</v>
      </c>
    </row>
    <row r="341" spans="1:18" x14ac:dyDescent="0.55000000000000004">
      <c r="A341" s="100">
        <v>3</v>
      </c>
      <c r="B341" s="101" t="s">
        <v>62</v>
      </c>
      <c r="C341" s="101" t="s">
        <v>330</v>
      </c>
      <c r="D341" s="101" t="s">
        <v>141</v>
      </c>
      <c r="E341" s="101" t="s">
        <v>48</v>
      </c>
      <c r="F341" s="101" t="s">
        <v>178</v>
      </c>
      <c r="G341" s="101" t="s">
        <v>949</v>
      </c>
      <c r="H341" s="102">
        <v>5443</v>
      </c>
      <c r="I341" s="100">
        <v>4</v>
      </c>
      <c r="J341" s="103">
        <f>อุดรธานี!F148</f>
        <v>1225135.04</v>
      </c>
      <c r="K341" s="104">
        <f>อุดรธานี!AM148</f>
        <v>1051929.3800000001</v>
      </c>
      <c r="L341" s="105">
        <f>อุดรธานี!AN148</f>
        <v>3514025.6700000004</v>
      </c>
      <c r="M341" s="105">
        <f>อุดรธานี!AO148</f>
        <v>3344759.4299999997</v>
      </c>
      <c r="N341" s="101"/>
      <c r="O341" s="101"/>
      <c r="P341" s="101"/>
      <c r="Q341" s="93">
        <f t="shared" si="12"/>
        <v>169266.24000000069</v>
      </c>
      <c r="R341" s="94">
        <f t="shared" si="13"/>
        <v>645.60456917141289</v>
      </c>
    </row>
    <row r="342" spans="1:18" x14ac:dyDescent="0.55000000000000004">
      <c r="A342" s="100">
        <v>4</v>
      </c>
      <c r="B342" s="101" t="s">
        <v>62</v>
      </c>
      <c r="C342" s="101" t="s">
        <v>330</v>
      </c>
      <c r="D342" s="101" t="s">
        <v>141</v>
      </c>
      <c r="E342" s="101" t="s">
        <v>48</v>
      </c>
      <c r="F342" s="101" t="s">
        <v>178</v>
      </c>
      <c r="G342" s="101" t="s">
        <v>950</v>
      </c>
      <c r="H342" s="102">
        <v>2005</v>
      </c>
      <c r="I342" s="100">
        <v>2</v>
      </c>
      <c r="J342" s="103">
        <f>อุดรธานี!F149</f>
        <v>557700.27</v>
      </c>
      <c r="K342" s="104">
        <f>อุดรธานี!AM149</f>
        <v>563377.06999999995</v>
      </c>
      <c r="L342" s="105">
        <f>อุดรธานี!AN149</f>
        <v>2956872.9799999995</v>
      </c>
      <c r="M342" s="105">
        <f>อุดรธานี!AO149</f>
        <v>2857847.95</v>
      </c>
      <c r="N342" s="101"/>
      <c r="O342" s="101"/>
      <c r="P342" s="101"/>
      <c r="Q342" s="93">
        <f t="shared" si="12"/>
        <v>99025.029999999329</v>
      </c>
      <c r="R342" s="94">
        <f t="shared" si="13"/>
        <v>1474.7496159600996</v>
      </c>
    </row>
    <row r="343" spans="1:18" x14ac:dyDescent="0.55000000000000004">
      <c r="A343" s="100">
        <v>5</v>
      </c>
      <c r="B343" s="101" t="s">
        <v>62</v>
      </c>
      <c r="C343" s="101" t="s">
        <v>330</v>
      </c>
      <c r="D343" s="101" t="s">
        <v>141</v>
      </c>
      <c r="E343" s="101" t="s">
        <v>48</v>
      </c>
      <c r="F343" s="101" t="s">
        <v>178</v>
      </c>
      <c r="G343" s="101" t="s">
        <v>951</v>
      </c>
      <c r="H343" s="102">
        <v>5609</v>
      </c>
      <c r="I343" s="100">
        <v>4</v>
      </c>
      <c r="J343" s="103">
        <f>อุดรธานี!F150</f>
        <v>1050899.0900000001</v>
      </c>
      <c r="K343" s="104">
        <f>อุดรธานี!AM150</f>
        <v>1188743.6800000002</v>
      </c>
      <c r="L343" s="105">
        <f>อุดรธานี!AN150</f>
        <v>3646270.07</v>
      </c>
      <c r="M343" s="105">
        <f>อุดรธานี!AO150</f>
        <v>3594077.52</v>
      </c>
      <c r="N343" s="101"/>
      <c r="O343" s="101"/>
      <c r="P343" s="101"/>
      <c r="Q343" s="93">
        <f t="shared" si="12"/>
        <v>52192.549999999814</v>
      </c>
      <c r="R343" s="94">
        <f t="shared" si="13"/>
        <v>650.07489213763586</v>
      </c>
    </row>
    <row r="344" spans="1:18" x14ac:dyDescent="0.55000000000000004">
      <c r="A344" s="100">
        <v>6</v>
      </c>
      <c r="B344" s="101" t="s">
        <v>62</v>
      </c>
      <c r="C344" s="101" t="s">
        <v>330</v>
      </c>
      <c r="D344" s="101" t="s">
        <v>141</v>
      </c>
      <c r="E344" s="101" t="s">
        <v>48</v>
      </c>
      <c r="F344" s="101" t="s">
        <v>178</v>
      </c>
      <c r="G344" s="101" t="s">
        <v>952</v>
      </c>
      <c r="H344" s="102">
        <v>3391</v>
      </c>
      <c r="I344" s="100">
        <v>3</v>
      </c>
      <c r="J344" s="103">
        <f>อุดรธานี!F151</f>
        <v>729804.58</v>
      </c>
      <c r="K344" s="104">
        <f>อุดรธานี!AM151</f>
        <v>681891.51</v>
      </c>
      <c r="L344" s="105">
        <f>อุดรธานี!AN151</f>
        <v>3437103.1599999997</v>
      </c>
      <c r="M344" s="105">
        <f>อุดรธานี!AO151</f>
        <v>3445715.95</v>
      </c>
      <c r="N344" s="101"/>
      <c r="O344" s="101"/>
      <c r="P344" s="101"/>
      <c r="Q344" s="93">
        <f t="shared" si="12"/>
        <v>-8612.7900000005029</v>
      </c>
      <c r="R344" s="94">
        <f t="shared" si="13"/>
        <v>1013.5957416691241</v>
      </c>
    </row>
    <row r="345" spans="1:18" x14ac:dyDescent="0.55000000000000004">
      <c r="A345" s="100">
        <v>7</v>
      </c>
      <c r="B345" s="101" t="s">
        <v>62</v>
      </c>
      <c r="C345" s="101" t="s">
        <v>330</v>
      </c>
      <c r="D345" s="101" t="s">
        <v>141</v>
      </c>
      <c r="E345" s="101" t="s">
        <v>48</v>
      </c>
      <c r="F345" s="101" t="s">
        <v>178</v>
      </c>
      <c r="G345" s="101" t="s">
        <v>953</v>
      </c>
      <c r="H345" s="102">
        <v>4086</v>
      </c>
      <c r="I345" s="100">
        <v>3</v>
      </c>
      <c r="J345" s="103">
        <f>อุดรธานี!F152</f>
        <v>536770.38</v>
      </c>
      <c r="K345" s="104">
        <f>อุดรธานี!AM152</f>
        <v>540777.62</v>
      </c>
      <c r="L345" s="105">
        <f>อุดรธานี!AN152</f>
        <v>2899953.41</v>
      </c>
      <c r="M345" s="105">
        <f>อุดรธานี!AO152</f>
        <v>2798508.83</v>
      </c>
      <c r="N345" s="101"/>
      <c r="O345" s="101"/>
      <c r="P345" s="101"/>
      <c r="Q345" s="93">
        <f t="shared" si="12"/>
        <v>101444.58000000007</v>
      </c>
      <c r="R345" s="94">
        <f t="shared" si="13"/>
        <v>709.72917523250123</v>
      </c>
    </row>
    <row r="346" spans="1:18" x14ac:dyDescent="0.55000000000000004">
      <c r="A346" s="100">
        <v>8</v>
      </c>
      <c r="B346" s="101" t="s">
        <v>62</v>
      </c>
      <c r="C346" s="101" t="s">
        <v>330</v>
      </c>
      <c r="D346" s="101" t="s">
        <v>141</v>
      </c>
      <c r="E346" s="101" t="s">
        <v>48</v>
      </c>
      <c r="F346" s="101" t="s">
        <v>178</v>
      </c>
      <c r="G346" s="101" t="s">
        <v>954</v>
      </c>
      <c r="H346" s="102">
        <v>4501</v>
      </c>
      <c r="I346" s="100">
        <v>4</v>
      </c>
      <c r="J346" s="103">
        <f>อุดรธานี!F153</f>
        <v>346861</v>
      </c>
      <c r="K346" s="104">
        <f>อุดรธานี!AM153</f>
        <v>856474.82</v>
      </c>
      <c r="L346" s="105">
        <f>อุดรธานี!AN153</f>
        <v>3354205.05</v>
      </c>
      <c r="M346" s="105">
        <f>อุดรธานี!AO153</f>
        <v>3457739.29</v>
      </c>
      <c r="N346" s="101"/>
      <c r="O346" s="101"/>
      <c r="P346" s="101"/>
      <c r="Q346" s="93">
        <f t="shared" si="12"/>
        <v>-103534.24000000022</v>
      </c>
      <c r="R346" s="94">
        <f t="shared" si="13"/>
        <v>745.21329704510106</v>
      </c>
    </row>
    <row r="347" spans="1:18" x14ac:dyDescent="0.55000000000000004">
      <c r="A347" s="100">
        <v>9</v>
      </c>
      <c r="B347" s="101" t="s">
        <v>62</v>
      </c>
      <c r="C347" s="101" t="s">
        <v>330</v>
      </c>
      <c r="D347" s="101" t="s">
        <v>141</v>
      </c>
      <c r="E347" s="101" t="s">
        <v>48</v>
      </c>
      <c r="F347" s="101" t="s">
        <v>178</v>
      </c>
      <c r="G347" s="101" t="s">
        <v>955</v>
      </c>
      <c r="H347" s="102">
        <v>4158</v>
      </c>
      <c r="I347" s="100">
        <v>3</v>
      </c>
      <c r="J347" s="103">
        <f>อุดรธานี!F154</f>
        <v>319756.09999999998</v>
      </c>
      <c r="K347" s="104">
        <f>อุดรธานี!AM154</f>
        <v>383581.1</v>
      </c>
      <c r="L347" s="105">
        <f>อุดรธานี!AN154</f>
        <v>1655295.8099999998</v>
      </c>
      <c r="M347" s="105">
        <f>อุดรธานี!AO154</f>
        <v>2135579.11</v>
      </c>
      <c r="N347" s="101"/>
      <c r="O347" s="101"/>
      <c r="P347" s="101"/>
      <c r="Q347" s="93">
        <f t="shared" si="12"/>
        <v>-480283.30000000005</v>
      </c>
      <c r="R347" s="94">
        <f t="shared" si="13"/>
        <v>398.09904040404035</v>
      </c>
    </row>
    <row r="348" spans="1:18" x14ac:dyDescent="0.55000000000000004">
      <c r="A348" s="100">
        <v>10</v>
      </c>
      <c r="B348" s="101" t="s">
        <v>62</v>
      </c>
      <c r="C348" s="101" t="s">
        <v>330</v>
      </c>
      <c r="D348" s="101" t="s">
        <v>141</v>
      </c>
      <c r="E348" s="101" t="s">
        <v>48</v>
      </c>
      <c r="F348" s="101" t="s">
        <v>178</v>
      </c>
      <c r="G348" s="101" t="s">
        <v>956</v>
      </c>
      <c r="H348" s="102">
        <v>3908</v>
      </c>
      <c r="I348" s="100">
        <v>3</v>
      </c>
      <c r="J348" s="103">
        <f>อุดรธานี!F155</f>
        <v>114564.3</v>
      </c>
      <c r="K348" s="104">
        <f>อุดรธานี!AM155</f>
        <v>289653.82999999996</v>
      </c>
      <c r="L348" s="105">
        <f>อุดรธานี!AN155</f>
        <v>2964329.03</v>
      </c>
      <c r="M348" s="105">
        <f>อุดรธานี!AO155</f>
        <v>3257015.83</v>
      </c>
      <c r="N348" s="101"/>
      <c r="O348" s="101"/>
      <c r="P348" s="101"/>
      <c r="Q348" s="93">
        <f t="shared" si="12"/>
        <v>-292686.80000000028</v>
      </c>
      <c r="R348" s="94">
        <f t="shared" si="13"/>
        <v>758.52841095189353</v>
      </c>
    </row>
    <row r="349" spans="1:18" x14ac:dyDescent="0.55000000000000004">
      <c r="A349" s="100">
        <v>11</v>
      </c>
      <c r="B349" s="101" t="s">
        <v>62</v>
      </c>
      <c r="C349" s="101" t="s">
        <v>330</v>
      </c>
      <c r="D349" s="101" t="s">
        <v>141</v>
      </c>
      <c r="E349" s="101" t="s">
        <v>48</v>
      </c>
      <c r="F349" s="101" t="s">
        <v>178</v>
      </c>
      <c r="G349" s="101" t="s">
        <v>957</v>
      </c>
      <c r="H349" s="102">
        <v>3711</v>
      </c>
      <c r="I349" s="100">
        <v>3</v>
      </c>
      <c r="J349" s="103">
        <f>อุดรธานี!F156</f>
        <v>559063.16</v>
      </c>
      <c r="K349" s="104">
        <f>อุดรธานี!AM156</f>
        <v>763456.29</v>
      </c>
      <c r="L349" s="105">
        <f>อุดรธานี!AN156</f>
        <v>1843974.4500000002</v>
      </c>
      <c r="M349" s="105">
        <f>อุดรธานี!AO156</f>
        <v>2202713.94</v>
      </c>
      <c r="N349" s="101"/>
      <c r="O349" s="101"/>
      <c r="P349" s="101"/>
      <c r="Q349" s="93">
        <f t="shared" si="12"/>
        <v>-358739.48999999976</v>
      </c>
      <c r="R349" s="94">
        <f t="shared" si="13"/>
        <v>496.89421988682301</v>
      </c>
    </row>
    <row r="350" spans="1:18" x14ac:dyDescent="0.55000000000000004">
      <c r="A350" s="100">
        <v>12</v>
      </c>
      <c r="B350" s="101" t="s">
        <v>62</v>
      </c>
      <c r="C350" s="101" t="s">
        <v>330</v>
      </c>
      <c r="D350" s="101" t="s">
        <v>141</v>
      </c>
      <c r="E350" s="101" t="s">
        <v>48</v>
      </c>
      <c r="F350" s="101" t="s">
        <v>178</v>
      </c>
      <c r="G350" s="101" t="s">
        <v>958</v>
      </c>
      <c r="H350" s="102">
        <v>6818</v>
      </c>
      <c r="I350" s="100">
        <v>5</v>
      </c>
      <c r="J350" s="103">
        <f>อุดรธานี!F157</f>
        <v>773825.94</v>
      </c>
      <c r="K350" s="104">
        <f>อุดรธานี!AM157</f>
        <v>1246870.9899999998</v>
      </c>
      <c r="L350" s="105">
        <f>อุดรธานี!AN157</f>
        <v>3739559.96</v>
      </c>
      <c r="M350" s="105">
        <f>อุดรธานี!AO157</f>
        <v>3885838.2199999997</v>
      </c>
      <c r="N350" s="101"/>
      <c r="O350" s="101"/>
      <c r="P350" s="101"/>
      <c r="Q350" s="93">
        <f t="shared" si="12"/>
        <v>-146278.25999999978</v>
      </c>
      <c r="R350" s="94">
        <f t="shared" si="13"/>
        <v>548.48342035787618</v>
      </c>
    </row>
    <row r="351" spans="1:18" x14ac:dyDescent="0.55000000000000004">
      <c r="A351" s="100">
        <v>13</v>
      </c>
      <c r="B351" s="101" t="s">
        <v>62</v>
      </c>
      <c r="C351" s="101" t="s">
        <v>330</v>
      </c>
      <c r="D351" s="101" t="s">
        <v>141</v>
      </c>
      <c r="E351" s="101" t="s">
        <v>48</v>
      </c>
      <c r="F351" s="101" t="s">
        <v>178</v>
      </c>
      <c r="G351" s="101" t="s">
        <v>959</v>
      </c>
      <c r="H351" s="102">
        <v>4682</v>
      </c>
      <c r="I351" s="100">
        <v>4</v>
      </c>
      <c r="J351" s="103">
        <f>อุดรธานี!F158</f>
        <v>780747.29</v>
      </c>
      <c r="K351" s="104">
        <f>อุดรธานี!AM158</f>
        <v>830288.63</v>
      </c>
      <c r="L351" s="105">
        <f>อุดรธานี!AN158</f>
        <v>3054966.21</v>
      </c>
      <c r="M351" s="105">
        <f>อุดรธานี!AO158</f>
        <v>2880125.22</v>
      </c>
      <c r="N351" s="101"/>
      <c r="O351" s="101"/>
      <c r="P351" s="101"/>
      <c r="Q351" s="93">
        <f t="shared" si="12"/>
        <v>174840.98999999976</v>
      </c>
      <c r="R351" s="94">
        <f t="shared" si="13"/>
        <v>652.49171507902599</v>
      </c>
    </row>
    <row r="352" spans="1:18" x14ac:dyDescent="0.55000000000000004">
      <c r="A352" s="100">
        <v>14</v>
      </c>
      <c r="B352" s="101" t="s">
        <v>62</v>
      </c>
      <c r="C352" s="101" t="s">
        <v>330</v>
      </c>
      <c r="D352" s="101" t="s">
        <v>141</v>
      </c>
      <c r="E352" s="101" t="s">
        <v>48</v>
      </c>
      <c r="F352" s="101" t="s">
        <v>178</v>
      </c>
      <c r="G352" s="101" t="s">
        <v>960</v>
      </c>
      <c r="H352" s="102">
        <v>2270</v>
      </c>
      <c r="I352" s="100">
        <v>2</v>
      </c>
      <c r="J352" s="103">
        <f>อุดรธานี!F159</f>
        <v>444097.45</v>
      </c>
      <c r="K352" s="104">
        <f>อุดรธานี!AM159</f>
        <v>565130.73</v>
      </c>
      <c r="L352" s="105">
        <f>อุดรธานี!AN159</f>
        <v>2402890.36</v>
      </c>
      <c r="M352" s="105">
        <f>อุดรธานี!AO159</f>
        <v>2237247.36</v>
      </c>
      <c r="N352" s="101"/>
      <c r="O352" s="101"/>
      <c r="P352" s="101"/>
      <c r="Q352" s="93">
        <f t="shared" si="12"/>
        <v>165643</v>
      </c>
      <c r="R352" s="94">
        <f t="shared" si="13"/>
        <v>1058.5420088105727</v>
      </c>
    </row>
    <row r="353" spans="1:18" x14ac:dyDescent="0.55000000000000004">
      <c r="A353" s="100">
        <v>15</v>
      </c>
      <c r="B353" s="101" t="s">
        <v>62</v>
      </c>
      <c r="C353" s="101" t="s">
        <v>330</v>
      </c>
      <c r="D353" s="101" t="s">
        <v>141</v>
      </c>
      <c r="E353" s="101" t="s">
        <v>48</v>
      </c>
      <c r="F353" s="101" t="s">
        <v>178</v>
      </c>
      <c r="G353" s="101" t="s">
        <v>961</v>
      </c>
      <c r="H353" s="102">
        <v>3246</v>
      </c>
      <c r="I353" s="100">
        <v>3</v>
      </c>
      <c r="J353" s="103">
        <f>อุดรธานี!F160</f>
        <v>710396.01</v>
      </c>
      <c r="K353" s="104">
        <f>อุดรธานี!AM160</f>
        <v>1015273.86</v>
      </c>
      <c r="L353" s="105">
        <f>อุดรธานี!AN160</f>
        <v>2343621.86</v>
      </c>
      <c r="M353" s="105">
        <f>อุดรธานี!AO160</f>
        <v>2110057.79</v>
      </c>
      <c r="N353" s="101"/>
      <c r="O353" s="101"/>
      <c r="P353" s="101"/>
      <c r="Q353" s="93">
        <f t="shared" si="12"/>
        <v>233564.06999999983</v>
      </c>
      <c r="R353" s="94">
        <f t="shared" si="13"/>
        <v>722.00303758471966</v>
      </c>
    </row>
    <row r="354" spans="1:18" x14ac:dyDescent="0.55000000000000004">
      <c r="A354" s="100">
        <v>16</v>
      </c>
      <c r="B354" s="101" t="s">
        <v>62</v>
      </c>
      <c r="C354" s="101" t="s">
        <v>330</v>
      </c>
      <c r="D354" s="101" t="s">
        <v>141</v>
      </c>
      <c r="E354" s="101" t="s">
        <v>48</v>
      </c>
      <c r="F354" s="101" t="s">
        <v>178</v>
      </c>
      <c r="G354" s="101" t="s">
        <v>962</v>
      </c>
      <c r="H354" s="102">
        <v>2523</v>
      </c>
      <c r="I354" s="100">
        <v>2</v>
      </c>
      <c r="J354" s="103">
        <f>อุดรธานี!F161</f>
        <v>744868.89</v>
      </c>
      <c r="K354" s="104">
        <f>อุดรธานี!AM161</f>
        <v>680879.42999999993</v>
      </c>
      <c r="L354" s="105">
        <f>อุดรธานี!AN161</f>
        <v>2107677.06</v>
      </c>
      <c r="M354" s="105">
        <f>อุดรธานี!AO161</f>
        <v>2110433.54</v>
      </c>
      <c r="N354" s="101"/>
      <c r="O354" s="101"/>
      <c r="P354" s="101"/>
      <c r="Q354" s="93">
        <f t="shared" si="12"/>
        <v>-2756.4799999999814</v>
      </c>
      <c r="R354" s="94">
        <f t="shared" si="13"/>
        <v>835.38527942925089</v>
      </c>
    </row>
    <row r="355" spans="1:18" x14ac:dyDescent="0.55000000000000004">
      <c r="A355" s="100">
        <v>17</v>
      </c>
      <c r="B355" s="101" t="s">
        <v>62</v>
      </c>
      <c r="C355" s="101" t="s">
        <v>330</v>
      </c>
      <c r="D355" s="101" t="s">
        <v>141</v>
      </c>
      <c r="E355" s="101" t="s">
        <v>48</v>
      </c>
      <c r="F355" s="101" t="s">
        <v>178</v>
      </c>
      <c r="G355" s="101" t="s">
        <v>963</v>
      </c>
      <c r="H355" s="102">
        <v>3997</v>
      </c>
      <c r="I355" s="100">
        <v>3</v>
      </c>
      <c r="J355" s="103">
        <f>อุดรธานี!F162</f>
        <v>579129.01</v>
      </c>
      <c r="K355" s="104">
        <f>อุดรธานี!AM162</f>
        <v>641071.94999999995</v>
      </c>
      <c r="L355" s="105">
        <f>อุดรธานี!AN162</f>
        <v>2703534.7399999998</v>
      </c>
      <c r="M355" s="105">
        <f>อุดรธานี!AO162</f>
        <v>2680429.3199999998</v>
      </c>
      <c r="N355" s="101"/>
      <c r="O355" s="101"/>
      <c r="P355" s="101"/>
      <c r="Q355" s="93">
        <f t="shared" si="12"/>
        <v>23105.419999999925</v>
      </c>
      <c r="R355" s="94">
        <f t="shared" si="13"/>
        <v>676.39097823367524</v>
      </c>
    </row>
    <row r="356" spans="1:18" x14ac:dyDescent="0.55000000000000004">
      <c r="A356" s="100">
        <v>18</v>
      </c>
      <c r="B356" s="101" t="s">
        <v>62</v>
      </c>
      <c r="C356" s="101" t="s">
        <v>330</v>
      </c>
      <c r="D356" s="101" t="s">
        <v>141</v>
      </c>
      <c r="E356" s="101" t="s">
        <v>48</v>
      </c>
      <c r="F356" s="101" t="s">
        <v>178</v>
      </c>
      <c r="G356" s="101" t="s">
        <v>964</v>
      </c>
      <c r="H356" s="102">
        <v>2435</v>
      </c>
      <c r="I356" s="100">
        <v>2</v>
      </c>
      <c r="J356" s="103">
        <f>อุดรธานี!F163</f>
        <v>312632.59000000003</v>
      </c>
      <c r="K356" s="104">
        <f>อุดรธานี!AM163</f>
        <v>285896.50000000006</v>
      </c>
      <c r="L356" s="105">
        <f>อุดรธานี!AN163</f>
        <v>2169382.36</v>
      </c>
      <c r="M356" s="105">
        <f>อุดรธานี!AO163</f>
        <v>2208064.38</v>
      </c>
      <c r="N356" s="101"/>
      <c r="O356" s="101"/>
      <c r="P356" s="101"/>
      <c r="Q356" s="93">
        <f t="shared" si="12"/>
        <v>-38682.020000000019</v>
      </c>
      <c r="R356" s="94">
        <f t="shared" si="13"/>
        <v>890.91678028747424</v>
      </c>
    </row>
    <row r="357" spans="1:18" x14ac:dyDescent="0.55000000000000004">
      <c r="A357" s="100">
        <v>19</v>
      </c>
      <c r="B357" s="101" t="s">
        <v>62</v>
      </c>
      <c r="C357" s="101" t="s">
        <v>332</v>
      </c>
      <c r="D357" s="101" t="s">
        <v>141</v>
      </c>
      <c r="E357" s="101" t="s">
        <v>48</v>
      </c>
      <c r="F357" s="101" t="s">
        <v>178</v>
      </c>
      <c r="G357" s="101" t="s">
        <v>965</v>
      </c>
      <c r="H357" s="102">
        <v>2402</v>
      </c>
      <c r="I357" s="100">
        <v>2</v>
      </c>
      <c r="J357" s="103">
        <f>อุดรธานี!F164</f>
        <v>468712.19</v>
      </c>
      <c r="K357" s="104">
        <f>อุดรธานี!AM164</f>
        <v>564174.43999999994</v>
      </c>
      <c r="L357" s="105">
        <f>อุดรธานี!AN164</f>
        <v>2335475.9699999997</v>
      </c>
      <c r="M357" s="105">
        <f>อุดรธานี!AO164</f>
        <v>2702635.1799999997</v>
      </c>
      <c r="N357" s="101"/>
      <c r="O357" s="101"/>
      <c r="P357" s="101"/>
      <c r="Q357" s="93">
        <f t="shared" si="12"/>
        <v>-367159.20999999996</v>
      </c>
      <c r="R357" s="94">
        <f t="shared" si="13"/>
        <v>972.30473355537038</v>
      </c>
    </row>
    <row r="358" spans="1:18" x14ac:dyDescent="0.55000000000000004">
      <c r="A358" s="100">
        <v>20</v>
      </c>
      <c r="B358" s="101" t="s">
        <v>62</v>
      </c>
      <c r="C358" s="101" t="s">
        <v>333</v>
      </c>
      <c r="D358" s="101" t="s">
        <v>141</v>
      </c>
      <c r="E358" s="101" t="s">
        <v>48</v>
      </c>
      <c r="F358" s="101" t="s">
        <v>178</v>
      </c>
      <c r="G358" s="101" t="s">
        <v>966</v>
      </c>
      <c r="H358" s="102">
        <v>5248</v>
      </c>
      <c r="I358" s="100">
        <v>4</v>
      </c>
      <c r="J358" s="103">
        <f>อุดรธานี!F165</f>
        <v>595919.4</v>
      </c>
      <c r="K358" s="104">
        <f>อุดรธานี!AM165</f>
        <v>543231.30000000005</v>
      </c>
      <c r="L358" s="105">
        <f>อุดรธานี!AN165</f>
        <v>4680222.6000000006</v>
      </c>
      <c r="M358" s="105">
        <f>อุดรธานี!AO165</f>
        <v>4753088.9800000004</v>
      </c>
      <c r="N358" s="101"/>
      <c r="O358" s="101"/>
      <c r="P358" s="101"/>
      <c r="Q358" s="93">
        <f t="shared" si="12"/>
        <v>-72866.379999999888</v>
      </c>
      <c r="R358" s="94">
        <f t="shared" si="13"/>
        <v>891.81070884146357</v>
      </c>
    </row>
    <row r="359" spans="1:18" x14ac:dyDescent="0.55000000000000004">
      <c r="A359" s="100">
        <v>21</v>
      </c>
      <c r="B359" s="101" t="s">
        <v>62</v>
      </c>
      <c r="C359" s="101" t="s">
        <v>334</v>
      </c>
      <c r="D359" s="101" t="s">
        <v>141</v>
      </c>
      <c r="E359" s="101" t="s">
        <v>48</v>
      </c>
      <c r="F359" s="101" t="s">
        <v>178</v>
      </c>
      <c r="G359" s="101" t="s">
        <v>967</v>
      </c>
      <c r="H359" s="102">
        <v>2119</v>
      </c>
      <c r="I359" s="100">
        <v>2</v>
      </c>
      <c r="J359" s="103">
        <f>อุดรธานี!F166</f>
        <v>453326.13</v>
      </c>
      <c r="K359" s="104">
        <f>อุดรธานี!AM166</f>
        <v>693150.87</v>
      </c>
      <c r="L359" s="105">
        <f>อุดรธานี!AN166</f>
        <v>1900252.8</v>
      </c>
      <c r="M359" s="105">
        <f>อุดรธานี!AO166</f>
        <v>1787830.9500000002</v>
      </c>
      <c r="N359" s="101"/>
      <c r="O359" s="101"/>
      <c r="P359" s="101"/>
      <c r="Q359" s="93">
        <f t="shared" si="12"/>
        <v>112421.84999999986</v>
      </c>
      <c r="R359" s="94">
        <f t="shared" si="13"/>
        <v>896.76866446436998</v>
      </c>
    </row>
    <row r="360" spans="1:18" s="112" customFormat="1" x14ac:dyDescent="0.55000000000000004">
      <c r="A360" s="106">
        <v>12</v>
      </c>
      <c r="B360" s="107" t="s">
        <v>62</v>
      </c>
      <c r="C360" s="107"/>
      <c r="D360" s="107"/>
      <c r="E360" s="107" t="s">
        <v>75</v>
      </c>
      <c r="F360" s="107"/>
      <c r="G360" s="107" t="s">
        <v>335</v>
      </c>
      <c r="H360" s="113">
        <f>SUM(H339:H359)</f>
        <v>75812</v>
      </c>
      <c r="I360" s="106"/>
      <c r="J360" s="109">
        <f>SUM(J339:J359)</f>
        <v>11698844.07</v>
      </c>
      <c r="K360" s="109">
        <f>SUM(K339:K359)</f>
        <v>14460758.569999998</v>
      </c>
      <c r="L360" s="109">
        <f>SUM(L339:L359)</f>
        <v>56390354.310000002</v>
      </c>
      <c r="M360" s="109">
        <f>SUM(M339:M359)</f>
        <v>57090470.439999998</v>
      </c>
      <c r="N360" s="107">
        <v>20</v>
      </c>
      <c r="O360" s="107">
        <v>20</v>
      </c>
      <c r="P360" s="107">
        <f>N360-O360</f>
        <v>0</v>
      </c>
      <c r="Q360" s="110">
        <f t="shared" si="12"/>
        <v>-700116.12999999523</v>
      </c>
      <c r="R360" s="111">
        <f>L360/H360</f>
        <v>743.81831781248354</v>
      </c>
    </row>
    <row r="361" spans="1:18" x14ac:dyDescent="0.55000000000000004">
      <c r="A361" s="100">
        <v>1</v>
      </c>
      <c r="B361" s="101" t="s">
        <v>62</v>
      </c>
      <c r="C361" s="101" t="s">
        <v>332</v>
      </c>
      <c r="D361" s="101" t="s">
        <v>144</v>
      </c>
      <c r="E361" s="101" t="s">
        <v>49</v>
      </c>
      <c r="F361" s="101" t="s">
        <v>208</v>
      </c>
      <c r="G361" s="101" t="s">
        <v>336</v>
      </c>
      <c r="H361" s="102"/>
      <c r="I361" s="100"/>
      <c r="J361" s="103"/>
      <c r="K361" s="104"/>
      <c r="L361" s="105"/>
      <c r="M361" s="105"/>
      <c r="N361" s="101"/>
      <c r="O361" s="101"/>
      <c r="P361" s="101"/>
    </row>
    <row r="362" spans="1:18" x14ac:dyDescent="0.55000000000000004">
      <c r="A362" s="100">
        <v>2</v>
      </c>
      <c r="B362" s="101" t="s">
        <v>62</v>
      </c>
      <c r="C362" s="101" t="s">
        <v>332</v>
      </c>
      <c r="D362" s="101" t="s">
        <v>144</v>
      </c>
      <c r="E362" s="101" t="s">
        <v>49</v>
      </c>
      <c r="F362" s="101" t="s">
        <v>178</v>
      </c>
      <c r="G362" s="101" t="s">
        <v>968</v>
      </c>
      <c r="H362" s="102">
        <v>4950</v>
      </c>
      <c r="I362" s="100">
        <v>4</v>
      </c>
      <c r="J362" s="103">
        <f>อุดรธานี!F167</f>
        <v>798094.62</v>
      </c>
      <c r="K362" s="104">
        <f>อุดรธานี!AM167</f>
        <v>1505258.3699999999</v>
      </c>
      <c r="L362" s="105">
        <f>อุดรธานี!AN167</f>
        <v>2824649.45</v>
      </c>
      <c r="M362" s="105">
        <f>อุดรธานี!AO167</f>
        <v>2149858.1800000002</v>
      </c>
      <c r="N362" s="101"/>
      <c r="O362" s="101"/>
      <c r="P362" s="101"/>
      <c r="Q362" s="93">
        <f t="shared" si="12"/>
        <v>674791.27</v>
      </c>
      <c r="R362" s="94">
        <f t="shared" si="13"/>
        <v>570.63625252525253</v>
      </c>
    </row>
    <row r="363" spans="1:18" x14ac:dyDescent="0.55000000000000004">
      <c r="A363" s="100">
        <v>3</v>
      </c>
      <c r="B363" s="101" t="s">
        <v>62</v>
      </c>
      <c r="C363" s="101" t="s">
        <v>332</v>
      </c>
      <c r="D363" s="101" t="s">
        <v>144</v>
      </c>
      <c r="E363" s="101" t="s">
        <v>49</v>
      </c>
      <c r="F363" s="101" t="s">
        <v>178</v>
      </c>
      <c r="G363" s="101" t="s">
        <v>969</v>
      </c>
      <c r="H363" s="102">
        <v>2307</v>
      </c>
      <c r="I363" s="100">
        <v>2</v>
      </c>
      <c r="J363" s="103">
        <f>อุดรธานี!F168</f>
        <v>473712.67</v>
      </c>
      <c r="K363" s="104">
        <f>อุดรธานี!AM168</f>
        <v>481030.02999999997</v>
      </c>
      <c r="L363" s="105">
        <f>อุดรธานี!AN168</f>
        <v>2773212.9299999997</v>
      </c>
      <c r="M363" s="105">
        <f>อุดรธานี!AO168</f>
        <v>2685314.21</v>
      </c>
      <c r="N363" s="101"/>
      <c r="O363" s="101"/>
      <c r="P363" s="101"/>
      <c r="Q363" s="93">
        <f t="shared" si="12"/>
        <v>87898.719999999739</v>
      </c>
      <c r="R363" s="94">
        <f t="shared" si="13"/>
        <v>1202.0862288686606</v>
      </c>
    </row>
    <row r="364" spans="1:18" x14ac:dyDescent="0.55000000000000004">
      <c r="A364" s="100">
        <v>4</v>
      </c>
      <c r="B364" s="101" t="s">
        <v>62</v>
      </c>
      <c r="C364" s="101" t="s">
        <v>332</v>
      </c>
      <c r="D364" s="101" t="s">
        <v>144</v>
      </c>
      <c r="E364" s="101" t="s">
        <v>49</v>
      </c>
      <c r="F364" s="101" t="s">
        <v>178</v>
      </c>
      <c r="G364" s="101" t="s">
        <v>970</v>
      </c>
      <c r="H364" s="102">
        <v>2603</v>
      </c>
      <c r="I364" s="100">
        <v>2</v>
      </c>
      <c r="J364" s="103">
        <f>อุดรธานี!F169</f>
        <v>590291.09</v>
      </c>
      <c r="K364" s="104">
        <f>อุดรธานี!AM169</f>
        <v>859683.04999999993</v>
      </c>
      <c r="L364" s="105">
        <f>อุดรธานี!AN169</f>
        <v>2813802.35</v>
      </c>
      <c r="M364" s="105">
        <f>อุดรธานี!AO169</f>
        <v>2360069</v>
      </c>
      <c r="N364" s="101"/>
      <c r="O364" s="101"/>
      <c r="P364" s="101"/>
      <c r="Q364" s="93">
        <f t="shared" si="12"/>
        <v>453733.35000000009</v>
      </c>
      <c r="R364" s="94">
        <f t="shared" si="13"/>
        <v>1080.9843834037649</v>
      </c>
    </row>
    <row r="365" spans="1:18" x14ac:dyDescent="0.55000000000000004">
      <c r="A365" s="100">
        <v>5</v>
      </c>
      <c r="B365" s="101" t="s">
        <v>62</v>
      </c>
      <c r="C365" s="101" t="s">
        <v>332</v>
      </c>
      <c r="D365" s="101" t="s">
        <v>144</v>
      </c>
      <c r="E365" s="101" t="s">
        <v>49</v>
      </c>
      <c r="F365" s="101" t="s">
        <v>178</v>
      </c>
      <c r="G365" s="101" t="s">
        <v>971</v>
      </c>
      <c r="H365" s="102">
        <v>6171</v>
      </c>
      <c r="I365" s="100">
        <v>5</v>
      </c>
      <c r="J365" s="103">
        <f>อุดรธานี!F170</f>
        <v>1403393.65</v>
      </c>
      <c r="K365" s="104">
        <f>อุดรธานี!AM170</f>
        <v>2041923.0199999996</v>
      </c>
      <c r="L365" s="105">
        <f>อุดรธานี!AN170</f>
        <v>4023059.2100000004</v>
      </c>
      <c r="M365" s="105">
        <f>อุดรธานี!AO170</f>
        <v>3432697.8100000005</v>
      </c>
      <c r="N365" s="101"/>
      <c r="O365" s="101"/>
      <c r="P365" s="101"/>
      <c r="Q365" s="93">
        <f t="shared" si="12"/>
        <v>590361.39999999991</v>
      </c>
      <c r="R365" s="94">
        <f t="shared" si="13"/>
        <v>651.92986712040192</v>
      </c>
    </row>
    <row r="366" spans="1:18" x14ac:dyDescent="0.55000000000000004">
      <c r="A366" s="100">
        <v>6</v>
      </c>
      <c r="B366" s="101" t="s">
        <v>62</v>
      </c>
      <c r="C366" s="101" t="s">
        <v>332</v>
      </c>
      <c r="D366" s="101" t="s">
        <v>144</v>
      </c>
      <c r="E366" s="101" t="s">
        <v>49</v>
      </c>
      <c r="F366" s="101" t="s">
        <v>178</v>
      </c>
      <c r="G366" s="101" t="s">
        <v>972</v>
      </c>
      <c r="H366" s="102">
        <v>5663</v>
      </c>
      <c r="I366" s="100">
        <v>4</v>
      </c>
      <c r="J366" s="103">
        <f>อุดรธานี!F171</f>
        <v>1891483.46</v>
      </c>
      <c r="K366" s="104">
        <f>อุดรธานี!AM171</f>
        <v>5044025.4399999995</v>
      </c>
      <c r="L366" s="105">
        <f>อุดรธานี!AN171</f>
        <v>5534045.0700000003</v>
      </c>
      <c r="M366" s="105">
        <f>อุดรธานี!AO171</f>
        <v>3665525.99</v>
      </c>
      <c r="N366" s="101"/>
      <c r="O366" s="101"/>
      <c r="P366" s="101"/>
      <c r="Q366" s="93">
        <f t="shared" si="12"/>
        <v>1868519.08</v>
      </c>
      <c r="R366" s="94">
        <f t="shared" si="13"/>
        <v>977.22851315557125</v>
      </c>
    </row>
    <row r="367" spans="1:18" x14ac:dyDescent="0.55000000000000004">
      <c r="A367" s="100">
        <v>7</v>
      </c>
      <c r="B367" s="101" t="s">
        <v>62</v>
      </c>
      <c r="C367" s="101" t="s">
        <v>332</v>
      </c>
      <c r="D367" s="101" t="s">
        <v>144</v>
      </c>
      <c r="E367" s="101" t="s">
        <v>49</v>
      </c>
      <c r="F367" s="101" t="s">
        <v>178</v>
      </c>
      <c r="G367" s="101" t="s">
        <v>973</v>
      </c>
      <c r="H367" s="102">
        <v>3254</v>
      </c>
      <c r="I367" s="100">
        <v>3</v>
      </c>
      <c r="J367" s="103">
        <f>อุดรธานี!F172</f>
        <v>740663.68</v>
      </c>
      <c r="K367" s="104">
        <f>อุดรธานี!AM172</f>
        <v>955970.60000000009</v>
      </c>
      <c r="L367" s="105">
        <f>อุดรธานี!AN172</f>
        <v>2498608.91</v>
      </c>
      <c r="M367" s="105">
        <f>อุดรธานี!AO172</f>
        <v>1970888.46</v>
      </c>
      <c r="N367" s="101"/>
      <c r="O367" s="101"/>
      <c r="P367" s="101"/>
      <c r="Q367" s="93">
        <f t="shared" si="12"/>
        <v>527720.45000000019</v>
      </c>
      <c r="R367" s="94">
        <f t="shared" si="13"/>
        <v>767.8576859250154</v>
      </c>
    </row>
    <row r="368" spans="1:18" x14ac:dyDescent="0.55000000000000004">
      <c r="A368" s="100">
        <v>8</v>
      </c>
      <c r="B368" s="101" t="s">
        <v>62</v>
      </c>
      <c r="C368" s="101" t="s">
        <v>332</v>
      </c>
      <c r="D368" s="101" t="s">
        <v>144</v>
      </c>
      <c r="E368" s="101" t="s">
        <v>49</v>
      </c>
      <c r="F368" s="101" t="s">
        <v>178</v>
      </c>
      <c r="G368" s="101" t="s">
        <v>974</v>
      </c>
      <c r="H368" s="102">
        <v>4330</v>
      </c>
      <c r="I368" s="100">
        <v>3</v>
      </c>
      <c r="J368" s="103">
        <f>อุดรธานี!F173</f>
        <v>731383.17</v>
      </c>
      <c r="K368" s="104">
        <f>อุดรธานี!AM173</f>
        <v>1495389.2800000003</v>
      </c>
      <c r="L368" s="105">
        <f>อุดรธานี!AN173</f>
        <v>2657425.8600000003</v>
      </c>
      <c r="M368" s="105">
        <f>อุดรธานี!AO173</f>
        <v>2165684.3400000003</v>
      </c>
      <c r="N368" s="101"/>
      <c r="O368" s="101"/>
      <c r="P368" s="101"/>
      <c r="Q368" s="93">
        <f t="shared" si="12"/>
        <v>491741.52</v>
      </c>
      <c r="R368" s="94">
        <f t="shared" si="13"/>
        <v>613.72421709006937</v>
      </c>
    </row>
    <row r="369" spans="1:18" x14ac:dyDescent="0.55000000000000004">
      <c r="A369" s="100">
        <v>9</v>
      </c>
      <c r="B369" s="101" t="s">
        <v>62</v>
      </c>
      <c r="C369" s="101" t="s">
        <v>332</v>
      </c>
      <c r="D369" s="101" t="s">
        <v>144</v>
      </c>
      <c r="E369" s="101" t="s">
        <v>49</v>
      </c>
      <c r="F369" s="101" t="s">
        <v>178</v>
      </c>
      <c r="G369" s="101" t="s">
        <v>975</v>
      </c>
      <c r="H369" s="102">
        <v>2355</v>
      </c>
      <c r="I369" s="100">
        <v>2</v>
      </c>
      <c r="J369" s="103">
        <f>อุดรธานี!F174</f>
        <v>595512.16</v>
      </c>
      <c r="K369" s="104">
        <f>อุดรธานี!AM174</f>
        <v>919754.00000000012</v>
      </c>
      <c r="L369" s="105">
        <f>อุดรธานี!AN174</f>
        <v>1852024.42</v>
      </c>
      <c r="M369" s="105">
        <f>อุดรธานี!AO174</f>
        <v>1458856.53</v>
      </c>
      <c r="N369" s="101"/>
      <c r="O369" s="101"/>
      <c r="P369" s="101"/>
      <c r="Q369" s="93">
        <f t="shared" si="12"/>
        <v>393167.8899999999</v>
      </c>
      <c r="R369" s="94">
        <f t="shared" si="13"/>
        <v>786.42225902335451</v>
      </c>
    </row>
    <row r="370" spans="1:18" x14ac:dyDescent="0.55000000000000004">
      <c r="A370" s="100">
        <v>10</v>
      </c>
      <c r="B370" s="101" t="s">
        <v>62</v>
      </c>
      <c r="C370" s="101" t="s">
        <v>332</v>
      </c>
      <c r="D370" s="101" t="s">
        <v>144</v>
      </c>
      <c r="E370" s="101" t="s">
        <v>49</v>
      </c>
      <c r="F370" s="101" t="s">
        <v>178</v>
      </c>
      <c r="G370" s="101" t="s">
        <v>976</v>
      </c>
      <c r="H370" s="102">
        <v>1570</v>
      </c>
      <c r="I370" s="100">
        <v>2</v>
      </c>
      <c r="J370" s="103">
        <f>อุดรธานี!F175</f>
        <v>359284.27</v>
      </c>
      <c r="K370" s="104">
        <f>อุดรธานี!AM175</f>
        <v>417325.87000000005</v>
      </c>
      <c r="L370" s="105">
        <f>อุดรธานี!AN175</f>
        <v>1591526.35</v>
      </c>
      <c r="M370" s="105">
        <f>อุดรธานี!AO175</f>
        <v>1330595.22</v>
      </c>
      <c r="N370" s="101"/>
      <c r="O370" s="101"/>
      <c r="P370" s="101"/>
      <c r="Q370" s="93">
        <f t="shared" si="12"/>
        <v>260931.13000000012</v>
      </c>
      <c r="R370" s="94">
        <f t="shared" si="13"/>
        <v>1013.7110509554141</v>
      </c>
    </row>
    <row r="371" spans="1:18" s="112" customFormat="1" x14ac:dyDescent="0.55000000000000004">
      <c r="A371" s="106">
        <v>13</v>
      </c>
      <c r="B371" s="107" t="s">
        <v>62</v>
      </c>
      <c r="C371" s="107"/>
      <c r="D371" s="107"/>
      <c r="E371" s="107" t="s">
        <v>75</v>
      </c>
      <c r="F371" s="107"/>
      <c r="G371" s="107" t="s">
        <v>337</v>
      </c>
      <c r="H371" s="113">
        <f>SUM(H361:H370)</f>
        <v>33203</v>
      </c>
      <c r="I371" s="106"/>
      <c r="J371" s="109">
        <f>SUM(J361:J370)</f>
        <v>7583818.7699999996</v>
      </c>
      <c r="K371" s="109">
        <f>SUM(K361:K370)</f>
        <v>13720359.659999998</v>
      </c>
      <c r="L371" s="109">
        <f>SUM(L361:L370)</f>
        <v>26568354.550000004</v>
      </c>
      <c r="M371" s="109">
        <f>SUM(M361:M370)</f>
        <v>21219489.740000002</v>
      </c>
      <c r="N371" s="107">
        <v>9</v>
      </c>
      <c r="O371" s="107">
        <v>9</v>
      </c>
      <c r="P371" s="107">
        <f>N371-O371</f>
        <v>0</v>
      </c>
      <c r="Q371" s="110">
        <f t="shared" si="12"/>
        <v>5348864.8100000024</v>
      </c>
      <c r="R371" s="111">
        <f>L371/H371</f>
        <v>800.17933771044795</v>
      </c>
    </row>
    <row r="372" spans="1:18" x14ac:dyDescent="0.55000000000000004">
      <c r="A372" s="100">
        <v>1</v>
      </c>
      <c r="B372" s="101" t="s">
        <v>62</v>
      </c>
      <c r="C372" s="101" t="s">
        <v>333</v>
      </c>
      <c r="D372" s="101" t="s">
        <v>147</v>
      </c>
      <c r="E372" s="101" t="s">
        <v>50</v>
      </c>
      <c r="F372" s="101" t="s">
        <v>208</v>
      </c>
      <c r="G372" s="101" t="s">
        <v>338</v>
      </c>
      <c r="H372" s="102"/>
      <c r="I372" s="100"/>
      <c r="J372" s="103"/>
      <c r="K372" s="104"/>
      <c r="L372" s="105"/>
      <c r="M372" s="105"/>
      <c r="N372" s="101"/>
      <c r="O372" s="101"/>
      <c r="P372" s="101"/>
    </row>
    <row r="373" spans="1:18" x14ac:dyDescent="0.55000000000000004">
      <c r="A373" s="100">
        <v>2</v>
      </c>
      <c r="B373" s="101" t="s">
        <v>62</v>
      </c>
      <c r="C373" s="101" t="s">
        <v>333</v>
      </c>
      <c r="D373" s="101" t="s">
        <v>147</v>
      </c>
      <c r="E373" s="101" t="s">
        <v>50</v>
      </c>
      <c r="F373" s="101" t="s">
        <v>178</v>
      </c>
      <c r="G373" s="101" t="s">
        <v>977</v>
      </c>
      <c r="H373" s="102">
        <v>8169</v>
      </c>
      <c r="I373" s="100">
        <v>5</v>
      </c>
      <c r="J373" s="103">
        <f>อุดรธานี!F176</f>
        <v>1544553.37</v>
      </c>
      <c r="K373" s="104">
        <f>อุดรธานี!AM176</f>
        <v>3054574.9499999997</v>
      </c>
      <c r="L373" s="105">
        <f>อุดรธานี!AN176</f>
        <v>4545590.5600000005</v>
      </c>
      <c r="M373" s="105">
        <f>อุดรธานี!AO176</f>
        <v>3424023.27</v>
      </c>
      <c r="N373" s="101"/>
      <c r="O373" s="101"/>
      <c r="P373" s="101"/>
      <c r="Q373" s="93">
        <f t="shared" si="12"/>
        <v>1121567.2900000005</v>
      </c>
      <c r="R373" s="94">
        <f t="shared" si="13"/>
        <v>556.44394173093406</v>
      </c>
    </row>
    <row r="374" spans="1:18" x14ac:dyDescent="0.55000000000000004">
      <c r="A374" s="100">
        <v>3</v>
      </c>
      <c r="B374" s="101" t="s">
        <v>62</v>
      </c>
      <c r="C374" s="101" t="s">
        <v>333</v>
      </c>
      <c r="D374" s="101" t="s">
        <v>147</v>
      </c>
      <c r="E374" s="101" t="s">
        <v>50</v>
      </c>
      <c r="F374" s="101" t="s">
        <v>178</v>
      </c>
      <c r="G374" s="101" t="s">
        <v>978</v>
      </c>
      <c r="H374" s="102">
        <v>4100</v>
      </c>
      <c r="I374" s="100">
        <v>3</v>
      </c>
      <c r="J374" s="103">
        <f>อุดรธานี!F177</f>
        <v>543187.49</v>
      </c>
      <c r="K374" s="104">
        <f>อุดรธานี!AM177</f>
        <v>710704.29999999993</v>
      </c>
      <c r="L374" s="105">
        <f>อุดรธานี!AN177</f>
        <v>3341130.65</v>
      </c>
      <c r="M374" s="105">
        <f>อุดรธานี!AO177</f>
        <v>3585162.62</v>
      </c>
      <c r="N374" s="101"/>
      <c r="O374" s="101"/>
      <c r="P374" s="101"/>
      <c r="Q374" s="93">
        <f t="shared" si="12"/>
        <v>-244031.9700000002</v>
      </c>
      <c r="R374" s="94">
        <f t="shared" si="13"/>
        <v>814.90991463414628</v>
      </c>
    </row>
    <row r="375" spans="1:18" s="170" customFormat="1" x14ac:dyDescent="0.55000000000000004">
      <c r="A375" s="163">
        <v>4</v>
      </c>
      <c r="B375" s="164" t="s">
        <v>62</v>
      </c>
      <c r="C375" s="164" t="s">
        <v>333</v>
      </c>
      <c r="D375" s="164" t="s">
        <v>147</v>
      </c>
      <c r="E375" s="164" t="s">
        <v>50</v>
      </c>
      <c r="F375" s="164" t="s">
        <v>178</v>
      </c>
      <c r="G375" s="164" t="s">
        <v>980</v>
      </c>
      <c r="H375" s="165">
        <v>4574</v>
      </c>
      <c r="I375" s="163">
        <v>4</v>
      </c>
      <c r="J375" s="166">
        <f>อุดรธานี!F179</f>
        <v>1190640.9099999999</v>
      </c>
      <c r="K375" s="167">
        <f>อุดรธานี!AM179</f>
        <v>1253546.6099999999</v>
      </c>
      <c r="L375" s="166">
        <f>อุดรธานี!AN179</f>
        <v>2445939.4</v>
      </c>
      <c r="M375" s="166">
        <f>อุดรธานี!AO179</f>
        <v>1485054.3599999999</v>
      </c>
      <c r="N375" s="164"/>
      <c r="O375" s="164"/>
      <c r="P375" s="164"/>
      <c r="Q375" s="168">
        <f t="shared" si="12"/>
        <v>960885.04</v>
      </c>
      <c r="R375" s="169">
        <f t="shared" si="13"/>
        <v>534.74844774814164</v>
      </c>
    </row>
    <row r="376" spans="1:18" x14ac:dyDescent="0.55000000000000004">
      <c r="A376" s="100">
        <v>5</v>
      </c>
      <c r="B376" s="101" t="s">
        <v>62</v>
      </c>
      <c r="C376" s="101" t="s">
        <v>333</v>
      </c>
      <c r="D376" s="101" t="s">
        <v>147</v>
      </c>
      <c r="E376" s="101" t="s">
        <v>50</v>
      </c>
      <c r="F376" s="101" t="s">
        <v>178</v>
      </c>
      <c r="G376" s="101" t="s">
        <v>981</v>
      </c>
      <c r="H376" s="102">
        <v>4976</v>
      </c>
      <c r="I376" s="100">
        <v>4</v>
      </c>
      <c r="J376" s="103">
        <f>อุดรธานี!F180</f>
        <v>1093270.32</v>
      </c>
      <c r="K376" s="117">
        <f>อุดรธานี!AM180</f>
        <v>1163598.3900000001</v>
      </c>
      <c r="L376" s="105">
        <f>อุดรธานี!AN180</f>
        <v>3945521.4299999997</v>
      </c>
      <c r="M376" s="105">
        <f>อุดรธานี!AO180</f>
        <v>3352736.63</v>
      </c>
      <c r="N376" s="101"/>
      <c r="O376" s="101"/>
      <c r="P376" s="101"/>
      <c r="Q376" s="93">
        <f t="shared" si="12"/>
        <v>592784.79999999981</v>
      </c>
      <c r="R376" s="94">
        <f t="shared" si="13"/>
        <v>792.91025522508028</v>
      </c>
    </row>
    <row r="377" spans="1:18" x14ac:dyDescent="0.55000000000000004">
      <c r="A377" s="114">
        <v>6</v>
      </c>
      <c r="B377" s="101" t="s">
        <v>62</v>
      </c>
      <c r="C377" s="101" t="s">
        <v>333</v>
      </c>
      <c r="D377" s="101" t="s">
        <v>147</v>
      </c>
      <c r="E377" s="101" t="s">
        <v>50</v>
      </c>
      <c r="F377" s="101" t="s">
        <v>178</v>
      </c>
      <c r="G377" s="101" t="s">
        <v>982</v>
      </c>
      <c r="H377" s="102">
        <v>5421</v>
      </c>
      <c r="I377" s="100">
        <v>4</v>
      </c>
      <c r="J377" s="103">
        <f>อุดรธานี!F181</f>
        <v>880115.85</v>
      </c>
      <c r="K377" s="117">
        <f>อุดรธานี!AM181</f>
        <v>755950.26</v>
      </c>
      <c r="L377" s="105">
        <f>อุดรธานี!AN181</f>
        <v>5385956.1500000004</v>
      </c>
      <c r="M377" s="105">
        <f>อุดรธานี!AO181</f>
        <v>3984031.73</v>
      </c>
      <c r="N377" s="101"/>
      <c r="O377" s="101"/>
      <c r="P377" s="101"/>
      <c r="Q377" s="93">
        <f t="shared" si="12"/>
        <v>1401924.4200000004</v>
      </c>
      <c r="R377" s="94">
        <f t="shared" si="13"/>
        <v>993.53553772366729</v>
      </c>
    </row>
    <row r="378" spans="1:18" x14ac:dyDescent="0.55000000000000004">
      <c r="A378" s="114">
        <v>7</v>
      </c>
      <c r="B378" s="101" t="s">
        <v>62</v>
      </c>
      <c r="C378" s="101" t="s">
        <v>333</v>
      </c>
      <c r="D378" s="101" t="s">
        <v>147</v>
      </c>
      <c r="E378" s="101" t="s">
        <v>50</v>
      </c>
      <c r="F378" s="101" t="s">
        <v>178</v>
      </c>
      <c r="G378" s="101" t="s">
        <v>983</v>
      </c>
      <c r="H378" s="102">
        <v>5150</v>
      </c>
      <c r="I378" s="100">
        <v>4</v>
      </c>
      <c r="J378" s="103">
        <f>อุดรธานี!F182</f>
        <v>1064297.8999999999</v>
      </c>
      <c r="K378" s="117">
        <f>อุดรธานี!AM182</f>
        <v>871523.29999999981</v>
      </c>
      <c r="L378" s="105">
        <f>อุดรธานี!AN182</f>
        <v>4353644.05</v>
      </c>
      <c r="M378" s="105">
        <f>อุดรธานี!AO182</f>
        <v>4001622.67</v>
      </c>
      <c r="N378" s="101"/>
      <c r="O378" s="101"/>
      <c r="P378" s="101"/>
      <c r="Q378" s="93">
        <f t="shared" si="12"/>
        <v>352021.37999999989</v>
      </c>
      <c r="R378" s="94">
        <f t="shared" si="13"/>
        <v>845.36777669902904</v>
      </c>
    </row>
    <row r="379" spans="1:18" x14ac:dyDescent="0.55000000000000004">
      <c r="A379" s="114">
        <v>8</v>
      </c>
      <c r="B379" s="101" t="s">
        <v>62</v>
      </c>
      <c r="C379" s="101" t="s">
        <v>333</v>
      </c>
      <c r="D379" s="101" t="s">
        <v>147</v>
      </c>
      <c r="E379" s="101" t="s">
        <v>50</v>
      </c>
      <c r="F379" s="101" t="s">
        <v>178</v>
      </c>
      <c r="G379" s="101" t="s">
        <v>984</v>
      </c>
      <c r="H379" s="102">
        <v>6362</v>
      </c>
      <c r="I379" s="100">
        <v>5</v>
      </c>
      <c r="J379" s="103">
        <f>อุดรธานี!F183</f>
        <v>1052114.05</v>
      </c>
      <c r="K379" s="117">
        <f>อุดรธานี!AM183</f>
        <v>1102980.7799999998</v>
      </c>
      <c r="L379" s="105">
        <f>อุดรธานี!AN183</f>
        <v>4009108.9400000004</v>
      </c>
      <c r="M379" s="105">
        <f>อุดรธานี!AO183</f>
        <v>3830407.59</v>
      </c>
      <c r="N379" s="101"/>
      <c r="O379" s="101"/>
      <c r="P379" s="101"/>
      <c r="Q379" s="93">
        <f t="shared" si="12"/>
        <v>178701.35000000056</v>
      </c>
      <c r="R379" s="94">
        <f t="shared" si="13"/>
        <v>630.16487582521222</v>
      </c>
    </row>
    <row r="380" spans="1:18" x14ac:dyDescent="0.55000000000000004">
      <c r="A380" s="114">
        <v>9</v>
      </c>
      <c r="B380" s="101" t="s">
        <v>62</v>
      </c>
      <c r="C380" s="101" t="s">
        <v>333</v>
      </c>
      <c r="D380" s="101" t="s">
        <v>147</v>
      </c>
      <c r="E380" s="101" t="s">
        <v>50</v>
      </c>
      <c r="F380" s="101" t="s">
        <v>178</v>
      </c>
      <c r="G380" s="101" t="s">
        <v>985</v>
      </c>
      <c r="H380" s="102">
        <v>8071</v>
      </c>
      <c r="I380" s="100">
        <v>5</v>
      </c>
      <c r="J380" s="103">
        <f>อุดรธานี!F184</f>
        <v>1894597.4</v>
      </c>
      <c r="K380" s="117">
        <f>อุดรธานี!AM184</f>
        <v>1990778.75</v>
      </c>
      <c r="L380" s="105">
        <f>อุดรธานี!AN184</f>
        <v>4803865.6400000006</v>
      </c>
      <c r="M380" s="105">
        <f>อุดรธานี!AO184</f>
        <v>3878335.6399999997</v>
      </c>
      <c r="N380" s="101"/>
      <c r="O380" s="101"/>
      <c r="P380" s="101"/>
      <c r="Q380" s="93">
        <f t="shared" si="12"/>
        <v>925530.00000000093</v>
      </c>
      <c r="R380" s="94">
        <f t="shared" si="13"/>
        <v>595.20079791847365</v>
      </c>
    </row>
    <row r="381" spans="1:18" x14ac:dyDescent="0.55000000000000004">
      <c r="A381" s="114">
        <v>10</v>
      </c>
      <c r="B381" s="101" t="s">
        <v>62</v>
      </c>
      <c r="C381" s="101" t="s">
        <v>333</v>
      </c>
      <c r="D381" s="101" t="s">
        <v>147</v>
      </c>
      <c r="E381" s="101" t="s">
        <v>50</v>
      </c>
      <c r="F381" s="101" t="s">
        <v>178</v>
      </c>
      <c r="G381" s="101" t="s">
        <v>986</v>
      </c>
      <c r="H381" s="102">
        <v>4636</v>
      </c>
      <c r="I381" s="100">
        <v>4</v>
      </c>
      <c r="J381" s="103">
        <f>อุดรธานี!F185</f>
        <v>338116.7</v>
      </c>
      <c r="K381" s="117">
        <f>อุดรธานี!AM185</f>
        <v>507723.99000000005</v>
      </c>
      <c r="L381" s="105">
        <f>อุดรธานี!AN185</f>
        <v>3926808.9</v>
      </c>
      <c r="M381" s="105">
        <f>อุดรธานี!AO185</f>
        <v>2624125.7199999997</v>
      </c>
      <c r="N381" s="101"/>
      <c r="O381" s="101"/>
      <c r="P381" s="101"/>
      <c r="Q381" s="93">
        <f t="shared" si="12"/>
        <v>1302683.1800000002</v>
      </c>
      <c r="R381" s="94">
        <f t="shared" si="13"/>
        <v>847.02521570319243</v>
      </c>
    </row>
    <row r="382" spans="1:18" x14ac:dyDescent="0.55000000000000004">
      <c r="A382" s="114">
        <v>11</v>
      </c>
      <c r="B382" s="101" t="s">
        <v>62</v>
      </c>
      <c r="C382" s="101" t="s">
        <v>333</v>
      </c>
      <c r="D382" s="101" t="s">
        <v>147</v>
      </c>
      <c r="E382" s="101" t="s">
        <v>50</v>
      </c>
      <c r="F382" s="101" t="s">
        <v>178</v>
      </c>
      <c r="G382" s="101" t="s">
        <v>987</v>
      </c>
      <c r="H382" s="102">
        <v>5424</v>
      </c>
      <c r="I382" s="100">
        <v>4</v>
      </c>
      <c r="J382" s="103">
        <f>อุดรธานี!F186</f>
        <v>629736.85</v>
      </c>
      <c r="K382" s="117">
        <f>อุดรธานี!AM186</f>
        <v>814311.61999999988</v>
      </c>
      <c r="L382" s="105">
        <f>อุดรธานี!AN186</f>
        <v>4069897.3800000004</v>
      </c>
      <c r="M382" s="105">
        <f>อุดรธานี!AO186</f>
        <v>3334981.92</v>
      </c>
      <c r="N382" s="101"/>
      <c r="O382" s="101"/>
      <c r="P382" s="101"/>
      <c r="Q382" s="93">
        <f t="shared" si="12"/>
        <v>734915.46000000043</v>
      </c>
      <c r="R382" s="94">
        <f t="shared" si="13"/>
        <v>750.34981194690272</v>
      </c>
    </row>
    <row r="383" spans="1:18" x14ac:dyDescent="0.55000000000000004">
      <c r="A383" s="114">
        <v>12</v>
      </c>
      <c r="B383" s="101" t="s">
        <v>62</v>
      </c>
      <c r="C383" s="101" t="s">
        <v>333</v>
      </c>
      <c r="D383" s="101" t="s">
        <v>147</v>
      </c>
      <c r="E383" s="101" t="s">
        <v>50</v>
      </c>
      <c r="F383" s="101" t="s">
        <v>178</v>
      </c>
      <c r="G383" s="101" t="s">
        <v>988</v>
      </c>
      <c r="H383" s="102">
        <v>4683</v>
      </c>
      <c r="I383" s="100">
        <v>4</v>
      </c>
      <c r="J383" s="103">
        <f>อุดรธานี!F187</f>
        <v>625704.12</v>
      </c>
      <c r="K383" s="117">
        <f>อุดรธานี!AM187</f>
        <v>695593.55999999994</v>
      </c>
      <c r="L383" s="105">
        <f>อุดรธานี!AN187</f>
        <v>3398630.9299999997</v>
      </c>
      <c r="M383" s="105">
        <f>อุดรธานี!AO187</f>
        <v>3433546.35</v>
      </c>
      <c r="N383" s="101"/>
      <c r="O383" s="101"/>
      <c r="P383" s="101"/>
      <c r="Q383" s="93">
        <f t="shared" si="12"/>
        <v>-34915.420000000391</v>
      </c>
      <c r="R383" s="94">
        <f t="shared" si="13"/>
        <v>725.737973521247</v>
      </c>
    </row>
    <row r="384" spans="1:18" x14ac:dyDescent="0.55000000000000004">
      <c r="A384" s="114">
        <v>13</v>
      </c>
      <c r="B384" s="101" t="s">
        <v>62</v>
      </c>
      <c r="C384" s="101" t="s">
        <v>334</v>
      </c>
      <c r="D384" s="101" t="s">
        <v>147</v>
      </c>
      <c r="E384" s="101" t="s">
        <v>50</v>
      </c>
      <c r="F384" s="101" t="s">
        <v>178</v>
      </c>
      <c r="G384" s="103" t="s">
        <v>989</v>
      </c>
      <c r="H384" s="171">
        <v>3471</v>
      </c>
      <c r="I384" s="100">
        <v>3</v>
      </c>
      <c r="J384" s="103">
        <f>อุดรธานี!F188</f>
        <v>244019.28</v>
      </c>
      <c r="K384" s="117">
        <f>อุดรธานี!AM188</f>
        <v>243516.19000000006</v>
      </c>
      <c r="L384" s="105">
        <f>อุดรธานี!AN188</f>
        <v>2730250.15</v>
      </c>
      <c r="M384" s="105">
        <f>อุดรธานี!AO188</f>
        <v>2876995.35</v>
      </c>
      <c r="N384" s="101"/>
      <c r="O384" s="101"/>
      <c r="P384" s="101"/>
      <c r="Q384" s="93">
        <f t="shared" si="12"/>
        <v>-146745.20000000019</v>
      </c>
      <c r="R384" s="94">
        <f t="shared" si="13"/>
        <v>786.58892250072017</v>
      </c>
    </row>
    <row r="385" spans="1:18" x14ac:dyDescent="0.55000000000000004">
      <c r="A385" s="114">
        <v>14</v>
      </c>
      <c r="B385" s="101" t="s">
        <v>62</v>
      </c>
      <c r="C385" s="101" t="s">
        <v>333</v>
      </c>
      <c r="D385" s="101" t="s">
        <v>147</v>
      </c>
      <c r="E385" s="101" t="s">
        <v>50</v>
      </c>
      <c r="F385" s="101" t="s">
        <v>178</v>
      </c>
      <c r="G385" s="101" t="s">
        <v>990</v>
      </c>
      <c r="H385" s="102">
        <v>6659</v>
      </c>
      <c r="I385" s="100">
        <v>5</v>
      </c>
      <c r="J385" s="103">
        <f>อุดรธานี!F189</f>
        <v>1407130.95</v>
      </c>
      <c r="K385" s="117">
        <f>อุดรธานี!AM189</f>
        <v>1590403.66</v>
      </c>
      <c r="L385" s="105">
        <f>อุดรธานี!AN189</f>
        <v>4392144.42</v>
      </c>
      <c r="M385" s="105">
        <f>อุดรธานี!AO189</f>
        <v>3279814.0100000002</v>
      </c>
      <c r="N385" s="101"/>
      <c r="O385" s="101"/>
      <c r="P385" s="101"/>
      <c r="Q385" s="93">
        <f t="shared" si="12"/>
        <v>1112330.4099999997</v>
      </c>
      <c r="R385" s="94">
        <f t="shared" si="13"/>
        <v>659.5801802072383</v>
      </c>
    </row>
    <row r="386" spans="1:18" s="112" customFormat="1" x14ac:dyDescent="0.55000000000000004">
      <c r="A386" s="172">
        <v>15</v>
      </c>
      <c r="B386" s="107" t="s">
        <v>62</v>
      </c>
      <c r="C386" s="107"/>
      <c r="D386" s="107"/>
      <c r="E386" s="107" t="s">
        <v>75</v>
      </c>
      <c r="F386" s="107"/>
      <c r="G386" s="107" t="s">
        <v>339</v>
      </c>
      <c r="H386" s="113">
        <f>SUM(H372:H385)</f>
        <v>71696</v>
      </c>
      <c r="I386" s="106"/>
      <c r="J386" s="109">
        <f>SUM(J372:J385)</f>
        <v>12507485.189999996</v>
      </c>
      <c r="K386" s="109">
        <f>SUM(K372:K385)</f>
        <v>14755206.359999999</v>
      </c>
      <c r="L386" s="109">
        <f>SUM(L372:L385)</f>
        <v>51348488.600000009</v>
      </c>
      <c r="M386" s="109">
        <f>SUM(M372:M385)</f>
        <v>43090837.859999999</v>
      </c>
      <c r="N386" s="107">
        <v>13</v>
      </c>
      <c r="O386" s="107">
        <v>13</v>
      </c>
      <c r="P386" s="107">
        <f>N386-O386</f>
        <v>0</v>
      </c>
      <c r="Q386" s="110">
        <f t="shared" si="12"/>
        <v>8257650.7400000095</v>
      </c>
      <c r="R386" s="111">
        <f>L386/H386</f>
        <v>716.1973973443429</v>
      </c>
    </row>
    <row r="387" spans="1:18" x14ac:dyDescent="0.55000000000000004">
      <c r="A387" s="100">
        <v>1</v>
      </c>
      <c r="B387" s="101" t="s">
        <v>62</v>
      </c>
      <c r="C387" s="101" t="s">
        <v>334</v>
      </c>
      <c r="D387" s="101" t="s">
        <v>149</v>
      </c>
      <c r="E387" s="101" t="s">
        <v>51</v>
      </c>
      <c r="F387" s="101" t="s">
        <v>208</v>
      </c>
      <c r="G387" s="101" t="s">
        <v>340</v>
      </c>
      <c r="H387" s="102"/>
      <c r="I387" s="100"/>
      <c r="J387" s="103"/>
      <c r="K387" s="104"/>
      <c r="L387" s="105"/>
      <c r="M387" s="105"/>
      <c r="N387" s="101"/>
      <c r="O387" s="101"/>
      <c r="P387" s="101"/>
    </row>
    <row r="388" spans="1:18" x14ac:dyDescent="0.55000000000000004">
      <c r="A388" s="100">
        <v>2</v>
      </c>
      <c r="B388" s="101" t="s">
        <v>62</v>
      </c>
      <c r="C388" s="101" t="s">
        <v>334</v>
      </c>
      <c r="D388" s="101" t="s">
        <v>149</v>
      </c>
      <c r="E388" s="101" t="s">
        <v>51</v>
      </c>
      <c r="F388" s="101" t="s">
        <v>178</v>
      </c>
      <c r="G388" s="101" t="s">
        <v>991</v>
      </c>
      <c r="H388" s="102">
        <v>2451</v>
      </c>
      <c r="I388" s="100">
        <v>2</v>
      </c>
      <c r="J388" s="105">
        <f>อุดรธานี!F190</f>
        <v>756353.66</v>
      </c>
      <c r="K388" s="104">
        <f>อุดรธานี!AM190</f>
        <v>828879.15</v>
      </c>
      <c r="L388" s="105">
        <f>อุดรธานี!AN190</f>
        <v>2854778.38</v>
      </c>
      <c r="M388" s="105">
        <f>อุดรธานี!AO190</f>
        <v>2285798.92</v>
      </c>
      <c r="N388" s="101"/>
      <c r="O388" s="101"/>
      <c r="P388" s="101"/>
      <c r="Q388" s="93">
        <f t="shared" si="12"/>
        <v>568979.46</v>
      </c>
      <c r="R388" s="94">
        <f t="shared" si="13"/>
        <v>1164.7402611179109</v>
      </c>
    </row>
    <row r="389" spans="1:18" x14ac:dyDescent="0.55000000000000004">
      <c r="A389" s="100">
        <v>3</v>
      </c>
      <c r="B389" s="101" t="s">
        <v>62</v>
      </c>
      <c r="C389" s="101" t="s">
        <v>334</v>
      </c>
      <c r="D389" s="101" t="s">
        <v>149</v>
      </c>
      <c r="E389" s="101" t="s">
        <v>51</v>
      </c>
      <c r="F389" s="101" t="s">
        <v>178</v>
      </c>
      <c r="G389" s="101" t="s">
        <v>992</v>
      </c>
      <c r="H389" s="102">
        <v>3029</v>
      </c>
      <c r="I389" s="100">
        <v>3</v>
      </c>
      <c r="J389" s="105">
        <f>อุดรธานี!F191</f>
        <v>139058.94</v>
      </c>
      <c r="K389" s="104">
        <f>อุดรธานี!AM191</f>
        <v>311654.34000000003</v>
      </c>
      <c r="L389" s="105">
        <f>อุดรธานี!AN191</f>
        <v>2417487.91</v>
      </c>
      <c r="M389" s="105">
        <f>อุดรธานี!AO191</f>
        <v>2131253.39</v>
      </c>
      <c r="N389" s="101"/>
      <c r="O389" s="101"/>
      <c r="P389" s="101"/>
      <c r="Q389" s="93">
        <f t="shared" si="12"/>
        <v>286234.52</v>
      </c>
      <c r="R389" s="94">
        <f t="shared" si="13"/>
        <v>798.11419940574456</v>
      </c>
    </row>
    <row r="390" spans="1:18" x14ac:dyDescent="0.55000000000000004">
      <c r="A390" s="100">
        <v>4</v>
      </c>
      <c r="B390" s="101" t="s">
        <v>62</v>
      </c>
      <c r="C390" s="101" t="s">
        <v>334</v>
      </c>
      <c r="D390" s="101" t="s">
        <v>149</v>
      </c>
      <c r="E390" s="101" t="s">
        <v>51</v>
      </c>
      <c r="F390" s="101" t="s">
        <v>178</v>
      </c>
      <c r="G390" s="101" t="s">
        <v>993</v>
      </c>
      <c r="H390" s="102">
        <v>5540</v>
      </c>
      <c r="I390" s="100">
        <v>4</v>
      </c>
      <c r="J390" s="105">
        <f>อุดรธานี!F192</f>
        <v>234737.66</v>
      </c>
      <c r="K390" s="104">
        <f>อุดรธานี!AM192</f>
        <v>259565.73000000004</v>
      </c>
      <c r="L390" s="105">
        <f>อุดรธานี!AN192</f>
        <v>3457835.76</v>
      </c>
      <c r="M390" s="105">
        <f>อุดรธานี!AO192</f>
        <v>3517937.5</v>
      </c>
      <c r="N390" s="101"/>
      <c r="O390" s="101"/>
      <c r="P390" s="101"/>
      <c r="Q390" s="93">
        <f t="shared" ref="Q390:Q454" si="14">L390-M390</f>
        <v>-60101.740000000224</v>
      </c>
      <c r="R390" s="94">
        <f t="shared" ref="R390:R454" si="15">L390/H390</f>
        <v>624.15807942238268</v>
      </c>
    </row>
    <row r="391" spans="1:18" x14ac:dyDescent="0.55000000000000004">
      <c r="A391" s="100">
        <v>5</v>
      </c>
      <c r="B391" s="101" t="s">
        <v>62</v>
      </c>
      <c r="C391" s="101" t="s">
        <v>334</v>
      </c>
      <c r="D391" s="101" t="s">
        <v>149</v>
      </c>
      <c r="E391" s="101" t="s">
        <v>51</v>
      </c>
      <c r="F391" s="101" t="s">
        <v>178</v>
      </c>
      <c r="G391" s="101" t="s">
        <v>994</v>
      </c>
      <c r="H391" s="102">
        <v>1842</v>
      </c>
      <c r="I391" s="100">
        <v>2</v>
      </c>
      <c r="J391" s="105">
        <f>อุดรธานี!F193</f>
        <v>589621.11</v>
      </c>
      <c r="K391" s="104">
        <f>อุดรธานี!AM193</f>
        <v>633733.64</v>
      </c>
      <c r="L391" s="105">
        <f>อุดรธานี!AN193</f>
        <v>2086295.68</v>
      </c>
      <c r="M391" s="105">
        <f>อุดรธานี!AO193</f>
        <v>1781623.3499999999</v>
      </c>
      <c r="N391" s="101"/>
      <c r="O391" s="101"/>
      <c r="P391" s="101"/>
      <c r="Q391" s="93">
        <f t="shared" si="14"/>
        <v>304672.33000000007</v>
      </c>
      <c r="R391" s="94">
        <f t="shared" si="15"/>
        <v>1132.625233441911</v>
      </c>
    </row>
    <row r="392" spans="1:18" x14ac:dyDescent="0.55000000000000004">
      <c r="A392" s="100">
        <v>6</v>
      </c>
      <c r="B392" s="101" t="s">
        <v>62</v>
      </c>
      <c r="C392" s="101" t="s">
        <v>334</v>
      </c>
      <c r="D392" s="101" t="s">
        <v>149</v>
      </c>
      <c r="E392" s="101" t="s">
        <v>51</v>
      </c>
      <c r="F392" s="101" t="s">
        <v>178</v>
      </c>
      <c r="G392" s="101" t="s">
        <v>995</v>
      </c>
      <c r="H392" s="102">
        <v>3303</v>
      </c>
      <c r="I392" s="100">
        <v>3</v>
      </c>
      <c r="J392" s="105">
        <f>อุดรธานี!F194</f>
        <v>873431.22</v>
      </c>
      <c r="K392" s="104">
        <f>อุดรธานี!AM194</f>
        <v>856985.9</v>
      </c>
      <c r="L392" s="105">
        <f>อุดรธานี!AN194</f>
        <v>2010638.3599999999</v>
      </c>
      <c r="M392" s="105">
        <f>อุดรธานี!AO194</f>
        <v>1707889.3900000001</v>
      </c>
      <c r="N392" s="101"/>
      <c r="O392" s="101"/>
      <c r="P392" s="101"/>
      <c r="Q392" s="93">
        <f t="shared" si="14"/>
        <v>302748.96999999974</v>
      </c>
      <c r="R392" s="94">
        <f t="shared" si="15"/>
        <v>608.73095973357545</v>
      </c>
    </row>
    <row r="393" spans="1:18" s="112" customFormat="1" x14ac:dyDescent="0.55000000000000004">
      <c r="A393" s="106">
        <v>15</v>
      </c>
      <c r="B393" s="107" t="s">
        <v>62</v>
      </c>
      <c r="C393" s="107"/>
      <c r="D393" s="107"/>
      <c r="E393" s="107" t="s">
        <v>75</v>
      </c>
      <c r="F393" s="107"/>
      <c r="G393" s="107" t="s">
        <v>341</v>
      </c>
      <c r="H393" s="113">
        <f>SUM(H387:H392)</f>
        <v>16165</v>
      </c>
      <c r="I393" s="106"/>
      <c r="J393" s="109">
        <f>SUM(J387:J392)</f>
        <v>2593202.59</v>
      </c>
      <c r="K393" s="109">
        <f>SUM(K387:K392)</f>
        <v>2890818.76</v>
      </c>
      <c r="L393" s="109">
        <f>SUM(L387:L392)</f>
        <v>12827036.09</v>
      </c>
      <c r="M393" s="109">
        <f>SUM(M387:M392)</f>
        <v>11424502.550000001</v>
      </c>
      <c r="N393" s="107">
        <v>5</v>
      </c>
      <c r="O393" s="107">
        <v>5</v>
      </c>
      <c r="P393" s="107">
        <f>N393-O393</f>
        <v>0</v>
      </c>
      <c r="Q393" s="110">
        <f t="shared" si="14"/>
        <v>1402533.5399999991</v>
      </c>
      <c r="R393" s="111">
        <f>L393/H393</f>
        <v>793.50671759975251</v>
      </c>
    </row>
    <row r="394" spans="1:18" x14ac:dyDescent="0.55000000000000004">
      <c r="A394" s="100">
        <v>1</v>
      </c>
      <c r="B394" s="101" t="s">
        <v>62</v>
      </c>
      <c r="C394" s="101" t="s">
        <v>342</v>
      </c>
      <c r="D394" s="101" t="s">
        <v>151</v>
      </c>
      <c r="E394" s="101" t="s">
        <v>52</v>
      </c>
      <c r="F394" s="101" t="s">
        <v>208</v>
      </c>
      <c r="G394" s="101" t="s">
        <v>343</v>
      </c>
      <c r="H394" s="102"/>
      <c r="I394" s="100"/>
      <c r="J394" s="103"/>
      <c r="K394" s="104"/>
      <c r="L394" s="105"/>
      <c r="M394" s="105"/>
      <c r="N394" s="101"/>
      <c r="O394" s="101"/>
      <c r="P394" s="101"/>
    </row>
    <row r="395" spans="1:18" x14ac:dyDescent="0.55000000000000004">
      <c r="A395" s="100">
        <v>2</v>
      </c>
      <c r="B395" s="101" t="s">
        <v>62</v>
      </c>
      <c r="C395" s="101" t="s">
        <v>342</v>
      </c>
      <c r="D395" s="101" t="s">
        <v>151</v>
      </c>
      <c r="E395" s="101" t="s">
        <v>52</v>
      </c>
      <c r="F395" s="101" t="s">
        <v>178</v>
      </c>
      <c r="G395" s="101" t="s">
        <v>996</v>
      </c>
      <c r="H395" s="102">
        <v>3399</v>
      </c>
      <c r="I395" s="100">
        <v>3</v>
      </c>
      <c r="J395" s="105">
        <f>อุดรธานี!F195</f>
        <v>1308274.94</v>
      </c>
      <c r="K395" s="104">
        <f>อุดรธานี!AM195</f>
        <v>1374212.37</v>
      </c>
      <c r="L395" s="105">
        <f>อุดรธานี!AN195</f>
        <v>2439434.06</v>
      </c>
      <c r="M395" s="105">
        <f>อุดรธานี!AO195</f>
        <v>2544705.4500000002</v>
      </c>
      <c r="N395" s="101"/>
      <c r="O395" s="101"/>
      <c r="P395" s="101"/>
      <c r="Q395" s="93">
        <f t="shared" si="14"/>
        <v>-105271.39000000013</v>
      </c>
      <c r="R395" s="94">
        <f t="shared" si="15"/>
        <v>717.69169167402174</v>
      </c>
    </row>
    <row r="396" spans="1:18" x14ac:dyDescent="0.55000000000000004">
      <c r="A396" s="100">
        <v>3</v>
      </c>
      <c r="B396" s="101" t="s">
        <v>62</v>
      </c>
      <c r="C396" s="101" t="s">
        <v>342</v>
      </c>
      <c r="D396" s="101" t="s">
        <v>151</v>
      </c>
      <c r="E396" s="101" t="s">
        <v>52</v>
      </c>
      <c r="F396" s="101" t="s">
        <v>178</v>
      </c>
      <c r="G396" s="101" t="s">
        <v>997</v>
      </c>
      <c r="H396" s="102">
        <v>2537</v>
      </c>
      <c r="I396" s="100">
        <v>2</v>
      </c>
      <c r="J396" s="105">
        <f>อุดรธานี!F196</f>
        <v>783574.01</v>
      </c>
      <c r="K396" s="104">
        <f>อุดรธานี!AM196</f>
        <v>918356.7</v>
      </c>
      <c r="L396" s="105">
        <f>อุดรธานี!AN196</f>
        <v>2803460.8899999997</v>
      </c>
      <c r="M396" s="105">
        <f>อุดรธานี!AO196</f>
        <v>2524006.52</v>
      </c>
      <c r="N396" s="101"/>
      <c r="O396" s="101"/>
      <c r="P396" s="101"/>
      <c r="Q396" s="93">
        <f t="shared" si="14"/>
        <v>279454.36999999965</v>
      </c>
      <c r="R396" s="94">
        <f t="shared" si="15"/>
        <v>1105.0299132834054</v>
      </c>
    </row>
    <row r="397" spans="1:18" x14ac:dyDescent="0.55000000000000004">
      <c r="A397" s="100">
        <v>4</v>
      </c>
      <c r="B397" s="101" t="s">
        <v>62</v>
      </c>
      <c r="C397" s="101" t="s">
        <v>342</v>
      </c>
      <c r="D397" s="101" t="s">
        <v>151</v>
      </c>
      <c r="E397" s="101" t="s">
        <v>52</v>
      </c>
      <c r="F397" s="101" t="s">
        <v>178</v>
      </c>
      <c r="G397" s="101" t="s">
        <v>998</v>
      </c>
      <c r="H397" s="102">
        <v>3240</v>
      </c>
      <c r="I397" s="100">
        <v>3</v>
      </c>
      <c r="J397" s="105">
        <f>อุดรธานี!F197</f>
        <v>948348</v>
      </c>
      <c r="K397" s="104">
        <f>อุดรธานี!AM197</f>
        <v>1012017.11</v>
      </c>
      <c r="L397" s="105">
        <f>อุดรธานี!AN197</f>
        <v>2827442.1500000004</v>
      </c>
      <c r="M397" s="105">
        <f>อุดรธานี!AO197</f>
        <v>2764145.42</v>
      </c>
      <c r="N397" s="101"/>
      <c r="O397" s="101"/>
      <c r="P397" s="101"/>
      <c r="Q397" s="93">
        <f t="shared" si="14"/>
        <v>63296.730000000447</v>
      </c>
      <c r="R397" s="94">
        <f t="shared" si="15"/>
        <v>872.66733024691371</v>
      </c>
    </row>
    <row r="398" spans="1:18" x14ac:dyDescent="0.55000000000000004">
      <c r="A398" s="100">
        <v>5</v>
      </c>
      <c r="B398" s="101" t="s">
        <v>62</v>
      </c>
      <c r="C398" s="101" t="s">
        <v>342</v>
      </c>
      <c r="D398" s="101" t="s">
        <v>151</v>
      </c>
      <c r="E398" s="101" t="s">
        <v>52</v>
      </c>
      <c r="F398" s="101" t="s">
        <v>178</v>
      </c>
      <c r="G398" s="101" t="s">
        <v>999</v>
      </c>
      <c r="H398" s="102">
        <v>4673</v>
      </c>
      <c r="I398" s="100">
        <v>4</v>
      </c>
      <c r="J398" s="105">
        <f>อุดรธานี!F198</f>
        <v>1029226.16</v>
      </c>
      <c r="K398" s="104">
        <f>อุดรธานี!AM198</f>
        <v>1243658.1600000001</v>
      </c>
      <c r="L398" s="105">
        <f>อุดรธานี!AN198</f>
        <v>3523653.99</v>
      </c>
      <c r="M398" s="105">
        <f>อุดรธานี!AO198</f>
        <v>3139915.4600000004</v>
      </c>
      <c r="N398" s="101"/>
      <c r="O398" s="101"/>
      <c r="P398" s="101"/>
      <c r="Q398" s="93">
        <f t="shared" si="14"/>
        <v>383738.5299999998</v>
      </c>
      <c r="R398" s="94">
        <f t="shared" si="15"/>
        <v>754.0453648619731</v>
      </c>
    </row>
    <row r="399" spans="1:18" s="112" customFormat="1" x14ac:dyDescent="0.55000000000000004">
      <c r="A399" s="106">
        <v>16</v>
      </c>
      <c r="B399" s="107" t="s">
        <v>62</v>
      </c>
      <c r="C399" s="107"/>
      <c r="D399" s="107"/>
      <c r="E399" s="107" t="s">
        <v>75</v>
      </c>
      <c r="F399" s="107"/>
      <c r="G399" s="107" t="s">
        <v>344</v>
      </c>
      <c r="H399" s="113">
        <f>SUM(H394:H398)</f>
        <v>13849</v>
      </c>
      <c r="I399" s="106"/>
      <c r="J399" s="109">
        <f>SUM(J394:J398)</f>
        <v>4069423.1100000003</v>
      </c>
      <c r="K399" s="109">
        <f>SUM(K394:K398)</f>
        <v>4548244.34</v>
      </c>
      <c r="L399" s="109">
        <f>SUM(L394:L398)</f>
        <v>11593991.09</v>
      </c>
      <c r="M399" s="109">
        <f>SUM(M394:M398)</f>
        <v>10972772.850000001</v>
      </c>
      <c r="N399" s="107">
        <v>4</v>
      </c>
      <c r="O399" s="107">
        <v>4</v>
      </c>
      <c r="P399" s="107">
        <f>N399-O399</f>
        <v>0</v>
      </c>
      <c r="Q399" s="110">
        <f t="shared" si="14"/>
        <v>621218.23999999836</v>
      </c>
      <c r="R399" s="111">
        <f>L399/H399</f>
        <v>837.17171564733917</v>
      </c>
    </row>
    <row r="400" spans="1:18" x14ac:dyDescent="0.55000000000000004">
      <c r="A400" s="100">
        <v>1</v>
      </c>
      <c r="B400" s="101" t="s">
        <v>62</v>
      </c>
      <c r="C400" s="101" t="s">
        <v>345</v>
      </c>
      <c r="D400" s="101" t="s">
        <v>153</v>
      </c>
      <c r="E400" s="101" t="s">
        <v>53</v>
      </c>
      <c r="F400" s="101" t="s">
        <v>208</v>
      </c>
      <c r="G400" s="101" t="s">
        <v>346</v>
      </c>
      <c r="H400" s="102"/>
      <c r="I400" s="100"/>
      <c r="J400" s="103"/>
      <c r="K400" s="104"/>
      <c r="L400" s="105"/>
      <c r="M400" s="105"/>
      <c r="N400" s="101"/>
      <c r="O400" s="101"/>
      <c r="P400" s="101"/>
    </row>
    <row r="401" spans="1:18" x14ac:dyDescent="0.55000000000000004">
      <c r="A401" s="100">
        <v>2</v>
      </c>
      <c r="B401" s="101" t="s">
        <v>62</v>
      </c>
      <c r="C401" s="101" t="s">
        <v>345</v>
      </c>
      <c r="D401" s="101" t="s">
        <v>153</v>
      </c>
      <c r="E401" s="101" t="s">
        <v>53</v>
      </c>
      <c r="F401" s="101" t="s">
        <v>178</v>
      </c>
      <c r="G401" s="101" t="s">
        <v>1000</v>
      </c>
      <c r="H401" s="102">
        <v>3205</v>
      </c>
      <c r="I401" s="100">
        <v>3</v>
      </c>
      <c r="J401" s="105">
        <f>อุดรธานี!F199</f>
        <v>812455.91</v>
      </c>
      <c r="K401" s="104">
        <f>อุดรธานี!AM199</f>
        <v>711276.70000000007</v>
      </c>
      <c r="L401" s="105">
        <f>อุดรธานี!AN199</f>
        <v>2053488.08</v>
      </c>
      <c r="M401" s="105">
        <f>อุดรธานี!AO199</f>
        <v>3381885.85</v>
      </c>
      <c r="N401" s="101"/>
      <c r="O401" s="101"/>
      <c r="P401" s="101"/>
      <c r="Q401" s="93">
        <f t="shared" si="14"/>
        <v>-1328397.77</v>
      </c>
      <c r="R401" s="94">
        <f t="shared" si="15"/>
        <v>640.71390951638068</v>
      </c>
    </row>
    <row r="402" spans="1:18" x14ac:dyDescent="0.55000000000000004">
      <c r="A402" s="100">
        <v>3</v>
      </c>
      <c r="B402" s="101" t="s">
        <v>62</v>
      </c>
      <c r="C402" s="101" t="s">
        <v>345</v>
      </c>
      <c r="D402" s="101" t="s">
        <v>153</v>
      </c>
      <c r="E402" s="101" t="s">
        <v>53</v>
      </c>
      <c r="F402" s="101" t="s">
        <v>178</v>
      </c>
      <c r="G402" s="101" t="s">
        <v>1001</v>
      </c>
      <c r="H402" s="102">
        <v>2571</v>
      </c>
      <c r="I402" s="100">
        <v>2</v>
      </c>
      <c r="J402" s="105">
        <f>อุดรธานี!F200</f>
        <v>614686.07999999996</v>
      </c>
      <c r="K402" s="104">
        <f>อุดรธานี!AM200</f>
        <v>568888.32999999996</v>
      </c>
      <c r="L402" s="105">
        <f>อุดรธานี!AN200</f>
        <v>1922608.27</v>
      </c>
      <c r="M402" s="105">
        <f>อุดรธานี!AO200</f>
        <v>1948032.15</v>
      </c>
      <c r="N402" s="101"/>
      <c r="O402" s="101"/>
      <c r="P402" s="101"/>
      <c r="Q402" s="93">
        <f t="shared" si="14"/>
        <v>-25423.879999999888</v>
      </c>
      <c r="R402" s="94">
        <f t="shared" si="15"/>
        <v>747.80562816024894</v>
      </c>
    </row>
    <row r="403" spans="1:18" x14ac:dyDescent="0.55000000000000004">
      <c r="A403" s="100">
        <v>4</v>
      </c>
      <c r="B403" s="101" t="s">
        <v>62</v>
      </c>
      <c r="C403" s="101" t="s">
        <v>345</v>
      </c>
      <c r="D403" s="101" t="s">
        <v>153</v>
      </c>
      <c r="E403" s="101" t="s">
        <v>53</v>
      </c>
      <c r="F403" s="101" t="s">
        <v>178</v>
      </c>
      <c r="G403" s="101" t="s">
        <v>1002</v>
      </c>
      <c r="H403" s="102">
        <v>3142</v>
      </c>
      <c r="I403" s="100">
        <v>3</v>
      </c>
      <c r="J403" s="105">
        <f>อุดรธานี!F201</f>
        <v>141640.24</v>
      </c>
      <c r="K403" s="104">
        <f>อุดรธานี!AM201</f>
        <v>329144.52</v>
      </c>
      <c r="L403" s="105">
        <f>อุดรธานี!AN201</f>
        <v>2483784.25</v>
      </c>
      <c r="M403" s="105">
        <f>อุดรธานี!AO201</f>
        <v>2625373.66</v>
      </c>
      <c r="N403" s="101"/>
      <c r="O403" s="101"/>
      <c r="P403" s="101"/>
      <c r="Q403" s="93">
        <f t="shared" si="14"/>
        <v>-141589.41000000015</v>
      </c>
      <c r="R403" s="94">
        <f t="shared" si="15"/>
        <v>790.51058243157229</v>
      </c>
    </row>
    <row r="404" spans="1:18" x14ac:dyDescent="0.55000000000000004">
      <c r="A404" s="100">
        <v>5</v>
      </c>
      <c r="B404" s="101" t="s">
        <v>62</v>
      </c>
      <c r="C404" s="101" t="s">
        <v>345</v>
      </c>
      <c r="D404" s="101" t="s">
        <v>153</v>
      </c>
      <c r="E404" s="101" t="s">
        <v>53</v>
      </c>
      <c r="F404" s="101" t="s">
        <v>178</v>
      </c>
      <c r="G404" s="101" t="s">
        <v>1003</v>
      </c>
      <c r="H404" s="102">
        <v>1449</v>
      </c>
      <c r="I404" s="100">
        <v>1</v>
      </c>
      <c r="J404" s="105">
        <f>อุดรธานี!F202</f>
        <v>117124.67</v>
      </c>
      <c r="K404" s="104">
        <f>อุดรธานี!AM202</f>
        <v>82583.53</v>
      </c>
      <c r="L404" s="105">
        <f>อุดรธานี!AN202</f>
        <v>1624946.74</v>
      </c>
      <c r="M404" s="105">
        <f>อุดรธานี!AO202</f>
        <v>1845577.4</v>
      </c>
      <c r="N404" s="101"/>
      <c r="O404" s="101"/>
      <c r="P404" s="101"/>
      <c r="Q404" s="93">
        <f t="shared" si="14"/>
        <v>-220630.65999999992</v>
      </c>
      <c r="R404" s="94">
        <f t="shared" si="15"/>
        <v>1121.4263216011043</v>
      </c>
    </row>
    <row r="405" spans="1:18" x14ac:dyDescent="0.55000000000000004">
      <c r="A405" s="100">
        <v>6</v>
      </c>
      <c r="B405" s="101" t="s">
        <v>62</v>
      </c>
      <c r="C405" s="101" t="s">
        <v>345</v>
      </c>
      <c r="D405" s="101" t="s">
        <v>153</v>
      </c>
      <c r="E405" s="101" t="s">
        <v>53</v>
      </c>
      <c r="F405" s="101" t="s">
        <v>178</v>
      </c>
      <c r="G405" s="101" t="s">
        <v>1004</v>
      </c>
      <c r="H405" s="102">
        <v>1947</v>
      </c>
      <c r="I405" s="100">
        <v>2</v>
      </c>
      <c r="J405" s="105">
        <f>อุดรธานี!F203</f>
        <v>561847.37</v>
      </c>
      <c r="K405" s="104">
        <f>อุดรธานี!AM203</f>
        <v>538685.35</v>
      </c>
      <c r="L405" s="105">
        <f>อุดรธานี!AN203</f>
        <v>2013852.8900000001</v>
      </c>
      <c r="M405" s="105">
        <f>อุดรธานี!AO203</f>
        <v>2588399.92</v>
      </c>
      <c r="N405" s="101"/>
      <c r="O405" s="101"/>
      <c r="P405" s="101"/>
      <c r="Q405" s="93">
        <f t="shared" si="14"/>
        <v>-574547.0299999998</v>
      </c>
      <c r="R405" s="94">
        <f t="shared" si="15"/>
        <v>1034.3363585002569</v>
      </c>
    </row>
    <row r="406" spans="1:18" x14ac:dyDescent="0.55000000000000004">
      <c r="A406" s="100">
        <v>7</v>
      </c>
      <c r="B406" s="101" t="s">
        <v>62</v>
      </c>
      <c r="C406" s="101" t="s">
        <v>345</v>
      </c>
      <c r="D406" s="101" t="s">
        <v>153</v>
      </c>
      <c r="E406" s="101" t="s">
        <v>53</v>
      </c>
      <c r="F406" s="101" t="s">
        <v>178</v>
      </c>
      <c r="G406" s="101" t="s">
        <v>1005</v>
      </c>
      <c r="H406" s="102">
        <v>1027</v>
      </c>
      <c r="I406" s="100">
        <v>1</v>
      </c>
      <c r="J406" s="105">
        <f>อุดรธานี!F204</f>
        <v>514484.5</v>
      </c>
      <c r="K406" s="104">
        <f>อุดรธานี!AM204</f>
        <v>447649.91000000003</v>
      </c>
      <c r="L406" s="105">
        <f>อุดรธานี!AN204</f>
        <v>1819420.6800000002</v>
      </c>
      <c r="M406" s="105">
        <f>อุดรธานี!AO204</f>
        <v>1713249.59</v>
      </c>
      <c r="N406" s="101"/>
      <c r="O406" s="101"/>
      <c r="P406" s="101"/>
      <c r="Q406" s="93">
        <f t="shared" si="14"/>
        <v>106171.09000000008</v>
      </c>
      <c r="R406" s="94">
        <f t="shared" si="15"/>
        <v>1771.5878091528725</v>
      </c>
    </row>
    <row r="407" spans="1:18" x14ac:dyDescent="0.55000000000000004">
      <c r="A407" s="100">
        <v>8</v>
      </c>
      <c r="B407" s="101" t="s">
        <v>62</v>
      </c>
      <c r="C407" s="101" t="s">
        <v>345</v>
      </c>
      <c r="D407" s="101" t="s">
        <v>153</v>
      </c>
      <c r="E407" s="101" t="s">
        <v>53</v>
      </c>
      <c r="F407" s="101" t="s">
        <v>178</v>
      </c>
      <c r="G407" s="101" t="s">
        <v>1006</v>
      </c>
      <c r="H407" s="102">
        <v>3432</v>
      </c>
      <c r="I407" s="100">
        <v>3</v>
      </c>
      <c r="J407" s="105">
        <f>อุดรธานี!F205</f>
        <v>808068.02</v>
      </c>
      <c r="K407" s="104">
        <f>อุดรธานี!AM205</f>
        <v>817762.38</v>
      </c>
      <c r="L407" s="105">
        <f>อุดรธานี!AN205</f>
        <v>1835709.56</v>
      </c>
      <c r="M407" s="105">
        <f>อุดรธานี!AO205</f>
        <v>2093522.34</v>
      </c>
      <c r="N407" s="101"/>
      <c r="O407" s="101"/>
      <c r="P407" s="101"/>
      <c r="Q407" s="93">
        <f t="shared" si="14"/>
        <v>-257812.78000000003</v>
      </c>
      <c r="R407" s="94">
        <f t="shared" si="15"/>
        <v>534.88040792540789</v>
      </c>
    </row>
    <row r="408" spans="1:18" x14ac:dyDescent="0.55000000000000004">
      <c r="A408" s="100">
        <v>9</v>
      </c>
      <c r="B408" s="101" t="s">
        <v>62</v>
      </c>
      <c r="C408" s="101" t="s">
        <v>345</v>
      </c>
      <c r="D408" s="101" t="s">
        <v>153</v>
      </c>
      <c r="E408" s="101" t="s">
        <v>53</v>
      </c>
      <c r="F408" s="101" t="s">
        <v>178</v>
      </c>
      <c r="G408" s="101" t="s">
        <v>1007</v>
      </c>
      <c r="H408" s="102">
        <v>2689</v>
      </c>
      <c r="I408" s="100">
        <v>2</v>
      </c>
      <c r="J408" s="105">
        <f>อุดรธานี!F206</f>
        <v>801978.21</v>
      </c>
      <c r="K408" s="104">
        <f>อุดรธานี!AM206</f>
        <v>868191.2</v>
      </c>
      <c r="L408" s="105">
        <f>อุดรธานี!AN206</f>
        <v>2867641</v>
      </c>
      <c r="M408" s="105">
        <f>อุดรธานี!AO206</f>
        <v>2869747.77</v>
      </c>
      <c r="N408" s="101"/>
      <c r="O408" s="101"/>
      <c r="P408" s="101"/>
      <c r="Q408" s="93">
        <f t="shared" si="14"/>
        <v>-2106.7700000000186</v>
      </c>
      <c r="R408" s="94">
        <f t="shared" si="15"/>
        <v>1066.4339903309781</v>
      </c>
    </row>
    <row r="409" spans="1:18" s="177" customFormat="1" x14ac:dyDescent="0.55000000000000004">
      <c r="A409" s="173">
        <v>10</v>
      </c>
      <c r="B409" s="174" t="s">
        <v>62</v>
      </c>
      <c r="C409" s="174" t="s">
        <v>345</v>
      </c>
      <c r="D409" s="174" t="s">
        <v>153</v>
      </c>
      <c r="E409" s="174" t="s">
        <v>53</v>
      </c>
      <c r="F409" s="174" t="s">
        <v>178</v>
      </c>
      <c r="G409" s="174" t="s">
        <v>1008</v>
      </c>
      <c r="H409" s="175">
        <v>1018</v>
      </c>
      <c r="I409" s="173">
        <v>1</v>
      </c>
      <c r="J409" s="149">
        <f>อุดรธานี!F207</f>
        <v>261692.09</v>
      </c>
      <c r="K409" s="149">
        <f>อุดรธานี!AM207</f>
        <v>268256.70999999996</v>
      </c>
      <c r="L409" s="149">
        <f>อุดรธานี!AN207</f>
        <v>547563.01</v>
      </c>
      <c r="M409" s="149">
        <f>อุดรธานี!AO207</f>
        <v>587603.14999999991</v>
      </c>
      <c r="N409" s="174"/>
      <c r="O409" s="174"/>
      <c r="P409" s="174"/>
      <c r="Q409" s="176">
        <f t="shared" si="14"/>
        <v>-40040.139999999898</v>
      </c>
      <c r="R409" s="176">
        <f t="shared" si="15"/>
        <v>537.88114931237726</v>
      </c>
    </row>
    <row r="410" spans="1:18" s="112" customFormat="1" x14ac:dyDescent="0.55000000000000004">
      <c r="A410" s="106">
        <v>17</v>
      </c>
      <c r="B410" s="107" t="s">
        <v>62</v>
      </c>
      <c r="C410" s="107"/>
      <c r="D410" s="107"/>
      <c r="E410" s="107" t="s">
        <v>75</v>
      </c>
      <c r="F410" s="107"/>
      <c r="G410" s="107" t="s">
        <v>347</v>
      </c>
      <c r="H410" s="113">
        <f>SUM(H400:H409)</f>
        <v>20480</v>
      </c>
      <c r="I410" s="106"/>
      <c r="J410" s="109">
        <f>SUM(J400:J409)</f>
        <v>4633977.09</v>
      </c>
      <c r="K410" s="109">
        <f>SUM(K400:K409)</f>
        <v>4632438.63</v>
      </c>
      <c r="L410" s="109">
        <f>SUM(L400:L409)</f>
        <v>17169014.48</v>
      </c>
      <c r="M410" s="109">
        <f>SUM(M400:M409)</f>
        <v>19653391.829999998</v>
      </c>
      <c r="N410" s="107">
        <v>9</v>
      </c>
      <c r="O410" s="107">
        <v>9</v>
      </c>
      <c r="P410" s="107">
        <v>0</v>
      </c>
      <c r="Q410" s="110">
        <f t="shared" si="14"/>
        <v>-2484377.3499999978</v>
      </c>
      <c r="R410" s="111">
        <f>L410/H410</f>
        <v>838.33078515625004</v>
      </c>
    </row>
    <row r="411" spans="1:18" x14ac:dyDescent="0.55000000000000004">
      <c r="A411" s="100">
        <v>1</v>
      </c>
      <c r="B411" s="101" t="s">
        <v>62</v>
      </c>
      <c r="C411" s="101" t="s">
        <v>39</v>
      </c>
      <c r="D411" s="101" t="s">
        <v>155</v>
      </c>
      <c r="E411" s="101" t="s">
        <v>40</v>
      </c>
      <c r="F411" s="101" t="s">
        <v>208</v>
      </c>
      <c r="G411" s="101" t="s">
        <v>348</v>
      </c>
      <c r="H411" s="102"/>
      <c r="I411" s="100"/>
      <c r="J411" s="103"/>
      <c r="K411" s="104"/>
      <c r="L411" s="105"/>
      <c r="M411" s="105"/>
      <c r="N411" s="101"/>
      <c r="O411" s="101"/>
      <c r="P411" s="101"/>
    </row>
    <row r="412" spans="1:18" x14ac:dyDescent="0.55000000000000004">
      <c r="A412" s="100">
        <v>2</v>
      </c>
      <c r="B412" s="101" t="s">
        <v>62</v>
      </c>
      <c r="C412" s="101" t="s">
        <v>39</v>
      </c>
      <c r="D412" s="101" t="s">
        <v>155</v>
      </c>
      <c r="E412" s="101" t="s">
        <v>40</v>
      </c>
      <c r="F412" s="101" t="s">
        <v>178</v>
      </c>
      <c r="G412" s="101" t="s">
        <v>1009</v>
      </c>
      <c r="H412" s="102">
        <v>3383</v>
      </c>
      <c r="I412" s="100">
        <v>3</v>
      </c>
      <c r="J412" s="105">
        <f>อุดรธานี!F208</f>
        <v>718393.56</v>
      </c>
      <c r="K412" s="104">
        <f>อุดรธานี!AM208</f>
        <v>780484.49000000011</v>
      </c>
      <c r="L412" s="105">
        <f>อุดรธานี!AN208</f>
        <v>2840264.75</v>
      </c>
      <c r="M412" s="105">
        <f>อุดรธานี!AO208</f>
        <v>2697194.27</v>
      </c>
      <c r="N412" s="101"/>
      <c r="O412" s="101"/>
      <c r="P412" s="101"/>
      <c r="Q412" s="93">
        <f t="shared" si="14"/>
        <v>143070.47999999998</v>
      </c>
      <c r="R412" s="94">
        <f t="shared" si="15"/>
        <v>839.56983446644995</v>
      </c>
    </row>
    <row r="413" spans="1:18" x14ac:dyDescent="0.55000000000000004">
      <c r="A413" s="100">
        <v>3</v>
      </c>
      <c r="B413" s="101" t="s">
        <v>62</v>
      </c>
      <c r="C413" s="101" t="s">
        <v>39</v>
      </c>
      <c r="D413" s="101" t="s">
        <v>155</v>
      </c>
      <c r="E413" s="101" t="s">
        <v>40</v>
      </c>
      <c r="F413" s="101" t="s">
        <v>178</v>
      </c>
      <c r="G413" s="101" t="s">
        <v>1010</v>
      </c>
      <c r="H413" s="102">
        <v>2911</v>
      </c>
      <c r="I413" s="100">
        <v>2</v>
      </c>
      <c r="J413" s="105">
        <f>อุดรธานี!F209</f>
        <v>399859.22</v>
      </c>
      <c r="K413" s="104">
        <f>อุดรธานี!AM209</f>
        <v>401002.97</v>
      </c>
      <c r="L413" s="105">
        <f>อุดรธานี!AN209</f>
        <v>1459018.58</v>
      </c>
      <c r="M413" s="105">
        <f>อุดรธานี!AO209</f>
        <v>1416738.5</v>
      </c>
      <c r="N413" s="101"/>
      <c r="O413" s="101"/>
      <c r="P413" s="101"/>
      <c r="Q413" s="93">
        <f t="shared" si="14"/>
        <v>42280.080000000075</v>
      </c>
      <c r="R413" s="94">
        <f t="shared" si="15"/>
        <v>501.20871865338376</v>
      </c>
    </row>
    <row r="414" spans="1:18" x14ac:dyDescent="0.55000000000000004">
      <c r="A414" s="100">
        <v>4</v>
      </c>
      <c r="B414" s="101" t="s">
        <v>62</v>
      </c>
      <c r="C414" s="101" t="s">
        <v>39</v>
      </c>
      <c r="D414" s="101" t="s">
        <v>155</v>
      </c>
      <c r="E414" s="101" t="s">
        <v>40</v>
      </c>
      <c r="F414" s="101" t="s">
        <v>178</v>
      </c>
      <c r="G414" s="101" t="s">
        <v>1011</v>
      </c>
      <c r="H414" s="102">
        <v>5486</v>
      </c>
      <c r="I414" s="100">
        <v>4</v>
      </c>
      <c r="J414" s="105">
        <f>อุดรธานี!F210</f>
        <v>1496352.92</v>
      </c>
      <c r="K414" s="104">
        <f>อุดรธานี!AM210</f>
        <v>1596472.8699999999</v>
      </c>
      <c r="L414" s="105">
        <f>อุดรธานี!AN210</f>
        <v>3764980.15</v>
      </c>
      <c r="M414" s="105">
        <f>อุดรธานี!AO210</f>
        <v>3349603.39</v>
      </c>
      <c r="N414" s="101"/>
      <c r="O414" s="101"/>
      <c r="P414" s="101"/>
      <c r="Q414" s="93">
        <f t="shared" si="14"/>
        <v>415376.75999999978</v>
      </c>
      <c r="R414" s="94">
        <f t="shared" si="15"/>
        <v>686.2887623040466</v>
      </c>
    </row>
    <row r="415" spans="1:18" x14ac:dyDescent="0.55000000000000004">
      <c r="A415" s="100">
        <v>5</v>
      </c>
      <c r="B415" s="101" t="s">
        <v>62</v>
      </c>
      <c r="C415" s="101" t="s">
        <v>39</v>
      </c>
      <c r="D415" s="101" t="s">
        <v>155</v>
      </c>
      <c r="E415" s="101" t="s">
        <v>40</v>
      </c>
      <c r="F415" s="101" t="s">
        <v>178</v>
      </c>
      <c r="G415" s="101" t="s">
        <v>1012</v>
      </c>
      <c r="H415" s="102">
        <v>3301</v>
      </c>
      <c r="I415" s="100">
        <v>3</v>
      </c>
      <c r="J415" s="105">
        <f>อุดรธานี!F211</f>
        <v>421025.31</v>
      </c>
      <c r="K415" s="104">
        <f>อุดรธานี!AM211</f>
        <v>424313.15</v>
      </c>
      <c r="L415" s="105">
        <f>อุดรธานี!AN211</f>
        <v>2544308.29</v>
      </c>
      <c r="M415" s="105">
        <f>อุดรธานี!AO211</f>
        <v>2524139.85</v>
      </c>
      <c r="N415" s="101"/>
      <c r="O415" s="101"/>
      <c r="P415" s="101"/>
      <c r="Q415" s="93">
        <f>L415-M415</f>
        <v>20168.439999999944</v>
      </c>
      <c r="R415" s="94">
        <f t="shared" si="15"/>
        <v>770.76894577400788</v>
      </c>
    </row>
    <row r="416" spans="1:18" s="112" customFormat="1" x14ac:dyDescent="0.55000000000000004">
      <c r="A416" s="106">
        <v>18</v>
      </c>
      <c r="B416" s="107" t="s">
        <v>62</v>
      </c>
      <c r="C416" s="107"/>
      <c r="D416" s="107"/>
      <c r="E416" s="107" t="s">
        <v>75</v>
      </c>
      <c r="F416" s="107"/>
      <c r="G416" s="107" t="s">
        <v>349</v>
      </c>
      <c r="H416" s="113">
        <f>SUM(H411:H415)</f>
        <v>15081</v>
      </c>
      <c r="I416" s="106"/>
      <c r="J416" s="109">
        <f>SUM(J411:J415)</f>
        <v>3035631.0100000002</v>
      </c>
      <c r="K416" s="109">
        <f>SUM(K411:K415)</f>
        <v>3202273.48</v>
      </c>
      <c r="L416" s="109">
        <f>SUM(L411:L415)</f>
        <v>10608571.77</v>
      </c>
      <c r="M416" s="109">
        <f>SUM(M411:M415)</f>
        <v>9987676.0099999998</v>
      </c>
      <c r="N416" s="107">
        <v>4</v>
      </c>
      <c r="O416" s="107">
        <v>4</v>
      </c>
      <c r="P416" s="107">
        <f>N416-O416</f>
        <v>0</v>
      </c>
      <c r="Q416" s="110">
        <f t="shared" si="14"/>
        <v>620895.75999999978</v>
      </c>
      <c r="R416" s="111">
        <f>L416/H416</f>
        <v>703.43954445991642</v>
      </c>
    </row>
    <row r="417" spans="1:18" x14ac:dyDescent="0.55000000000000004">
      <c r="A417" s="100">
        <v>1</v>
      </c>
      <c r="B417" s="101" t="s">
        <v>62</v>
      </c>
      <c r="C417" s="101" t="s">
        <v>31</v>
      </c>
      <c r="D417" s="101" t="s">
        <v>97</v>
      </c>
      <c r="E417" s="101" t="s">
        <v>350</v>
      </c>
      <c r="F417" s="101" t="s">
        <v>208</v>
      </c>
      <c r="G417" s="101" t="s">
        <v>351</v>
      </c>
      <c r="H417" s="102"/>
      <c r="I417" s="100"/>
      <c r="J417" s="103"/>
      <c r="K417" s="104"/>
      <c r="L417" s="105"/>
      <c r="M417" s="105"/>
      <c r="N417" s="101"/>
      <c r="O417" s="101"/>
      <c r="P417" s="101"/>
    </row>
    <row r="418" spans="1:18" x14ac:dyDescent="0.55000000000000004">
      <c r="A418" s="100">
        <v>2</v>
      </c>
      <c r="B418" s="101" t="s">
        <v>62</v>
      </c>
      <c r="C418" s="101" t="s">
        <v>31</v>
      </c>
      <c r="D418" s="101" t="s">
        <v>97</v>
      </c>
      <c r="E418" s="101" t="s">
        <v>350</v>
      </c>
      <c r="F418" s="101" t="s">
        <v>178</v>
      </c>
      <c r="G418" s="101" t="s">
        <v>867</v>
      </c>
      <c r="H418" s="102">
        <v>3601</v>
      </c>
      <c r="I418" s="100">
        <v>3</v>
      </c>
      <c r="J418" s="103">
        <f>อุดรธานี!F66</f>
        <v>1279588.1499999999</v>
      </c>
      <c r="K418" s="104">
        <f>อุดรธานี!AM66</f>
        <v>1339457.5399999998</v>
      </c>
      <c r="L418" s="105">
        <f>อุดรธานี!AN66</f>
        <v>2986831.46</v>
      </c>
      <c r="M418" s="105">
        <f>อุดรธานี!AO66</f>
        <v>2783547.56</v>
      </c>
      <c r="N418" s="101"/>
      <c r="O418" s="101"/>
      <c r="P418" s="101"/>
      <c r="Q418" s="110">
        <f>L418-M418</f>
        <v>203283.89999999991</v>
      </c>
      <c r="R418" s="111">
        <f>L418/H418</f>
        <v>829.44500416550954</v>
      </c>
    </row>
    <row r="419" spans="1:18" s="112" customFormat="1" x14ac:dyDescent="0.55000000000000004">
      <c r="A419" s="106">
        <v>19</v>
      </c>
      <c r="B419" s="107" t="s">
        <v>62</v>
      </c>
      <c r="C419" s="107"/>
      <c r="D419" s="107"/>
      <c r="E419" s="107" t="s">
        <v>75</v>
      </c>
      <c r="F419" s="107"/>
      <c r="G419" s="107" t="s">
        <v>352</v>
      </c>
      <c r="H419" s="113">
        <f>SUM(H417:H418)</f>
        <v>3601</v>
      </c>
      <c r="I419" s="106"/>
      <c r="J419" s="109">
        <f>SUM(J417:J418)</f>
        <v>1279588.1499999999</v>
      </c>
      <c r="K419" s="109">
        <f>SUM(K417:K418)</f>
        <v>1339457.5399999998</v>
      </c>
      <c r="L419" s="109">
        <f>SUM(L417:L418)</f>
        <v>2986831.46</v>
      </c>
      <c r="M419" s="109">
        <f>SUM(M417:M418)</f>
        <v>2783547.56</v>
      </c>
      <c r="N419" s="107">
        <v>1</v>
      </c>
      <c r="O419" s="107">
        <v>1</v>
      </c>
      <c r="P419" s="107">
        <f>N419-O419</f>
        <v>0</v>
      </c>
      <c r="Q419" s="110"/>
      <c r="R419" s="111"/>
    </row>
    <row r="420" spans="1:18" x14ac:dyDescent="0.55000000000000004">
      <c r="A420" s="100">
        <v>1</v>
      </c>
      <c r="B420" s="101" t="s">
        <v>62</v>
      </c>
      <c r="C420" s="101" t="s">
        <v>353</v>
      </c>
      <c r="D420" s="101" t="s">
        <v>157</v>
      </c>
      <c r="E420" s="101" t="s">
        <v>54</v>
      </c>
      <c r="F420" s="101" t="s">
        <v>208</v>
      </c>
      <c r="G420" s="101" t="s">
        <v>354</v>
      </c>
      <c r="H420" s="102"/>
      <c r="I420" s="100"/>
      <c r="J420" s="103"/>
      <c r="K420" s="104"/>
      <c r="L420" s="105"/>
      <c r="M420" s="105"/>
      <c r="N420" s="101"/>
      <c r="O420" s="101"/>
      <c r="P420" s="101"/>
    </row>
    <row r="421" spans="1:18" x14ac:dyDescent="0.55000000000000004">
      <c r="A421" s="100">
        <v>2</v>
      </c>
      <c r="B421" s="101" t="s">
        <v>62</v>
      </c>
      <c r="C421" s="101" t="s">
        <v>353</v>
      </c>
      <c r="D421" s="101" t="s">
        <v>157</v>
      </c>
      <c r="E421" s="101" t="s">
        <v>54</v>
      </c>
      <c r="F421" s="101" t="s">
        <v>178</v>
      </c>
      <c r="G421" s="101" t="s">
        <v>1013</v>
      </c>
      <c r="H421" s="102">
        <v>3953</v>
      </c>
      <c r="I421" s="100">
        <v>3</v>
      </c>
      <c r="J421" s="105">
        <f>อุดรธานี!F212</f>
        <v>1348936.17</v>
      </c>
      <c r="K421" s="104">
        <f>อุดรธานี!AM212</f>
        <v>1614847.3099999998</v>
      </c>
      <c r="L421" s="105">
        <f>อุดรธานี!AN212</f>
        <v>3317300.7800000003</v>
      </c>
      <c r="M421" s="105">
        <f>อุดรธานี!AO212</f>
        <v>3148530.46</v>
      </c>
      <c r="N421" s="101"/>
      <c r="O421" s="101"/>
      <c r="P421" s="101"/>
      <c r="Q421" s="93">
        <f t="shared" si="14"/>
        <v>168770.3200000003</v>
      </c>
      <c r="R421" s="94">
        <f t="shared" si="15"/>
        <v>839.1856261067544</v>
      </c>
    </row>
    <row r="422" spans="1:18" x14ac:dyDescent="0.55000000000000004">
      <c r="A422" s="100">
        <v>3</v>
      </c>
      <c r="B422" s="101" t="s">
        <v>62</v>
      </c>
      <c r="C422" s="101" t="s">
        <v>353</v>
      </c>
      <c r="D422" s="101" t="s">
        <v>157</v>
      </c>
      <c r="E422" s="101" t="s">
        <v>54</v>
      </c>
      <c r="F422" s="101" t="s">
        <v>178</v>
      </c>
      <c r="G422" s="101" t="s">
        <v>1014</v>
      </c>
      <c r="H422" s="102">
        <v>3395</v>
      </c>
      <c r="I422" s="100">
        <v>3</v>
      </c>
      <c r="J422" s="105">
        <f>อุดรธานี!F213</f>
        <v>782379.3</v>
      </c>
      <c r="K422" s="104">
        <f>อุดรธานี!AM213</f>
        <v>911090.62000000011</v>
      </c>
      <c r="L422" s="105">
        <f>อุดรธานี!AN213</f>
        <v>2320086.29</v>
      </c>
      <c r="M422" s="105">
        <f>อุดรธานี!AO213</f>
        <v>2104836.35</v>
      </c>
      <c r="N422" s="101"/>
      <c r="O422" s="101"/>
      <c r="P422" s="101"/>
      <c r="Q422" s="93">
        <f t="shared" si="14"/>
        <v>215249.93999999994</v>
      </c>
      <c r="R422" s="94">
        <f t="shared" si="15"/>
        <v>683.38329602356407</v>
      </c>
    </row>
    <row r="423" spans="1:18" x14ac:dyDescent="0.55000000000000004">
      <c r="A423" s="100">
        <v>4</v>
      </c>
      <c r="B423" s="101" t="s">
        <v>62</v>
      </c>
      <c r="C423" s="101" t="s">
        <v>353</v>
      </c>
      <c r="D423" s="101" t="s">
        <v>157</v>
      </c>
      <c r="E423" s="101" t="s">
        <v>54</v>
      </c>
      <c r="F423" s="101" t="s">
        <v>178</v>
      </c>
      <c r="G423" s="101" t="s">
        <v>1015</v>
      </c>
      <c r="H423" s="102">
        <v>2697</v>
      </c>
      <c r="I423" s="100">
        <v>2</v>
      </c>
      <c r="J423" s="105">
        <f>อุดรธานี!F214</f>
        <v>1064069.02</v>
      </c>
      <c r="K423" s="104">
        <f>อุดรธานี!AM214</f>
        <v>1298728.18</v>
      </c>
      <c r="L423" s="105">
        <f>อุดรธานี!AN214</f>
        <v>2344275.0700000003</v>
      </c>
      <c r="M423" s="105">
        <f>อุดรธานี!AO214</f>
        <v>1856406.23</v>
      </c>
      <c r="N423" s="101"/>
      <c r="O423" s="101"/>
      <c r="P423" s="101"/>
      <c r="Q423" s="93">
        <f t="shared" si="14"/>
        <v>487868.84000000032</v>
      </c>
      <c r="R423" s="94">
        <f t="shared" si="15"/>
        <v>869.21582128290709</v>
      </c>
    </row>
    <row r="424" spans="1:18" x14ac:dyDescent="0.55000000000000004">
      <c r="A424" s="100">
        <v>5</v>
      </c>
      <c r="B424" s="101" t="s">
        <v>62</v>
      </c>
      <c r="C424" s="101" t="s">
        <v>353</v>
      </c>
      <c r="D424" s="101" t="s">
        <v>157</v>
      </c>
      <c r="E424" s="101" t="s">
        <v>54</v>
      </c>
      <c r="F424" s="101" t="s">
        <v>178</v>
      </c>
      <c r="G424" s="101" t="s">
        <v>1016</v>
      </c>
      <c r="H424" s="102">
        <v>5919</v>
      </c>
      <c r="I424" s="100">
        <v>4</v>
      </c>
      <c r="J424" s="105">
        <f>อุดรธานี!F215</f>
        <v>1693672.91</v>
      </c>
      <c r="K424" s="104">
        <f>อุดรธานี!AM215</f>
        <v>1799159.7999999998</v>
      </c>
      <c r="L424" s="105">
        <f>อุดรธานี!AN215</f>
        <v>4736449.83</v>
      </c>
      <c r="M424" s="105">
        <f>อุดรธานี!AO215</f>
        <v>4332655.18</v>
      </c>
      <c r="N424" s="101"/>
      <c r="O424" s="101"/>
      <c r="P424" s="101"/>
      <c r="Q424" s="93">
        <f t="shared" si="14"/>
        <v>403794.65000000037</v>
      </c>
      <c r="R424" s="94">
        <f t="shared" si="15"/>
        <v>800.21115560060821</v>
      </c>
    </row>
    <row r="425" spans="1:18" x14ac:dyDescent="0.55000000000000004">
      <c r="A425" s="100">
        <v>6</v>
      </c>
      <c r="B425" s="101" t="s">
        <v>62</v>
      </c>
      <c r="C425" s="101" t="s">
        <v>353</v>
      </c>
      <c r="D425" s="101" t="s">
        <v>157</v>
      </c>
      <c r="E425" s="101" t="s">
        <v>54</v>
      </c>
      <c r="F425" s="101" t="s">
        <v>178</v>
      </c>
      <c r="G425" s="101" t="s">
        <v>1017</v>
      </c>
      <c r="H425" s="102">
        <v>1598</v>
      </c>
      <c r="I425" s="100">
        <v>2</v>
      </c>
      <c r="J425" s="105">
        <f>อุดรธานี!F216</f>
        <v>638657.87</v>
      </c>
      <c r="K425" s="104">
        <f>อุดรธานี!AM216</f>
        <v>751611.65</v>
      </c>
      <c r="L425" s="105">
        <f>อุดรธานี!AN216</f>
        <v>2060683.25</v>
      </c>
      <c r="M425" s="105">
        <f>อุดรธานี!AO216</f>
        <v>1921023.6500000001</v>
      </c>
      <c r="N425" s="101"/>
      <c r="O425" s="101"/>
      <c r="P425" s="101"/>
      <c r="Q425" s="93">
        <f t="shared" si="14"/>
        <v>139659.59999999986</v>
      </c>
      <c r="R425" s="94">
        <f t="shared" si="15"/>
        <v>1289.5389549436795</v>
      </c>
    </row>
    <row r="426" spans="1:18" s="112" customFormat="1" x14ac:dyDescent="0.55000000000000004">
      <c r="A426" s="106">
        <v>20</v>
      </c>
      <c r="B426" s="107" t="s">
        <v>62</v>
      </c>
      <c r="C426" s="107"/>
      <c r="D426" s="107"/>
      <c r="E426" s="107" t="s">
        <v>75</v>
      </c>
      <c r="F426" s="107"/>
      <c r="G426" s="107" t="s">
        <v>355</v>
      </c>
      <c r="H426" s="113">
        <f>SUM(H420:H425)</f>
        <v>17562</v>
      </c>
      <c r="I426" s="106"/>
      <c r="J426" s="109">
        <f>SUM(J420:J425)</f>
        <v>5527715.2699999996</v>
      </c>
      <c r="K426" s="144">
        <f>SUM(K420:K425)</f>
        <v>6375437.5599999996</v>
      </c>
      <c r="L426" s="109">
        <f>SUM(L420:L425)</f>
        <v>14778795.220000001</v>
      </c>
      <c r="M426" s="109">
        <f>SUM(M420:M425)</f>
        <v>13363451.870000001</v>
      </c>
      <c r="N426" s="107">
        <v>5</v>
      </c>
      <c r="O426" s="107">
        <v>5</v>
      </c>
      <c r="P426" s="107">
        <f>N426-O426</f>
        <v>0</v>
      </c>
      <c r="Q426" s="110">
        <f t="shared" si="14"/>
        <v>1415343.3499999996</v>
      </c>
      <c r="R426" s="111">
        <f>L426/H426</f>
        <v>841.52119462475798</v>
      </c>
    </row>
    <row r="427" spans="1:18" x14ac:dyDescent="0.55000000000000004">
      <c r="A427" s="100">
        <v>1</v>
      </c>
      <c r="B427" s="101" t="s">
        <v>62</v>
      </c>
      <c r="C427" s="101" t="s">
        <v>356</v>
      </c>
      <c r="D427" s="101" t="s">
        <v>357</v>
      </c>
      <c r="E427" s="101" t="s">
        <v>43</v>
      </c>
      <c r="F427" s="101" t="s">
        <v>208</v>
      </c>
      <c r="G427" s="101" t="s">
        <v>358</v>
      </c>
      <c r="H427" s="102"/>
      <c r="I427" s="100"/>
      <c r="J427" s="103"/>
      <c r="K427" s="104"/>
      <c r="L427" s="105"/>
      <c r="M427" s="105"/>
      <c r="N427" s="101"/>
      <c r="O427" s="101"/>
      <c r="P427" s="101"/>
    </row>
    <row r="428" spans="1:18" x14ac:dyDescent="0.55000000000000004">
      <c r="A428" s="100">
        <v>2</v>
      </c>
      <c r="B428" s="101" t="s">
        <v>62</v>
      </c>
      <c r="C428" s="101" t="s">
        <v>356</v>
      </c>
      <c r="D428" s="101" t="s">
        <v>357</v>
      </c>
      <c r="E428" s="101" t="s">
        <v>43</v>
      </c>
      <c r="F428" s="101" t="s">
        <v>178</v>
      </c>
      <c r="G428" s="101" t="s">
        <v>1018</v>
      </c>
      <c r="H428" s="102">
        <v>6116</v>
      </c>
      <c r="I428" s="100">
        <v>5</v>
      </c>
      <c r="J428" s="105">
        <f>อุดรธานี!F217</f>
        <v>615969.01</v>
      </c>
      <c r="K428" s="104">
        <f>อุดรธานี!AM217</f>
        <v>736117.19</v>
      </c>
      <c r="L428" s="105">
        <f>อุดรธานี!AN217</f>
        <v>4099804.7399999998</v>
      </c>
      <c r="M428" s="105">
        <f>อุดรธานี!AO217</f>
        <v>3546448.75</v>
      </c>
      <c r="N428" s="101"/>
      <c r="O428" s="101"/>
      <c r="P428" s="101"/>
      <c r="Q428" s="93">
        <f t="shared" si="14"/>
        <v>553355.98999999976</v>
      </c>
      <c r="R428" s="94">
        <f t="shared" si="15"/>
        <v>670.34086657946364</v>
      </c>
    </row>
    <row r="429" spans="1:18" x14ac:dyDescent="0.55000000000000004">
      <c r="A429" s="100">
        <v>3</v>
      </c>
      <c r="B429" s="101" t="s">
        <v>62</v>
      </c>
      <c r="C429" s="101" t="s">
        <v>356</v>
      </c>
      <c r="D429" s="101" t="s">
        <v>357</v>
      </c>
      <c r="E429" s="101" t="s">
        <v>43</v>
      </c>
      <c r="F429" s="101" t="s">
        <v>178</v>
      </c>
      <c r="G429" s="101" t="s">
        <v>1019</v>
      </c>
      <c r="H429" s="102">
        <v>2482</v>
      </c>
      <c r="I429" s="100">
        <v>2</v>
      </c>
      <c r="J429" s="105">
        <f>อุดรธานี!F218</f>
        <v>565250.53</v>
      </c>
      <c r="K429" s="104">
        <f>อุดรธานี!AM218</f>
        <v>641810.29</v>
      </c>
      <c r="L429" s="105">
        <f>อุดรธานี!AN218</f>
        <v>2597709.6900000004</v>
      </c>
      <c r="M429" s="105">
        <f>อุดรธานี!AO218</f>
        <v>2337261.86</v>
      </c>
      <c r="N429" s="101"/>
      <c r="O429" s="101"/>
      <c r="P429" s="101"/>
      <c r="Q429" s="93">
        <f t="shared" si="14"/>
        <v>260447.83000000054</v>
      </c>
      <c r="R429" s="94">
        <f t="shared" si="15"/>
        <v>1046.6195366639809</v>
      </c>
    </row>
    <row r="430" spans="1:18" x14ac:dyDescent="0.55000000000000004">
      <c r="A430" s="100">
        <v>4</v>
      </c>
      <c r="B430" s="101" t="s">
        <v>62</v>
      </c>
      <c r="C430" s="101" t="s">
        <v>356</v>
      </c>
      <c r="D430" s="101" t="s">
        <v>357</v>
      </c>
      <c r="E430" s="101" t="s">
        <v>43</v>
      </c>
      <c r="F430" s="101" t="s">
        <v>178</v>
      </c>
      <c r="G430" s="101" t="s">
        <v>1020</v>
      </c>
      <c r="H430" s="102">
        <v>2658</v>
      </c>
      <c r="I430" s="100">
        <v>2</v>
      </c>
      <c r="J430" s="105">
        <f>อุดรธานี!F219</f>
        <v>799060.36</v>
      </c>
      <c r="K430" s="104">
        <f>อุดรธานี!AM219</f>
        <v>780783.3</v>
      </c>
      <c r="L430" s="105">
        <f>อุดรธานี!AN219</f>
        <v>2812661.03</v>
      </c>
      <c r="M430" s="105">
        <f>อุดรธานี!AO219</f>
        <v>2835213.17</v>
      </c>
      <c r="N430" s="101"/>
      <c r="O430" s="101"/>
      <c r="P430" s="101"/>
      <c r="Q430" s="93">
        <f t="shared" si="14"/>
        <v>-22552.14000000013</v>
      </c>
      <c r="R430" s="94">
        <f t="shared" si="15"/>
        <v>1058.1869939804365</v>
      </c>
    </row>
    <row r="431" spans="1:18" x14ac:dyDescent="0.55000000000000004">
      <c r="A431" s="100">
        <v>5</v>
      </c>
      <c r="B431" s="101" t="s">
        <v>62</v>
      </c>
      <c r="C431" s="101" t="s">
        <v>356</v>
      </c>
      <c r="D431" s="101" t="s">
        <v>357</v>
      </c>
      <c r="E431" s="101" t="s">
        <v>43</v>
      </c>
      <c r="F431" s="101" t="s">
        <v>178</v>
      </c>
      <c r="G431" s="101" t="s">
        <v>1021</v>
      </c>
      <c r="H431" s="102">
        <v>7912</v>
      </c>
      <c r="I431" s="100">
        <v>5</v>
      </c>
      <c r="J431" s="105">
        <f>อุดรธานี!F220</f>
        <v>839278.07</v>
      </c>
      <c r="K431" s="104">
        <f>อุดรธานี!AM220</f>
        <v>1180584.43</v>
      </c>
      <c r="L431" s="105">
        <f>อุดรธานี!AN220</f>
        <v>5584676.0499999998</v>
      </c>
      <c r="M431" s="105">
        <f>อุดรธานี!AO220</f>
        <v>4787798.2299999995</v>
      </c>
      <c r="N431" s="101"/>
      <c r="O431" s="101"/>
      <c r="P431" s="101"/>
      <c r="Q431" s="93">
        <f t="shared" si="14"/>
        <v>796877.8200000003</v>
      </c>
      <c r="R431" s="94">
        <f t="shared" si="15"/>
        <v>705.84884352881693</v>
      </c>
    </row>
    <row r="432" spans="1:18" s="112" customFormat="1" x14ac:dyDescent="0.55000000000000004">
      <c r="A432" s="106">
        <v>21</v>
      </c>
      <c r="B432" s="107" t="s">
        <v>62</v>
      </c>
      <c r="C432" s="107"/>
      <c r="D432" s="107"/>
      <c r="E432" s="107" t="s">
        <v>75</v>
      </c>
      <c r="F432" s="107"/>
      <c r="G432" s="107" t="s">
        <v>359</v>
      </c>
      <c r="H432" s="113">
        <f>SUM(H427:H431)</f>
        <v>19168</v>
      </c>
      <c r="I432" s="106"/>
      <c r="J432" s="109">
        <f>SUM(J427:J431)</f>
        <v>2819557.9699999997</v>
      </c>
      <c r="K432" s="109">
        <f>SUM(K427:K431)</f>
        <v>3339295.21</v>
      </c>
      <c r="L432" s="109">
        <f>SUM(L427:L431)</f>
        <v>15094851.509999998</v>
      </c>
      <c r="M432" s="109">
        <f>SUM(M427:M431)</f>
        <v>13506722.009999998</v>
      </c>
      <c r="N432" s="107">
        <v>4</v>
      </c>
      <c r="O432" s="107">
        <v>4</v>
      </c>
      <c r="P432" s="107">
        <f>N432-O432</f>
        <v>0</v>
      </c>
      <c r="Q432" s="110">
        <f t="shared" si="14"/>
        <v>1588129.5</v>
      </c>
      <c r="R432" s="111">
        <f t="shared" si="15"/>
        <v>787.50268729131881</v>
      </c>
    </row>
    <row r="433" spans="1:18" s="112" customFormat="1" ht="24" customHeight="1" thickBot="1" x14ac:dyDescent="0.6">
      <c r="A433" s="121"/>
      <c r="B433" s="122" t="s">
        <v>62</v>
      </c>
      <c r="C433" s="122" t="s">
        <v>62</v>
      </c>
      <c r="D433" s="122" t="s">
        <v>62</v>
      </c>
      <c r="E433" s="122" t="s">
        <v>62</v>
      </c>
      <c r="F433" s="122"/>
      <c r="G433" s="122" t="s">
        <v>360</v>
      </c>
      <c r="H433" s="123">
        <f>H210+H223+H236+H254+H265+H281+H289+H295+H309+H321+H338+H360+H371+H386+H393+H399+H410+H416+H419+H426+H432</f>
        <v>1027390</v>
      </c>
      <c r="I433" s="121"/>
      <c r="J433" s="124">
        <f t="shared" ref="J433:O433" si="16">J210+J223+J236+J254+J265+J281+J289+J295+J309+J321+J338+J360+J371+J386+J393+J399+J410+J416+J419+J426+J432</f>
        <v>157235786.07999998</v>
      </c>
      <c r="K433" s="125">
        <f t="shared" si="16"/>
        <v>188450093.48999995</v>
      </c>
      <c r="L433" s="124">
        <f t="shared" si="16"/>
        <v>657040198.25000012</v>
      </c>
      <c r="M433" s="124">
        <f t="shared" si="16"/>
        <v>607715139.5</v>
      </c>
      <c r="N433" s="122">
        <f t="shared" si="16"/>
        <v>210</v>
      </c>
      <c r="O433" s="122">
        <f t="shared" si="16"/>
        <v>210</v>
      </c>
      <c r="P433" s="122">
        <f>N433-O433</f>
        <v>0</v>
      </c>
      <c r="Q433" s="110">
        <f t="shared" si="14"/>
        <v>49325058.750000119</v>
      </c>
      <c r="R433" s="111">
        <f t="shared" si="15"/>
        <v>639.52364559709565</v>
      </c>
    </row>
    <row r="434" spans="1:18" ht="24" customHeight="1" thickTop="1" thickBot="1" x14ac:dyDescent="0.6">
      <c r="A434" s="126"/>
      <c r="B434" s="127"/>
      <c r="C434" s="127"/>
      <c r="D434" s="127"/>
      <c r="E434" s="389" t="s">
        <v>361</v>
      </c>
      <c r="F434" s="390"/>
      <c r="G434" s="391"/>
      <c r="H434" s="128"/>
      <c r="I434" s="126"/>
      <c r="J434" s="129">
        <f>J433/O433</f>
        <v>748741.83847619034</v>
      </c>
      <c r="K434" s="130">
        <f>K433/O433</f>
        <v>897381.39757142833</v>
      </c>
      <c r="L434" s="129">
        <f>L433/O433</f>
        <v>3128762.8488095244</v>
      </c>
      <c r="M434" s="129">
        <f>M433/O433</f>
        <v>2893881.6166666667</v>
      </c>
      <c r="N434" s="178"/>
      <c r="O434" s="178"/>
      <c r="P434" s="178"/>
      <c r="Q434" s="93">
        <f t="shared" si="14"/>
        <v>234881.23214285774</v>
      </c>
    </row>
    <row r="435" spans="1:18" ht="24.75" thickTop="1" x14ac:dyDescent="0.55000000000000004">
      <c r="A435" s="131">
        <v>1</v>
      </c>
      <c r="B435" s="132" t="s">
        <v>58</v>
      </c>
      <c r="C435" s="132" t="s">
        <v>362</v>
      </c>
      <c r="D435" s="132" t="s">
        <v>363</v>
      </c>
      <c r="E435" s="132" t="s">
        <v>364</v>
      </c>
      <c r="F435" s="132" t="s">
        <v>175</v>
      </c>
      <c r="G435" s="132" t="s">
        <v>365</v>
      </c>
      <c r="H435" s="133"/>
      <c r="I435" s="131"/>
      <c r="J435" s="134"/>
      <c r="K435" s="135"/>
      <c r="L435" s="136"/>
      <c r="M435" s="136"/>
      <c r="N435" s="132"/>
      <c r="O435" s="132"/>
      <c r="P435" s="132"/>
    </row>
    <row r="436" spans="1:18" x14ac:dyDescent="0.55000000000000004">
      <c r="A436" s="100">
        <v>2</v>
      </c>
      <c r="B436" s="101" t="s">
        <v>58</v>
      </c>
      <c r="C436" s="101" t="s">
        <v>362</v>
      </c>
      <c r="D436" s="101" t="s">
        <v>363</v>
      </c>
      <c r="E436" s="101" t="s">
        <v>364</v>
      </c>
      <c r="F436" s="101" t="s">
        <v>178</v>
      </c>
      <c r="G436" s="101" t="s">
        <v>683</v>
      </c>
      <c r="H436" s="102">
        <v>6960</v>
      </c>
      <c r="I436" s="100">
        <v>5</v>
      </c>
      <c r="J436" s="103">
        <f>SUM('เลย '!F4)</f>
        <v>996518.12</v>
      </c>
      <c r="K436" s="104">
        <f>SUM('เลย '!AI4)</f>
        <v>1087075.6299999999</v>
      </c>
      <c r="L436" s="105">
        <f>'เลย '!AJ4</f>
        <v>4303798.7</v>
      </c>
      <c r="M436" s="105">
        <f>'เลย '!AK4</f>
        <v>3877390.19</v>
      </c>
      <c r="N436" s="101"/>
      <c r="O436" s="101"/>
      <c r="P436" s="101"/>
      <c r="Q436" s="93">
        <f t="shared" si="14"/>
        <v>426408.51000000024</v>
      </c>
      <c r="R436" s="94">
        <f t="shared" si="15"/>
        <v>618.36188218390805</v>
      </c>
    </row>
    <row r="437" spans="1:18" x14ac:dyDescent="0.55000000000000004">
      <c r="A437" s="100">
        <v>3</v>
      </c>
      <c r="B437" s="101" t="s">
        <v>58</v>
      </c>
      <c r="C437" s="101" t="s">
        <v>362</v>
      </c>
      <c r="D437" s="101" t="s">
        <v>363</v>
      </c>
      <c r="E437" s="101" t="s">
        <v>364</v>
      </c>
      <c r="F437" s="101" t="s">
        <v>178</v>
      </c>
      <c r="G437" s="101" t="s">
        <v>684</v>
      </c>
      <c r="H437" s="102">
        <v>2157</v>
      </c>
      <c r="I437" s="100">
        <v>2</v>
      </c>
      <c r="J437" s="103">
        <f>SUM('เลย '!F5)</f>
        <v>290571.28000000003</v>
      </c>
      <c r="K437" s="104">
        <f>SUM('เลย '!AI5)</f>
        <v>497969.28</v>
      </c>
      <c r="L437" s="105">
        <f>'เลย '!AJ5</f>
        <v>2151065.85</v>
      </c>
      <c r="M437" s="105">
        <f>'เลย '!AK5</f>
        <v>1961799.15</v>
      </c>
      <c r="N437" s="101"/>
      <c r="O437" s="101"/>
      <c r="P437" s="101"/>
      <c r="Q437" s="93">
        <f t="shared" si="14"/>
        <v>189266.70000000019</v>
      </c>
      <c r="R437" s="94">
        <f t="shared" si="15"/>
        <v>997.24888734353272</v>
      </c>
    </row>
    <row r="438" spans="1:18" x14ac:dyDescent="0.55000000000000004">
      <c r="A438" s="100">
        <v>4</v>
      </c>
      <c r="B438" s="101" t="s">
        <v>58</v>
      </c>
      <c r="C438" s="101" t="s">
        <v>362</v>
      </c>
      <c r="D438" s="101" t="s">
        <v>363</v>
      </c>
      <c r="E438" s="101" t="s">
        <v>364</v>
      </c>
      <c r="F438" s="101" t="s">
        <v>178</v>
      </c>
      <c r="G438" s="101" t="s">
        <v>685</v>
      </c>
      <c r="H438" s="102">
        <v>6575</v>
      </c>
      <c r="I438" s="100">
        <v>5</v>
      </c>
      <c r="J438" s="103">
        <f>SUM('เลย '!F6)</f>
        <v>597853.43999999994</v>
      </c>
      <c r="K438" s="104">
        <f>SUM('เลย '!AI6)</f>
        <v>753004.67999999993</v>
      </c>
      <c r="L438" s="105">
        <f>'เลย '!AJ6</f>
        <v>4109881.6599999997</v>
      </c>
      <c r="M438" s="105">
        <f>'เลย '!AK6</f>
        <v>3771618.8200000003</v>
      </c>
      <c r="N438" s="101"/>
      <c r="O438" s="101"/>
      <c r="P438" s="101"/>
      <c r="Q438" s="93">
        <f t="shared" si="14"/>
        <v>338262.83999999939</v>
      </c>
      <c r="R438" s="94">
        <f t="shared" si="15"/>
        <v>625.07705855513302</v>
      </c>
    </row>
    <row r="439" spans="1:18" x14ac:dyDescent="0.55000000000000004">
      <c r="A439" s="100">
        <v>5</v>
      </c>
      <c r="B439" s="101" t="s">
        <v>58</v>
      </c>
      <c r="C439" s="101" t="s">
        <v>362</v>
      </c>
      <c r="D439" s="101" t="s">
        <v>363</v>
      </c>
      <c r="E439" s="101" t="s">
        <v>364</v>
      </c>
      <c r="F439" s="101" t="s">
        <v>178</v>
      </c>
      <c r="G439" s="101" t="s">
        <v>686</v>
      </c>
      <c r="H439" s="102">
        <v>3382</v>
      </c>
      <c r="I439" s="100">
        <v>3</v>
      </c>
      <c r="J439" s="103">
        <f>SUM('เลย '!F7)</f>
        <v>859631.19</v>
      </c>
      <c r="K439" s="104">
        <f>SUM('เลย '!AI7)</f>
        <v>702087.29999999981</v>
      </c>
      <c r="L439" s="105">
        <f>'เลย '!AJ7</f>
        <v>2875729.26</v>
      </c>
      <c r="M439" s="105">
        <f>'เลย '!AK7</f>
        <v>2596790.5400000005</v>
      </c>
      <c r="N439" s="101"/>
      <c r="O439" s="101"/>
      <c r="P439" s="101"/>
      <c r="Q439" s="93">
        <f t="shared" si="14"/>
        <v>278938.71999999927</v>
      </c>
      <c r="R439" s="94">
        <f t="shared" si="15"/>
        <v>850.30433471318736</v>
      </c>
    </row>
    <row r="440" spans="1:18" x14ac:dyDescent="0.55000000000000004">
      <c r="A440" s="100">
        <v>6</v>
      </c>
      <c r="B440" s="101" t="s">
        <v>58</v>
      </c>
      <c r="C440" s="101" t="s">
        <v>362</v>
      </c>
      <c r="D440" s="101" t="s">
        <v>363</v>
      </c>
      <c r="E440" s="101" t="s">
        <v>364</v>
      </c>
      <c r="F440" s="101" t="s">
        <v>178</v>
      </c>
      <c r="G440" s="101" t="s">
        <v>687</v>
      </c>
      <c r="H440" s="102">
        <v>3200</v>
      </c>
      <c r="I440" s="100">
        <v>3</v>
      </c>
      <c r="J440" s="103">
        <f>SUM('เลย '!F8)</f>
        <v>638137.42000000004</v>
      </c>
      <c r="K440" s="104">
        <f>SUM('เลย '!AI8)</f>
        <v>818686.16</v>
      </c>
      <c r="L440" s="105">
        <f>'เลย '!AJ8</f>
        <v>2018416.44</v>
      </c>
      <c r="M440" s="105">
        <f>'เลย '!AK8</f>
        <v>1854631.35</v>
      </c>
      <c r="N440" s="101"/>
      <c r="O440" s="101"/>
      <c r="P440" s="101"/>
      <c r="Q440" s="93">
        <f t="shared" si="14"/>
        <v>163785.08999999985</v>
      </c>
      <c r="R440" s="94">
        <f t="shared" si="15"/>
        <v>630.75513749999993</v>
      </c>
    </row>
    <row r="441" spans="1:18" x14ac:dyDescent="0.55000000000000004">
      <c r="A441" s="100">
        <v>7</v>
      </c>
      <c r="B441" s="101" t="s">
        <v>58</v>
      </c>
      <c r="C441" s="101" t="s">
        <v>362</v>
      </c>
      <c r="D441" s="101" t="s">
        <v>363</v>
      </c>
      <c r="E441" s="101" t="s">
        <v>364</v>
      </c>
      <c r="F441" s="101" t="s">
        <v>178</v>
      </c>
      <c r="G441" s="101" t="s">
        <v>688</v>
      </c>
      <c r="H441" s="102">
        <v>3215</v>
      </c>
      <c r="I441" s="100">
        <v>3</v>
      </c>
      <c r="J441" s="103">
        <f>SUM('เลย '!F9)</f>
        <v>797783.44</v>
      </c>
      <c r="K441" s="104">
        <f>SUM('เลย '!AI9)</f>
        <v>923461.8899999999</v>
      </c>
      <c r="L441" s="105">
        <f>'เลย '!AJ9</f>
        <v>2254248.96</v>
      </c>
      <c r="M441" s="105">
        <f>'เลย '!AK9</f>
        <v>2199242.9700000002</v>
      </c>
      <c r="N441" s="101"/>
      <c r="O441" s="101"/>
      <c r="P441" s="101"/>
      <c r="Q441" s="93">
        <f t="shared" si="14"/>
        <v>55005.989999999758</v>
      </c>
      <c r="R441" s="94">
        <f t="shared" si="15"/>
        <v>701.16608398133747</v>
      </c>
    </row>
    <row r="442" spans="1:18" x14ac:dyDescent="0.55000000000000004">
      <c r="A442" s="100">
        <v>8</v>
      </c>
      <c r="B442" s="101" t="s">
        <v>58</v>
      </c>
      <c r="C442" s="101" t="s">
        <v>362</v>
      </c>
      <c r="D442" s="101" t="s">
        <v>363</v>
      </c>
      <c r="E442" s="101" t="s">
        <v>364</v>
      </c>
      <c r="F442" s="101" t="s">
        <v>178</v>
      </c>
      <c r="G442" s="101" t="s">
        <v>689</v>
      </c>
      <c r="H442" s="102">
        <v>1812</v>
      </c>
      <c r="I442" s="100">
        <v>2</v>
      </c>
      <c r="J442" s="103">
        <f>SUM('เลย '!F10)</f>
        <v>540875.23</v>
      </c>
      <c r="K442" s="104">
        <f>SUM('เลย '!AI10)</f>
        <v>659061.36</v>
      </c>
      <c r="L442" s="105">
        <f>'เลย '!AJ10</f>
        <v>1887695.2200000002</v>
      </c>
      <c r="M442" s="105">
        <f>'เลย '!AK10</f>
        <v>1722264.4400000002</v>
      </c>
      <c r="N442" s="101"/>
      <c r="O442" s="101"/>
      <c r="P442" s="101"/>
      <c r="Q442" s="93">
        <f t="shared" si="14"/>
        <v>165430.78000000003</v>
      </c>
      <c r="R442" s="94">
        <f t="shared" si="15"/>
        <v>1041.7744039735101</v>
      </c>
    </row>
    <row r="443" spans="1:18" x14ac:dyDescent="0.55000000000000004">
      <c r="A443" s="100">
        <v>9</v>
      </c>
      <c r="B443" s="101" t="s">
        <v>58</v>
      </c>
      <c r="C443" s="101" t="s">
        <v>362</v>
      </c>
      <c r="D443" s="101" t="s">
        <v>363</v>
      </c>
      <c r="E443" s="101" t="s">
        <v>364</v>
      </c>
      <c r="F443" s="101" t="s">
        <v>178</v>
      </c>
      <c r="G443" s="101" t="s">
        <v>690</v>
      </c>
      <c r="H443" s="102">
        <v>6309</v>
      </c>
      <c r="I443" s="100">
        <v>5</v>
      </c>
      <c r="J443" s="103">
        <f>SUM('เลย '!F11)</f>
        <v>1836298.58</v>
      </c>
      <c r="K443" s="104">
        <f>SUM('เลย '!AI11)</f>
        <v>1981144.1</v>
      </c>
      <c r="L443" s="105">
        <f>'เลย '!AJ11</f>
        <v>4139864.42</v>
      </c>
      <c r="M443" s="105">
        <f>'เลย '!AK11</f>
        <v>3472014.95</v>
      </c>
      <c r="N443" s="101"/>
      <c r="O443" s="101"/>
      <c r="P443" s="101"/>
      <c r="Q443" s="93">
        <f t="shared" si="14"/>
        <v>667849.46999999974</v>
      </c>
      <c r="R443" s="94">
        <f t="shared" si="15"/>
        <v>656.183930892376</v>
      </c>
    </row>
    <row r="444" spans="1:18" x14ac:dyDescent="0.55000000000000004">
      <c r="A444" s="100">
        <v>10</v>
      </c>
      <c r="B444" s="101" t="s">
        <v>58</v>
      </c>
      <c r="C444" s="101" t="s">
        <v>362</v>
      </c>
      <c r="D444" s="101" t="s">
        <v>363</v>
      </c>
      <c r="E444" s="101" t="s">
        <v>364</v>
      </c>
      <c r="F444" s="101" t="s">
        <v>178</v>
      </c>
      <c r="G444" s="101" t="s">
        <v>691</v>
      </c>
      <c r="H444" s="102">
        <v>2431</v>
      </c>
      <c r="I444" s="100">
        <v>2</v>
      </c>
      <c r="J444" s="103">
        <f>SUM('เลย '!F12)</f>
        <v>775894.33</v>
      </c>
      <c r="K444" s="104">
        <f>SUM('เลย '!AI12)</f>
        <v>845019.67999999993</v>
      </c>
      <c r="L444" s="105">
        <f>'เลย '!AJ12</f>
        <v>2488792.86</v>
      </c>
      <c r="M444" s="105">
        <f>'เลย '!AK12</f>
        <v>2354284.08</v>
      </c>
      <c r="N444" s="101"/>
      <c r="O444" s="101"/>
      <c r="P444" s="101"/>
      <c r="Q444" s="93">
        <f t="shared" si="14"/>
        <v>134508.7799999998</v>
      </c>
      <c r="R444" s="94">
        <f t="shared" si="15"/>
        <v>1023.7732867132867</v>
      </c>
    </row>
    <row r="445" spans="1:18" x14ac:dyDescent="0.55000000000000004">
      <c r="A445" s="100">
        <v>11</v>
      </c>
      <c r="B445" s="101" t="s">
        <v>58</v>
      </c>
      <c r="C445" s="101" t="s">
        <v>362</v>
      </c>
      <c r="D445" s="101" t="s">
        <v>363</v>
      </c>
      <c r="E445" s="101" t="s">
        <v>364</v>
      </c>
      <c r="F445" s="101" t="s">
        <v>178</v>
      </c>
      <c r="G445" s="101" t="s">
        <v>692</v>
      </c>
      <c r="H445" s="102">
        <v>5164</v>
      </c>
      <c r="I445" s="100">
        <v>4</v>
      </c>
      <c r="J445" s="103">
        <f>SUM('เลย '!F13)</f>
        <v>918962.29</v>
      </c>
      <c r="K445" s="104">
        <f>SUM('เลย '!AI13)</f>
        <v>1008873.35</v>
      </c>
      <c r="L445" s="105">
        <f>'เลย '!AJ13</f>
        <v>3052460.54</v>
      </c>
      <c r="M445" s="105">
        <f>'เลย '!AK13</f>
        <v>2877458.76</v>
      </c>
      <c r="N445" s="101"/>
      <c r="O445" s="101"/>
      <c r="P445" s="101"/>
      <c r="Q445" s="93">
        <f t="shared" si="14"/>
        <v>175001.78000000026</v>
      </c>
      <c r="R445" s="94">
        <f t="shared" si="15"/>
        <v>591.10390007745934</v>
      </c>
    </row>
    <row r="446" spans="1:18" x14ac:dyDescent="0.55000000000000004">
      <c r="A446" s="100">
        <v>12</v>
      </c>
      <c r="B446" s="101" t="s">
        <v>58</v>
      </c>
      <c r="C446" s="101" t="s">
        <v>362</v>
      </c>
      <c r="D446" s="101" t="s">
        <v>363</v>
      </c>
      <c r="E446" s="101" t="s">
        <v>364</v>
      </c>
      <c r="F446" s="101" t="s">
        <v>178</v>
      </c>
      <c r="G446" s="101" t="s">
        <v>693</v>
      </c>
      <c r="H446" s="102">
        <v>3157</v>
      </c>
      <c r="I446" s="100">
        <v>3</v>
      </c>
      <c r="J446" s="103">
        <f>SUM('เลย '!F14)</f>
        <v>345931.08</v>
      </c>
      <c r="K446" s="104">
        <f>SUM('เลย '!AI14)</f>
        <v>391612.91000000003</v>
      </c>
      <c r="L446" s="105">
        <f>'เลย '!AJ14</f>
        <v>3002013.58</v>
      </c>
      <c r="M446" s="105">
        <f>'เลย '!AK14</f>
        <v>2648206.12</v>
      </c>
      <c r="N446" s="101"/>
      <c r="O446" s="101"/>
      <c r="P446" s="101"/>
      <c r="Q446" s="93">
        <f t="shared" si="14"/>
        <v>353807.45999999996</v>
      </c>
      <c r="R446" s="94">
        <f t="shared" si="15"/>
        <v>950.90705733291099</v>
      </c>
    </row>
    <row r="447" spans="1:18" x14ac:dyDescent="0.55000000000000004">
      <c r="A447" s="100">
        <v>13</v>
      </c>
      <c r="B447" s="101" t="s">
        <v>58</v>
      </c>
      <c r="C447" s="101" t="s">
        <v>362</v>
      </c>
      <c r="D447" s="101" t="s">
        <v>363</v>
      </c>
      <c r="E447" s="101" t="s">
        <v>364</v>
      </c>
      <c r="F447" s="101" t="s">
        <v>178</v>
      </c>
      <c r="G447" s="101" t="s">
        <v>694</v>
      </c>
      <c r="H447" s="102">
        <v>5175</v>
      </c>
      <c r="I447" s="100">
        <v>4</v>
      </c>
      <c r="J447" s="103">
        <f>SUM('เลย '!F15)</f>
        <v>1687632.58</v>
      </c>
      <c r="K447" s="104">
        <f>SUM('เลย '!AI15)</f>
        <v>1493144.38</v>
      </c>
      <c r="L447" s="105">
        <f>'เลย '!AJ15</f>
        <v>3615555.9699999997</v>
      </c>
      <c r="M447" s="105">
        <f>'เลย '!AK15</f>
        <v>3826346.8</v>
      </c>
      <c r="N447" s="101"/>
      <c r="O447" s="101"/>
      <c r="P447" s="101"/>
      <c r="Q447" s="93">
        <f t="shared" si="14"/>
        <v>-210790.83000000007</v>
      </c>
      <c r="R447" s="94">
        <f t="shared" si="15"/>
        <v>698.65815845410623</v>
      </c>
    </row>
    <row r="448" spans="1:18" x14ac:dyDescent="0.55000000000000004">
      <c r="A448" s="100">
        <v>14</v>
      </c>
      <c r="B448" s="101" t="s">
        <v>58</v>
      </c>
      <c r="C448" s="101" t="s">
        <v>362</v>
      </c>
      <c r="D448" s="101" t="s">
        <v>363</v>
      </c>
      <c r="E448" s="101" t="s">
        <v>364</v>
      </c>
      <c r="F448" s="101" t="s">
        <v>178</v>
      </c>
      <c r="G448" s="101" t="s">
        <v>695</v>
      </c>
      <c r="H448" s="102">
        <v>3202</v>
      </c>
      <c r="I448" s="100">
        <v>3</v>
      </c>
      <c r="J448" s="103">
        <f>SUM('เลย '!F16)</f>
        <v>599292.69999999995</v>
      </c>
      <c r="K448" s="104">
        <f>SUM('เลย '!AI16)</f>
        <v>640910.01</v>
      </c>
      <c r="L448" s="105">
        <f>'เลย '!AJ16</f>
        <v>2565617.4299999997</v>
      </c>
      <c r="M448" s="105">
        <f>'เลย '!AK16</f>
        <v>2366716.8000000003</v>
      </c>
      <c r="N448" s="101"/>
      <c r="O448" s="101"/>
      <c r="P448" s="101"/>
      <c r="Q448" s="93">
        <f t="shared" si="14"/>
        <v>198900.62999999942</v>
      </c>
      <c r="R448" s="94">
        <f t="shared" si="15"/>
        <v>801.25466271080563</v>
      </c>
    </row>
    <row r="449" spans="1:18" x14ac:dyDescent="0.55000000000000004">
      <c r="A449" s="100">
        <v>15</v>
      </c>
      <c r="B449" s="101" t="s">
        <v>58</v>
      </c>
      <c r="C449" s="101" t="s">
        <v>362</v>
      </c>
      <c r="D449" s="101" t="s">
        <v>363</v>
      </c>
      <c r="E449" s="101" t="s">
        <v>364</v>
      </c>
      <c r="F449" s="101" t="s">
        <v>178</v>
      </c>
      <c r="G449" s="101" t="s">
        <v>696</v>
      </c>
      <c r="H449" s="102">
        <v>4707</v>
      </c>
      <c r="I449" s="100">
        <v>4</v>
      </c>
      <c r="J449" s="103">
        <f>SUM('เลย '!F17)</f>
        <v>1627066.25</v>
      </c>
      <c r="K449" s="104">
        <f>SUM('เลย '!AI17)</f>
        <v>1816339.33</v>
      </c>
      <c r="L449" s="105">
        <f>'เลย '!AJ17</f>
        <v>2327164.46</v>
      </c>
      <c r="M449" s="105">
        <f>'เลย '!AK17</f>
        <v>2192109.56</v>
      </c>
      <c r="N449" s="101"/>
      <c r="O449" s="101"/>
      <c r="P449" s="101"/>
      <c r="Q449" s="93">
        <f t="shared" si="14"/>
        <v>135054.89999999991</v>
      </c>
      <c r="R449" s="94">
        <f t="shared" si="15"/>
        <v>494.40502655619292</v>
      </c>
    </row>
    <row r="450" spans="1:18" x14ac:dyDescent="0.55000000000000004">
      <c r="A450" s="100">
        <v>16</v>
      </c>
      <c r="B450" s="101" t="s">
        <v>58</v>
      </c>
      <c r="C450" s="101" t="s">
        <v>362</v>
      </c>
      <c r="D450" s="101" t="s">
        <v>363</v>
      </c>
      <c r="E450" s="101" t="s">
        <v>364</v>
      </c>
      <c r="F450" s="101" t="s">
        <v>178</v>
      </c>
      <c r="G450" s="101" t="s">
        <v>697</v>
      </c>
      <c r="H450" s="102">
        <v>4252</v>
      </c>
      <c r="I450" s="100">
        <v>3</v>
      </c>
      <c r="J450" s="103">
        <f>SUM('เลย '!F18)</f>
        <v>656064.43999999994</v>
      </c>
      <c r="K450" s="104">
        <f>SUM('เลย '!AI18)</f>
        <v>780559.91999999993</v>
      </c>
      <c r="L450" s="105">
        <f>'เลย '!AJ18</f>
        <v>3377921.79</v>
      </c>
      <c r="M450" s="105">
        <f>'เลย '!AK18</f>
        <v>3199017.32</v>
      </c>
      <c r="N450" s="101"/>
      <c r="O450" s="101"/>
      <c r="P450" s="101"/>
      <c r="Q450" s="93">
        <f t="shared" si="14"/>
        <v>178904.4700000002</v>
      </c>
      <c r="R450" s="94">
        <f t="shared" si="15"/>
        <v>794.43127704609594</v>
      </c>
    </row>
    <row r="451" spans="1:18" x14ac:dyDescent="0.55000000000000004">
      <c r="A451" s="100">
        <v>17</v>
      </c>
      <c r="B451" s="101" t="s">
        <v>58</v>
      </c>
      <c r="C451" s="101" t="s">
        <v>362</v>
      </c>
      <c r="D451" s="101" t="s">
        <v>363</v>
      </c>
      <c r="E451" s="101" t="s">
        <v>364</v>
      </c>
      <c r="F451" s="101" t="s">
        <v>178</v>
      </c>
      <c r="G451" s="101" t="s">
        <v>698</v>
      </c>
      <c r="H451" s="102">
        <v>5508</v>
      </c>
      <c r="I451" s="100">
        <v>4</v>
      </c>
      <c r="J451" s="103">
        <f>SUM('เลย '!F19)</f>
        <v>1655447.57</v>
      </c>
      <c r="K451" s="104">
        <f>SUM('เลย '!AI19)</f>
        <v>1763107.18</v>
      </c>
      <c r="L451" s="105">
        <f>'เลย '!AJ19</f>
        <v>3058992.87</v>
      </c>
      <c r="M451" s="105">
        <f>'เลย '!AK19</f>
        <v>3108152.2800000003</v>
      </c>
      <c r="N451" s="101"/>
      <c r="O451" s="101"/>
      <c r="P451" s="101"/>
      <c r="Q451" s="93">
        <f t="shared" si="14"/>
        <v>-49159.410000000149</v>
      </c>
      <c r="R451" s="94">
        <f t="shared" si="15"/>
        <v>555.37270697167753</v>
      </c>
    </row>
    <row r="452" spans="1:18" x14ac:dyDescent="0.55000000000000004">
      <c r="A452" s="100">
        <v>18</v>
      </c>
      <c r="B452" s="101" t="s">
        <v>58</v>
      </c>
      <c r="C452" s="101" t="s">
        <v>362</v>
      </c>
      <c r="D452" s="101" t="s">
        <v>363</v>
      </c>
      <c r="E452" s="101" t="s">
        <v>364</v>
      </c>
      <c r="F452" s="101" t="s">
        <v>178</v>
      </c>
      <c r="G452" s="101" t="s">
        <v>699</v>
      </c>
      <c r="H452" s="102">
        <v>2190</v>
      </c>
      <c r="I452" s="100">
        <v>2</v>
      </c>
      <c r="J452" s="103">
        <f>SUM('เลย '!F20)</f>
        <v>306353.18</v>
      </c>
      <c r="K452" s="104">
        <f>SUM('เลย '!AI20)</f>
        <v>345574.58999999997</v>
      </c>
      <c r="L452" s="105">
        <f>'เลย '!AJ20</f>
        <v>2282337.02</v>
      </c>
      <c r="M452" s="105">
        <f>'เลย '!AK20</f>
        <v>2178734.0700000003</v>
      </c>
      <c r="N452" s="101"/>
      <c r="O452" s="101"/>
      <c r="P452" s="101"/>
      <c r="Q452" s="93">
        <f t="shared" si="14"/>
        <v>103602.94999999972</v>
      </c>
      <c r="R452" s="94">
        <f t="shared" si="15"/>
        <v>1042.1630228310503</v>
      </c>
    </row>
    <row r="453" spans="1:18" x14ac:dyDescent="0.55000000000000004">
      <c r="A453" s="100">
        <v>19</v>
      </c>
      <c r="B453" s="101" t="s">
        <v>58</v>
      </c>
      <c r="C453" s="101" t="s">
        <v>362</v>
      </c>
      <c r="D453" s="101" t="s">
        <v>363</v>
      </c>
      <c r="E453" s="101" t="s">
        <v>364</v>
      </c>
      <c r="F453" s="101" t="s">
        <v>178</v>
      </c>
      <c r="G453" s="101" t="s">
        <v>700</v>
      </c>
      <c r="H453" s="102">
        <v>2432</v>
      </c>
      <c r="I453" s="100">
        <v>2</v>
      </c>
      <c r="J453" s="103">
        <f>SUM('เลย '!F21)</f>
        <v>485280.92</v>
      </c>
      <c r="K453" s="104">
        <f>SUM('เลย '!AI21)</f>
        <v>541567.05999999994</v>
      </c>
      <c r="L453" s="105">
        <f>'เลย '!AJ21</f>
        <v>2123672.54</v>
      </c>
      <c r="M453" s="105">
        <f>'เลย '!AK21</f>
        <v>2132022.04</v>
      </c>
      <c r="N453" s="101"/>
      <c r="O453" s="101"/>
      <c r="P453" s="101"/>
      <c r="Q453" s="93">
        <f t="shared" si="14"/>
        <v>-8349.5</v>
      </c>
      <c r="R453" s="94">
        <f t="shared" si="15"/>
        <v>873.22061677631575</v>
      </c>
    </row>
    <row r="454" spans="1:18" x14ac:dyDescent="0.55000000000000004">
      <c r="A454" s="100">
        <v>20</v>
      </c>
      <c r="B454" s="101" t="s">
        <v>58</v>
      </c>
      <c r="C454" s="101" t="s">
        <v>362</v>
      </c>
      <c r="D454" s="101" t="s">
        <v>363</v>
      </c>
      <c r="E454" s="101" t="s">
        <v>364</v>
      </c>
      <c r="F454" s="101" t="s">
        <v>178</v>
      </c>
      <c r="G454" s="101" t="s">
        <v>701</v>
      </c>
      <c r="H454" s="102">
        <v>2840</v>
      </c>
      <c r="I454" s="100">
        <v>2</v>
      </c>
      <c r="J454" s="103">
        <f>SUM('เลย '!F22)</f>
        <v>569205.76000000001</v>
      </c>
      <c r="K454" s="104">
        <f>SUM('เลย '!AI22)</f>
        <v>359219.48</v>
      </c>
      <c r="L454" s="105">
        <f>'เลย '!AJ22</f>
        <v>1893047.27</v>
      </c>
      <c r="M454" s="105">
        <f>'เลย '!AK22</f>
        <v>2020371.55</v>
      </c>
      <c r="N454" s="101"/>
      <c r="O454" s="101"/>
      <c r="P454" s="101"/>
      <c r="Q454" s="93">
        <f t="shared" si="14"/>
        <v>-127324.28000000003</v>
      </c>
      <c r="R454" s="94">
        <f t="shared" si="15"/>
        <v>666.5659401408451</v>
      </c>
    </row>
    <row r="455" spans="1:18" s="112" customFormat="1" x14ac:dyDescent="0.55000000000000004">
      <c r="A455" s="106">
        <v>1</v>
      </c>
      <c r="B455" s="107" t="s">
        <v>58</v>
      </c>
      <c r="C455" s="107"/>
      <c r="D455" s="107"/>
      <c r="E455" s="107" t="s">
        <v>75</v>
      </c>
      <c r="F455" s="107"/>
      <c r="G455" s="107" t="s">
        <v>366</v>
      </c>
      <c r="H455" s="113">
        <f>SUM(H435:H454)</f>
        <v>74668</v>
      </c>
      <c r="I455" s="106"/>
      <c r="J455" s="109">
        <f>SUM(J435:J454)</f>
        <v>16184799.799999997</v>
      </c>
      <c r="K455" s="109">
        <f>SUM(K435:K454)</f>
        <v>17408418.289999999</v>
      </c>
      <c r="L455" s="109">
        <f>SUM(L435:L454)</f>
        <v>53528276.839999996</v>
      </c>
      <c r="M455" s="109">
        <f>SUM(M435:M454)</f>
        <v>50359171.789999999</v>
      </c>
      <c r="N455" s="107">
        <v>19</v>
      </c>
      <c r="O455" s="107">
        <v>19</v>
      </c>
      <c r="P455" s="107">
        <f>N455-O455</f>
        <v>0</v>
      </c>
      <c r="Q455" s="110">
        <f t="shared" ref="Q455:Q518" si="17">L455-M455</f>
        <v>3169105.049999997</v>
      </c>
      <c r="R455" s="111">
        <f>L455/H455</f>
        <v>716.88376332565485</v>
      </c>
    </row>
    <row r="456" spans="1:18" x14ac:dyDescent="0.55000000000000004">
      <c r="A456" s="100">
        <v>1</v>
      </c>
      <c r="B456" s="101" t="s">
        <v>58</v>
      </c>
      <c r="C456" s="101" t="s">
        <v>367</v>
      </c>
      <c r="D456" s="101" t="s">
        <v>79</v>
      </c>
      <c r="E456" s="101" t="s">
        <v>368</v>
      </c>
      <c r="F456" s="101" t="s">
        <v>208</v>
      </c>
      <c r="G456" s="101" t="s">
        <v>369</v>
      </c>
      <c r="H456" s="102"/>
      <c r="I456" s="100"/>
      <c r="J456" s="103"/>
      <c r="K456" s="104"/>
      <c r="L456" s="105"/>
      <c r="M456" s="105"/>
      <c r="N456" s="101"/>
      <c r="O456" s="101"/>
      <c r="P456" s="101"/>
    </row>
    <row r="457" spans="1:18" x14ac:dyDescent="0.55000000000000004">
      <c r="A457" s="100">
        <v>2</v>
      </c>
      <c r="B457" s="101" t="s">
        <v>58</v>
      </c>
      <c r="C457" s="101" t="s">
        <v>367</v>
      </c>
      <c r="D457" s="101" t="s">
        <v>79</v>
      </c>
      <c r="E457" s="101" t="s">
        <v>368</v>
      </c>
      <c r="F457" s="101" t="s">
        <v>178</v>
      </c>
      <c r="G457" s="101" t="s">
        <v>702</v>
      </c>
      <c r="H457" s="102">
        <v>1745</v>
      </c>
      <c r="I457" s="100">
        <v>2</v>
      </c>
      <c r="J457" s="103">
        <f>'เลย '!F23</f>
        <v>234167.96</v>
      </c>
      <c r="K457" s="104">
        <f>SUM('เลย '!AI23)</f>
        <v>164282.86999999997</v>
      </c>
      <c r="L457" s="105">
        <f>'เลย '!AJ23</f>
        <v>1364144.6800000002</v>
      </c>
      <c r="M457" s="105">
        <f>'เลย '!AK23</f>
        <v>1353339</v>
      </c>
      <c r="N457" s="101"/>
      <c r="O457" s="101"/>
      <c r="P457" s="101"/>
      <c r="Q457" s="93">
        <f t="shared" si="17"/>
        <v>10805.680000000168</v>
      </c>
      <c r="R457" s="94">
        <f t="shared" ref="R457:R518" si="18">L457/H457</f>
        <v>781.74480229226367</v>
      </c>
    </row>
    <row r="458" spans="1:18" x14ac:dyDescent="0.55000000000000004">
      <c r="A458" s="100">
        <v>3</v>
      </c>
      <c r="B458" s="101" t="s">
        <v>58</v>
      </c>
      <c r="C458" s="101" t="s">
        <v>367</v>
      </c>
      <c r="D458" s="101" t="s">
        <v>79</v>
      </c>
      <c r="E458" s="101" t="s">
        <v>368</v>
      </c>
      <c r="F458" s="101" t="s">
        <v>178</v>
      </c>
      <c r="G458" s="101" t="s">
        <v>703</v>
      </c>
      <c r="H458" s="102">
        <v>4989</v>
      </c>
      <c r="I458" s="100">
        <v>4</v>
      </c>
      <c r="J458" s="103">
        <f>'เลย '!F24</f>
        <v>901697.93</v>
      </c>
      <c r="K458" s="104">
        <f>SUM('เลย '!AI24)</f>
        <v>780423.47</v>
      </c>
      <c r="L458" s="105">
        <f>'เลย '!AJ24</f>
        <v>3137485.17</v>
      </c>
      <c r="M458" s="105">
        <f>'เลย '!AK24</f>
        <v>2772804.82</v>
      </c>
      <c r="N458" s="101"/>
      <c r="O458" s="101"/>
      <c r="P458" s="101"/>
      <c r="Q458" s="93">
        <f t="shared" si="17"/>
        <v>364680.35000000009</v>
      </c>
      <c r="R458" s="94">
        <f t="shared" si="18"/>
        <v>628.88057125676482</v>
      </c>
    </row>
    <row r="459" spans="1:18" x14ac:dyDescent="0.55000000000000004">
      <c r="A459" s="100">
        <v>4</v>
      </c>
      <c r="B459" s="101" t="s">
        <v>58</v>
      </c>
      <c r="C459" s="101" t="s">
        <v>367</v>
      </c>
      <c r="D459" s="101" t="s">
        <v>79</v>
      </c>
      <c r="E459" s="101" t="s">
        <v>368</v>
      </c>
      <c r="F459" s="101" t="s">
        <v>178</v>
      </c>
      <c r="G459" s="101" t="s">
        <v>704</v>
      </c>
      <c r="H459" s="102">
        <v>1240</v>
      </c>
      <c r="I459" s="100">
        <v>1</v>
      </c>
      <c r="J459" s="103">
        <f>'เลย '!F25</f>
        <v>319608.78999999998</v>
      </c>
      <c r="K459" s="104">
        <f>SUM('เลย '!AI25)</f>
        <v>356595.62</v>
      </c>
      <c r="L459" s="105">
        <f>'เลย '!AJ25</f>
        <v>2692866.5700000003</v>
      </c>
      <c r="M459" s="105">
        <f>'เลย '!AK25</f>
        <v>2532014.4699999997</v>
      </c>
      <c r="N459" s="101"/>
      <c r="O459" s="101"/>
      <c r="P459" s="101"/>
      <c r="Q459" s="93">
        <f t="shared" si="17"/>
        <v>160852.10000000056</v>
      </c>
      <c r="R459" s="94">
        <f t="shared" si="18"/>
        <v>2171.6665887096779</v>
      </c>
    </row>
    <row r="460" spans="1:18" x14ac:dyDescent="0.55000000000000004">
      <c r="A460" s="100">
        <v>5</v>
      </c>
      <c r="B460" s="101" t="s">
        <v>58</v>
      </c>
      <c r="C460" s="101" t="s">
        <v>367</v>
      </c>
      <c r="D460" s="101" t="s">
        <v>79</v>
      </c>
      <c r="E460" s="101" t="s">
        <v>368</v>
      </c>
      <c r="F460" s="101" t="s">
        <v>178</v>
      </c>
      <c r="G460" s="101" t="s">
        <v>705</v>
      </c>
      <c r="H460" s="102">
        <v>3087</v>
      </c>
      <c r="I460" s="100">
        <v>3</v>
      </c>
      <c r="J460" s="103">
        <f>'เลย '!F26</f>
        <v>454446.15</v>
      </c>
      <c r="K460" s="104">
        <f>SUM('เลย '!AI26)</f>
        <v>177217.91999999998</v>
      </c>
      <c r="L460" s="105">
        <f>'เลย '!AJ26</f>
        <v>1421653.04</v>
      </c>
      <c r="M460" s="105">
        <f>'เลย '!AK26</f>
        <v>1533860.43</v>
      </c>
      <c r="N460" s="101"/>
      <c r="O460" s="101"/>
      <c r="P460" s="101"/>
      <c r="Q460" s="93">
        <f t="shared" si="17"/>
        <v>-112207.3899999999</v>
      </c>
      <c r="R460" s="94">
        <f t="shared" si="18"/>
        <v>460.52900550696472</v>
      </c>
    </row>
    <row r="461" spans="1:18" x14ac:dyDescent="0.55000000000000004">
      <c r="A461" s="100">
        <v>6</v>
      </c>
      <c r="B461" s="101" t="s">
        <v>58</v>
      </c>
      <c r="C461" s="101" t="s">
        <v>367</v>
      </c>
      <c r="D461" s="101" t="s">
        <v>79</v>
      </c>
      <c r="E461" s="101" t="s">
        <v>368</v>
      </c>
      <c r="F461" s="101" t="s">
        <v>178</v>
      </c>
      <c r="G461" s="101" t="s">
        <v>706</v>
      </c>
      <c r="H461" s="102">
        <v>2421</v>
      </c>
      <c r="I461" s="100">
        <v>2</v>
      </c>
      <c r="J461" s="103">
        <f>'เลย '!F27</f>
        <v>487736.22</v>
      </c>
      <c r="K461" s="104">
        <f>SUM('เลย '!AI27)</f>
        <v>454363.90999999992</v>
      </c>
      <c r="L461" s="105">
        <f>'เลย '!AJ27</f>
        <v>2449033.11</v>
      </c>
      <c r="M461" s="105">
        <f>'เลย '!AK27</f>
        <v>2215909</v>
      </c>
      <c r="N461" s="101"/>
      <c r="O461" s="101"/>
      <c r="P461" s="101"/>
      <c r="Q461" s="93">
        <f t="shared" si="17"/>
        <v>233124.10999999987</v>
      </c>
      <c r="R461" s="94">
        <f t="shared" si="18"/>
        <v>1011.5791449814126</v>
      </c>
    </row>
    <row r="462" spans="1:18" s="112" customFormat="1" x14ac:dyDescent="0.55000000000000004">
      <c r="A462" s="106">
        <v>2</v>
      </c>
      <c r="B462" s="107" t="s">
        <v>58</v>
      </c>
      <c r="C462" s="107"/>
      <c r="D462" s="107"/>
      <c r="E462" s="107" t="s">
        <v>75</v>
      </c>
      <c r="F462" s="107"/>
      <c r="G462" s="107" t="s">
        <v>370</v>
      </c>
      <c r="H462" s="113">
        <f>SUM(H456:H461)</f>
        <v>13482</v>
      </c>
      <c r="I462" s="106"/>
      <c r="J462" s="109">
        <f>SUM(J456:J461)</f>
        <v>2397657.0499999998</v>
      </c>
      <c r="K462" s="109">
        <f>SUM(K456:K461)</f>
        <v>1932883.7899999998</v>
      </c>
      <c r="L462" s="109">
        <f>SUM(L456:L461)</f>
        <v>11065182.57</v>
      </c>
      <c r="M462" s="109">
        <f>SUM(M456:M461)</f>
        <v>10407927.719999999</v>
      </c>
      <c r="N462" s="107">
        <v>5</v>
      </c>
      <c r="O462" s="107">
        <v>5</v>
      </c>
      <c r="P462" s="107">
        <f>N462-O462</f>
        <v>0</v>
      </c>
      <c r="Q462" s="110">
        <f t="shared" si="17"/>
        <v>657254.85000000149</v>
      </c>
      <c r="R462" s="111">
        <f>L462/H462</f>
        <v>820.73746995994657</v>
      </c>
    </row>
    <row r="463" spans="1:18" x14ac:dyDescent="0.55000000000000004">
      <c r="A463" s="100">
        <v>1</v>
      </c>
      <c r="B463" s="101" t="s">
        <v>58</v>
      </c>
      <c r="C463" s="101" t="s">
        <v>371</v>
      </c>
      <c r="D463" s="101" t="s">
        <v>86</v>
      </c>
      <c r="E463" s="101" t="s">
        <v>372</v>
      </c>
      <c r="F463" s="101" t="s">
        <v>208</v>
      </c>
      <c r="G463" s="101" t="s">
        <v>373</v>
      </c>
      <c r="H463" s="102"/>
      <c r="I463" s="100"/>
      <c r="J463" s="103"/>
      <c r="K463" s="104"/>
      <c r="L463" s="105"/>
      <c r="M463" s="105"/>
      <c r="N463" s="101"/>
      <c r="O463" s="101"/>
      <c r="P463" s="101"/>
    </row>
    <row r="464" spans="1:18" x14ac:dyDescent="0.55000000000000004">
      <c r="A464" s="100">
        <v>2</v>
      </c>
      <c r="B464" s="101" t="s">
        <v>58</v>
      </c>
      <c r="C464" s="101" t="s">
        <v>371</v>
      </c>
      <c r="D464" s="101" t="s">
        <v>86</v>
      </c>
      <c r="E464" s="101" t="s">
        <v>372</v>
      </c>
      <c r="F464" s="101" t="s">
        <v>178</v>
      </c>
      <c r="G464" s="101" t="s">
        <v>707</v>
      </c>
      <c r="H464" s="102">
        <v>4591</v>
      </c>
      <c r="I464" s="100">
        <v>4</v>
      </c>
      <c r="J464" s="103">
        <f>'เลย '!F28</f>
        <v>1049568.52</v>
      </c>
      <c r="K464" s="104">
        <f>SUM('เลย '!AI28)</f>
        <v>1007863.74</v>
      </c>
      <c r="L464" s="105">
        <f>'เลย '!AJ28</f>
        <v>5148417.3900000006</v>
      </c>
      <c r="M464" s="105">
        <f>'เลย '!AK28</f>
        <v>4488827.95</v>
      </c>
      <c r="N464" s="101"/>
      <c r="O464" s="101"/>
      <c r="P464" s="101"/>
      <c r="Q464" s="93">
        <f t="shared" si="17"/>
        <v>659589.44000000041</v>
      </c>
      <c r="R464" s="94">
        <f t="shared" si="18"/>
        <v>1121.4152450446527</v>
      </c>
    </row>
    <row r="465" spans="1:18" x14ac:dyDescent="0.55000000000000004">
      <c r="A465" s="100">
        <v>3</v>
      </c>
      <c r="B465" s="101" t="s">
        <v>58</v>
      </c>
      <c r="C465" s="101" t="s">
        <v>371</v>
      </c>
      <c r="D465" s="101" t="s">
        <v>86</v>
      </c>
      <c r="E465" s="101" t="s">
        <v>372</v>
      </c>
      <c r="F465" s="101" t="s">
        <v>178</v>
      </c>
      <c r="G465" s="101" t="s">
        <v>708</v>
      </c>
      <c r="H465" s="102">
        <v>2795</v>
      </c>
      <c r="I465" s="100">
        <v>2</v>
      </c>
      <c r="J465" s="103">
        <f>'เลย '!F29</f>
        <v>581287.92000000004</v>
      </c>
      <c r="K465" s="104">
        <f>SUM('เลย '!AI29)</f>
        <v>603716.77</v>
      </c>
      <c r="L465" s="105">
        <f>'เลย '!AJ29</f>
        <v>1985767.3399999999</v>
      </c>
      <c r="M465" s="105">
        <f>'เลย '!AK29</f>
        <v>1814678.29</v>
      </c>
      <c r="N465" s="101"/>
      <c r="O465" s="101"/>
      <c r="P465" s="101"/>
      <c r="Q465" s="93">
        <f t="shared" si="17"/>
        <v>171089.04999999981</v>
      </c>
      <c r="R465" s="94">
        <f t="shared" si="18"/>
        <v>710.47132021466905</v>
      </c>
    </row>
    <row r="466" spans="1:18" x14ac:dyDescent="0.55000000000000004">
      <c r="A466" s="100">
        <v>4</v>
      </c>
      <c r="B466" s="101" t="s">
        <v>58</v>
      </c>
      <c r="C466" s="101" t="s">
        <v>371</v>
      </c>
      <c r="D466" s="101" t="s">
        <v>86</v>
      </c>
      <c r="E466" s="101" t="s">
        <v>372</v>
      </c>
      <c r="F466" s="101" t="s">
        <v>178</v>
      </c>
      <c r="G466" s="101" t="s">
        <v>709</v>
      </c>
      <c r="H466" s="102">
        <v>3578</v>
      </c>
      <c r="I466" s="100">
        <v>3</v>
      </c>
      <c r="J466" s="103">
        <f>'เลย '!F30</f>
        <v>872356.87</v>
      </c>
      <c r="K466" s="104">
        <f>SUM('เลย '!AI30)</f>
        <v>941744.88</v>
      </c>
      <c r="L466" s="105">
        <f>'เลย '!AJ30</f>
        <v>1790415.32</v>
      </c>
      <c r="M466" s="105">
        <f>'เลย '!AK30</f>
        <v>1454219.8199999998</v>
      </c>
      <c r="N466" s="101"/>
      <c r="O466" s="101"/>
      <c r="P466" s="101"/>
      <c r="Q466" s="93">
        <f t="shared" si="17"/>
        <v>336195.50000000023</v>
      </c>
      <c r="R466" s="94">
        <f t="shared" si="18"/>
        <v>500.39556176634994</v>
      </c>
    </row>
    <row r="467" spans="1:18" x14ac:dyDescent="0.55000000000000004">
      <c r="A467" s="100">
        <v>5</v>
      </c>
      <c r="B467" s="101" t="s">
        <v>58</v>
      </c>
      <c r="C467" s="101" t="s">
        <v>371</v>
      </c>
      <c r="D467" s="101" t="s">
        <v>86</v>
      </c>
      <c r="E467" s="101" t="s">
        <v>372</v>
      </c>
      <c r="F467" s="101" t="s">
        <v>178</v>
      </c>
      <c r="G467" s="101" t="s">
        <v>710</v>
      </c>
      <c r="H467" s="102">
        <v>5176</v>
      </c>
      <c r="I467" s="100">
        <v>4</v>
      </c>
      <c r="J467" s="103">
        <f>'เลย '!F31</f>
        <v>654135.68999999994</v>
      </c>
      <c r="K467" s="104">
        <f>SUM('เลย '!AI31)</f>
        <v>714121.69</v>
      </c>
      <c r="L467" s="105">
        <f>'เลย '!AJ31</f>
        <v>3666911.8400000003</v>
      </c>
      <c r="M467" s="105">
        <f>'เลย '!AK31</f>
        <v>3252375.39</v>
      </c>
      <c r="N467" s="101"/>
      <c r="O467" s="101"/>
      <c r="P467" s="101"/>
      <c r="Q467" s="93">
        <f t="shared" si="17"/>
        <v>414536.45000000019</v>
      </c>
      <c r="R467" s="94">
        <f t="shared" si="18"/>
        <v>708.44510046367861</v>
      </c>
    </row>
    <row r="468" spans="1:18" x14ac:dyDescent="0.55000000000000004">
      <c r="A468" s="100">
        <v>6</v>
      </c>
      <c r="B468" s="101" t="s">
        <v>58</v>
      </c>
      <c r="C468" s="101" t="s">
        <v>371</v>
      </c>
      <c r="D468" s="101" t="s">
        <v>86</v>
      </c>
      <c r="E468" s="101" t="s">
        <v>372</v>
      </c>
      <c r="F468" s="101" t="s">
        <v>178</v>
      </c>
      <c r="G468" s="101" t="s">
        <v>711</v>
      </c>
      <c r="H468" s="102">
        <v>2328</v>
      </c>
      <c r="I468" s="100">
        <v>2</v>
      </c>
      <c r="J468" s="103">
        <f>'เลย '!F32</f>
        <v>617967</v>
      </c>
      <c r="K468" s="104">
        <f>SUM('เลย '!AI32)</f>
        <v>532026.42000000004</v>
      </c>
      <c r="L468" s="105">
        <f>'เลย '!AJ32</f>
        <v>2342073.56</v>
      </c>
      <c r="M468" s="105">
        <f>'เลย '!AK32</f>
        <v>2097168.2000000002</v>
      </c>
      <c r="N468" s="101"/>
      <c r="O468" s="101"/>
      <c r="P468" s="101"/>
      <c r="Q468" s="93">
        <f t="shared" si="17"/>
        <v>244905.35999999987</v>
      </c>
      <c r="R468" s="94">
        <f t="shared" si="18"/>
        <v>1006.0453436426117</v>
      </c>
    </row>
    <row r="469" spans="1:18" x14ac:dyDescent="0.55000000000000004">
      <c r="A469" s="100">
        <v>7</v>
      </c>
      <c r="B469" s="101" t="s">
        <v>58</v>
      </c>
      <c r="C469" s="101" t="s">
        <v>371</v>
      </c>
      <c r="D469" s="101" t="s">
        <v>86</v>
      </c>
      <c r="E469" s="101" t="s">
        <v>372</v>
      </c>
      <c r="F469" s="101" t="s">
        <v>178</v>
      </c>
      <c r="G469" s="101" t="s">
        <v>712</v>
      </c>
      <c r="H469" s="102">
        <v>1655</v>
      </c>
      <c r="I469" s="100">
        <v>2</v>
      </c>
      <c r="J469" s="103">
        <f>'เลย '!F33</f>
        <v>731674.59</v>
      </c>
      <c r="K469" s="104">
        <f>SUM('เลย '!AI33)</f>
        <v>884387.62</v>
      </c>
      <c r="L469" s="105">
        <f>'เลย '!AJ33</f>
        <v>1845406.79</v>
      </c>
      <c r="M469" s="105">
        <f>'เลย '!AK33</f>
        <v>1646896.6099999999</v>
      </c>
      <c r="N469" s="101"/>
      <c r="O469" s="101"/>
      <c r="P469" s="101"/>
      <c r="Q469" s="93">
        <f t="shared" si="17"/>
        <v>198510.18000000017</v>
      </c>
      <c r="R469" s="94">
        <f t="shared" si="18"/>
        <v>1115.0494199395771</v>
      </c>
    </row>
    <row r="470" spans="1:18" x14ac:dyDescent="0.55000000000000004">
      <c r="A470" s="100">
        <v>8</v>
      </c>
      <c r="B470" s="101" t="s">
        <v>58</v>
      </c>
      <c r="C470" s="101" t="s">
        <v>371</v>
      </c>
      <c r="D470" s="101" t="s">
        <v>86</v>
      </c>
      <c r="E470" s="101" t="s">
        <v>372</v>
      </c>
      <c r="F470" s="101" t="s">
        <v>178</v>
      </c>
      <c r="G470" s="101" t="s">
        <v>713</v>
      </c>
      <c r="H470" s="102">
        <v>2535</v>
      </c>
      <c r="I470" s="100">
        <v>2</v>
      </c>
      <c r="J470" s="103">
        <f>'เลย '!F34</f>
        <v>518666.42</v>
      </c>
      <c r="K470" s="104">
        <f>SUM('เลย '!AI34)</f>
        <v>557681.06999999995</v>
      </c>
      <c r="L470" s="105">
        <f>'เลย '!AJ34</f>
        <v>3401418.8</v>
      </c>
      <c r="M470" s="105">
        <f>'เลย '!AK34</f>
        <v>3026578.19</v>
      </c>
      <c r="N470" s="101"/>
      <c r="O470" s="101"/>
      <c r="P470" s="101"/>
      <c r="Q470" s="93">
        <f t="shared" si="17"/>
        <v>374840.60999999987</v>
      </c>
      <c r="R470" s="94">
        <f t="shared" si="18"/>
        <v>1341.782564102564</v>
      </c>
    </row>
    <row r="471" spans="1:18" x14ac:dyDescent="0.55000000000000004">
      <c r="A471" s="100">
        <v>9</v>
      </c>
      <c r="B471" s="101" t="s">
        <v>58</v>
      </c>
      <c r="C471" s="101" t="s">
        <v>371</v>
      </c>
      <c r="D471" s="101" t="s">
        <v>86</v>
      </c>
      <c r="E471" s="101" t="s">
        <v>372</v>
      </c>
      <c r="F471" s="101" t="s">
        <v>178</v>
      </c>
      <c r="G471" s="101" t="s">
        <v>714</v>
      </c>
      <c r="H471" s="102">
        <v>2411</v>
      </c>
      <c r="I471" s="100">
        <v>2</v>
      </c>
      <c r="J471" s="103">
        <f>'เลย '!F35</f>
        <v>573887.56999999995</v>
      </c>
      <c r="K471" s="104">
        <f>SUM('เลย '!AI35)</f>
        <v>583220.23</v>
      </c>
      <c r="L471" s="105">
        <f>'เลย '!AJ35</f>
        <v>1343476.5100000002</v>
      </c>
      <c r="M471" s="105">
        <f>'เลย '!AK35</f>
        <v>1214202.1100000001</v>
      </c>
      <c r="N471" s="101"/>
      <c r="O471" s="101"/>
      <c r="P471" s="101"/>
      <c r="Q471" s="93">
        <f t="shared" si="17"/>
        <v>129274.40000000014</v>
      </c>
      <c r="R471" s="94">
        <f t="shared" si="18"/>
        <v>557.22791787639994</v>
      </c>
    </row>
    <row r="472" spans="1:18" x14ac:dyDescent="0.55000000000000004">
      <c r="A472" s="100">
        <v>10</v>
      </c>
      <c r="B472" s="101" t="s">
        <v>58</v>
      </c>
      <c r="C472" s="101" t="s">
        <v>371</v>
      </c>
      <c r="D472" s="101" t="s">
        <v>86</v>
      </c>
      <c r="E472" s="101" t="s">
        <v>372</v>
      </c>
      <c r="F472" s="101" t="s">
        <v>178</v>
      </c>
      <c r="G472" s="101" t="s">
        <v>715</v>
      </c>
      <c r="H472" s="102">
        <v>1725</v>
      </c>
      <c r="I472" s="100">
        <v>2</v>
      </c>
      <c r="J472" s="103">
        <f>'เลย '!F36</f>
        <v>425241.52</v>
      </c>
      <c r="K472" s="104">
        <f>SUM('เลย '!AI36)</f>
        <v>491170.55000000005</v>
      </c>
      <c r="L472" s="105">
        <f>'เลย '!AJ36</f>
        <v>1970650.38</v>
      </c>
      <c r="M472" s="105">
        <f>'เลย '!AK36</f>
        <v>1690914</v>
      </c>
      <c r="N472" s="101"/>
      <c r="O472" s="101"/>
      <c r="P472" s="101"/>
      <c r="Q472" s="93">
        <f t="shared" si="17"/>
        <v>279736.37999999989</v>
      </c>
      <c r="R472" s="94">
        <f t="shared" si="18"/>
        <v>1142.4060173913042</v>
      </c>
    </row>
    <row r="473" spans="1:18" x14ac:dyDescent="0.55000000000000004">
      <c r="A473" s="100">
        <v>11</v>
      </c>
      <c r="B473" s="101" t="s">
        <v>58</v>
      </c>
      <c r="C473" s="101" t="s">
        <v>371</v>
      </c>
      <c r="D473" s="101" t="s">
        <v>86</v>
      </c>
      <c r="E473" s="101" t="s">
        <v>372</v>
      </c>
      <c r="F473" s="101" t="s">
        <v>178</v>
      </c>
      <c r="G473" s="101" t="s">
        <v>716</v>
      </c>
      <c r="H473" s="102">
        <v>2404</v>
      </c>
      <c r="I473" s="100">
        <v>2</v>
      </c>
      <c r="J473" s="103">
        <f>'เลย '!F37</f>
        <v>467652.02</v>
      </c>
      <c r="K473" s="104">
        <f>SUM('เลย '!AI37)</f>
        <v>662615.17000000004</v>
      </c>
      <c r="L473" s="105">
        <f>'เลย '!AJ37</f>
        <v>2441448.5599999996</v>
      </c>
      <c r="M473" s="105">
        <f>'เลย '!AK37</f>
        <v>2139652.87</v>
      </c>
      <c r="N473" s="101"/>
      <c r="O473" s="101"/>
      <c r="P473" s="101"/>
      <c r="Q473" s="93">
        <f t="shared" si="17"/>
        <v>301795.68999999948</v>
      </c>
      <c r="R473" s="94">
        <f t="shared" si="18"/>
        <v>1015.5776039933443</v>
      </c>
    </row>
    <row r="474" spans="1:18" x14ac:dyDescent="0.55000000000000004">
      <c r="A474" s="100">
        <v>12</v>
      </c>
      <c r="B474" s="101" t="s">
        <v>58</v>
      </c>
      <c r="C474" s="101" t="s">
        <v>371</v>
      </c>
      <c r="D474" s="101" t="s">
        <v>86</v>
      </c>
      <c r="E474" s="101" t="s">
        <v>372</v>
      </c>
      <c r="F474" s="101" t="s">
        <v>178</v>
      </c>
      <c r="G474" s="101" t="s">
        <v>717</v>
      </c>
      <c r="H474" s="102">
        <v>2019</v>
      </c>
      <c r="I474" s="100">
        <v>2</v>
      </c>
      <c r="J474" s="103">
        <f>'เลย '!F38</f>
        <v>360204.18</v>
      </c>
      <c r="K474" s="104">
        <f>SUM('เลย '!AI38)</f>
        <v>394426.02999999997</v>
      </c>
      <c r="L474" s="105">
        <f>'เลย '!AJ38</f>
        <v>2323196.1500000004</v>
      </c>
      <c r="M474" s="105">
        <f>'เลย '!AK38</f>
        <v>2278500.66</v>
      </c>
      <c r="N474" s="101"/>
      <c r="O474" s="101"/>
      <c r="P474" s="101"/>
      <c r="Q474" s="93">
        <f t="shared" si="17"/>
        <v>44695.490000000224</v>
      </c>
      <c r="R474" s="94">
        <f t="shared" si="18"/>
        <v>1150.6667409608719</v>
      </c>
    </row>
    <row r="475" spans="1:18" x14ac:dyDescent="0.55000000000000004">
      <c r="A475" s="100">
        <v>13</v>
      </c>
      <c r="B475" s="101" t="s">
        <v>58</v>
      </c>
      <c r="C475" s="101" t="s">
        <v>371</v>
      </c>
      <c r="D475" s="101" t="s">
        <v>86</v>
      </c>
      <c r="E475" s="101" t="s">
        <v>372</v>
      </c>
      <c r="F475" s="101" t="s">
        <v>178</v>
      </c>
      <c r="G475" s="101" t="s">
        <v>718</v>
      </c>
      <c r="H475" s="102">
        <v>2954</v>
      </c>
      <c r="I475" s="100">
        <v>2</v>
      </c>
      <c r="J475" s="103">
        <f>'เลย '!F39</f>
        <v>992295.01</v>
      </c>
      <c r="K475" s="104">
        <f>SUM('เลย '!AI39)</f>
        <v>1014977.11</v>
      </c>
      <c r="L475" s="105">
        <f>'เลย '!AJ39</f>
        <v>2118846.2999999998</v>
      </c>
      <c r="M475" s="105">
        <f>'เลย '!AK39</f>
        <v>1830207.9</v>
      </c>
      <c r="N475" s="101"/>
      <c r="O475" s="101"/>
      <c r="P475" s="101"/>
      <c r="Q475" s="93">
        <f t="shared" si="17"/>
        <v>288638.39999999991</v>
      </c>
      <c r="R475" s="94">
        <f t="shared" si="18"/>
        <v>717.28039945836144</v>
      </c>
    </row>
    <row r="476" spans="1:18" x14ac:dyDescent="0.55000000000000004">
      <c r="A476" s="100">
        <v>14</v>
      </c>
      <c r="B476" s="101" t="s">
        <v>58</v>
      </c>
      <c r="C476" s="101" t="s">
        <v>371</v>
      </c>
      <c r="D476" s="101" t="s">
        <v>86</v>
      </c>
      <c r="E476" s="101" t="s">
        <v>372</v>
      </c>
      <c r="F476" s="101" t="s">
        <v>178</v>
      </c>
      <c r="G476" s="101" t="s">
        <v>719</v>
      </c>
      <c r="H476" s="102">
        <v>2098</v>
      </c>
      <c r="I476" s="100">
        <v>2</v>
      </c>
      <c r="J476" s="103">
        <f>'เลย '!F40</f>
        <v>678941.46</v>
      </c>
      <c r="K476" s="104">
        <f>SUM('เลย '!AI40)</f>
        <v>419751.55000000005</v>
      </c>
      <c r="L476" s="105">
        <f>'เลย '!AJ40</f>
        <v>2618940.0699999998</v>
      </c>
      <c r="M476" s="105">
        <f>'เลย '!AK40</f>
        <v>2617751.42</v>
      </c>
      <c r="N476" s="101"/>
      <c r="O476" s="101"/>
      <c r="P476" s="101"/>
      <c r="Q476" s="93">
        <f t="shared" si="17"/>
        <v>1188.6499999999069</v>
      </c>
      <c r="R476" s="94">
        <f t="shared" si="18"/>
        <v>1248.3031792183031</v>
      </c>
    </row>
    <row r="477" spans="1:18" x14ac:dyDescent="0.55000000000000004">
      <c r="A477" s="100">
        <v>15</v>
      </c>
      <c r="B477" s="101" t="s">
        <v>58</v>
      </c>
      <c r="C477" s="101" t="s">
        <v>371</v>
      </c>
      <c r="D477" s="101" t="s">
        <v>86</v>
      </c>
      <c r="E477" s="101" t="s">
        <v>372</v>
      </c>
      <c r="F477" s="101" t="s">
        <v>178</v>
      </c>
      <c r="G477" s="101" t="s">
        <v>720</v>
      </c>
      <c r="H477" s="102">
        <v>2078</v>
      </c>
      <c r="I477" s="100">
        <v>2</v>
      </c>
      <c r="J477" s="103">
        <f>'เลย '!F41</f>
        <v>606281.49</v>
      </c>
      <c r="K477" s="104">
        <f>SUM('เลย '!AI41)</f>
        <v>563729.89</v>
      </c>
      <c r="L477" s="105">
        <f>'เลย '!AJ41</f>
        <v>2183830.34</v>
      </c>
      <c r="M477" s="105">
        <f>'เลย '!AK41</f>
        <v>1941207.1300000001</v>
      </c>
      <c r="N477" s="101"/>
      <c r="O477" s="101"/>
      <c r="P477" s="101"/>
      <c r="Q477" s="93">
        <f t="shared" si="17"/>
        <v>242623.20999999973</v>
      </c>
      <c r="R477" s="94">
        <f t="shared" si="18"/>
        <v>1050.9289412897015</v>
      </c>
    </row>
    <row r="478" spans="1:18" s="112" customFormat="1" x14ac:dyDescent="0.55000000000000004">
      <c r="A478" s="106">
        <v>3</v>
      </c>
      <c r="B478" s="107" t="s">
        <v>58</v>
      </c>
      <c r="C478" s="107"/>
      <c r="D478" s="107"/>
      <c r="E478" s="107" t="s">
        <v>75</v>
      </c>
      <c r="F478" s="107"/>
      <c r="G478" s="107" t="s">
        <v>374</v>
      </c>
      <c r="H478" s="113">
        <f>SUM(H463:H477)</f>
        <v>38347</v>
      </c>
      <c r="I478" s="106"/>
      <c r="J478" s="109">
        <f>SUM(J463:J477)</f>
        <v>9130160.2599999998</v>
      </c>
      <c r="K478" s="109">
        <f>SUM(K463:K477)</f>
        <v>9371432.7200000007</v>
      </c>
      <c r="L478" s="109">
        <f>SUM(L463:L477)</f>
        <v>35180799.350000001</v>
      </c>
      <c r="M478" s="109">
        <f>SUM(M463:M477)</f>
        <v>31493180.540000003</v>
      </c>
      <c r="N478" s="107">
        <v>14</v>
      </c>
      <c r="O478" s="107">
        <v>14</v>
      </c>
      <c r="P478" s="107">
        <f>N478-O478</f>
        <v>0</v>
      </c>
      <c r="Q478" s="110">
        <f t="shared" si="17"/>
        <v>3687618.8099999987</v>
      </c>
      <c r="R478" s="111">
        <f>L478/H478</f>
        <v>917.43289827105127</v>
      </c>
    </row>
    <row r="479" spans="1:18" x14ac:dyDescent="0.55000000000000004">
      <c r="A479" s="100">
        <v>1</v>
      </c>
      <c r="B479" s="101" t="s">
        <v>58</v>
      </c>
      <c r="C479" s="101" t="s">
        <v>375</v>
      </c>
      <c r="D479" s="101" t="s">
        <v>93</v>
      </c>
      <c r="E479" s="101" t="s">
        <v>376</v>
      </c>
      <c r="F479" s="101" t="s">
        <v>208</v>
      </c>
      <c r="G479" s="101" t="s">
        <v>377</v>
      </c>
      <c r="H479" s="102"/>
      <c r="I479" s="100"/>
      <c r="J479" s="103"/>
      <c r="K479" s="104"/>
      <c r="L479" s="105"/>
      <c r="M479" s="105"/>
      <c r="N479" s="101"/>
      <c r="O479" s="101"/>
      <c r="P479" s="101"/>
    </row>
    <row r="480" spans="1:18" x14ac:dyDescent="0.55000000000000004">
      <c r="A480" s="100">
        <v>2</v>
      </c>
      <c r="B480" s="101" t="s">
        <v>58</v>
      </c>
      <c r="C480" s="101" t="s">
        <v>375</v>
      </c>
      <c r="D480" s="101" t="s">
        <v>93</v>
      </c>
      <c r="E480" s="101" t="s">
        <v>376</v>
      </c>
      <c r="F480" s="101" t="s">
        <v>178</v>
      </c>
      <c r="G480" s="101" t="s">
        <v>721</v>
      </c>
      <c r="H480" s="102">
        <v>3715</v>
      </c>
      <c r="I480" s="100">
        <v>3</v>
      </c>
      <c r="J480" s="103">
        <f>'เลย '!F42</f>
        <v>621066.77</v>
      </c>
      <c r="K480" s="104">
        <f>SUM('เลย '!AI42)</f>
        <v>663183.4</v>
      </c>
      <c r="L480" s="105">
        <f>'เลย '!AJ42</f>
        <v>2852609</v>
      </c>
      <c r="M480" s="105">
        <f>'เลย '!AK42</f>
        <v>2422526.33</v>
      </c>
      <c r="N480" s="101"/>
      <c r="O480" s="101"/>
      <c r="P480" s="101"/>
      <c r="Q480" s="93">
        <f t="shared" si="17"/>
        <v>430082.66999999993</v>
      </c>
      <c r="R480" s="94">
        <f t="shared" si="18"/>
        <v>767.86244952893674</v>
      </c>
    </row>
    <row r="481" spans="1:18" x14ac:dyDescent="0.55000000000000004">
      <c r="A481" s="100">
        <v>3</v>
      </c>
      <c r="B481" s="101" t="s">
        <v>58</v>
      </c>
      <c r="C481" s="101" t="s">
        <v>375</v>
      </c>
      <c r="D481" s="101" t="s">
        <v>93</v>
      </c>
      <c r="E481" s="101" t="s">
        <v>376</v>
      </c>
      <c r="F481" s="101" t="s">
        <v>178</v>
      </c>
      <c r="G481" s="101" t="s">
        <v>722</v>
      </c>
      <c r="H481" s="102">
        <v>4921</v>
      </c>
      <c r="I481" s="100">
        <v>4</v>
      </c>
      <c r="J481" s="103">
        <f>'เลย '!F43</f>
        <v>1099079.55</v>
      </c>
      <c r="K481" s="104">
        <f>SUM('เลย '!AI43)</f>
        <v>1219582.72</v>
      </c>
      <c r="L481" s="105">
        <f>'เลย '!AJ43</f>
        <v>3956832.7100000004</v>
      </c>
      <c r="M481" s="105">
        <f>'เลย '!AK43</f>
        <v>3347117.1399999997</v>
      </c>
      <c r="N481" s="101"/>
      <c r="O481" s="101"/>
      <c r="P481" s="101"/>
      <c r="Q481" s="93">
        <f t="shared" si="17"/>
        <v>609715.57000000076</v>
      </c>
      <c r="R481" s="94">
        <f t="shared" si="18"/>
        <v>804.07086161349332</v>
      </c>
    </row>
    <row r="482" spans="1:18" x14ac:dyDescent="0.55000000000000004">
      <c r="A482" s="100">
        <v>4</v>
      </c>
      <c r="B482" s="101" t="s">
        <v>58</v>
      </c>
      <c r="C482" s="101" t="s">
        <v>375</v>
      </c>
      <c r="D482" s="101" t="s">
        <v>93</v>
      </c>
      <c r="E482" s="101" t="s">
        <v>376</v>
      </c>
      <c r="F482" s="101" t="s">
        <v>178</v>
      </c>
      <c r="G482" s="101" t="s">
        <v>723</v>
      </c>
      <c r="H482" s="102">
        <v>3507</v>
      </c>
      <c r="I482" s="100">
        <v>3</v>
      </c>
      <c r="J482" s="103">
        <f>'เลย '!F44</f>
        <v>884071.88</v>
      </c>
      <c r="K482" s="104">
        <f>SUM('เลย '!AI44)</f>
        <v>967895.14</v>
      </c>
      <c r="L482" s="105">
        <f>'เลย '!AJ44</f>
        <v>2336236.4899999998</v>
      </c>
      <c r="M482" s="105">
        <f>'เลย '!AK44</f>
        <v>2038012.64</v>
      </c>
      <c r="N482" s="101"/>
      <c r="O482" s="101"/>
      <c r="P482" s="101"/>
      <c r="Q482" s="93">
        <f t="shared" si="17"/>
        <v>298223.84999999986</v>
      </c>
      <c r="R482" s="94">
        <f t="shared" si="18"/>
        <v>666.16381237524945</v>
      </c>
    </row>
    <row r="483" spans="1:18" x14ac:dyDescent="0.55000000000000004">
      <c r="A483" s="100">
        <v>5</v>
      </c>
      <c r="B483" s="101" t="s">
        <v>58</v>
      </c>
      <c r="C483" s="101" t="s">
        <v>375</v>
      </c>
      <c r="D483" s="101" t="s">
        <v>93</v>
      </c>
      <c r="E483" s="101" t="s">
        <v>376</v>
      </c>
      <c r="F483" s="101" t="s">
        <v>178</v>
      </c>
      <c r="G483" s="101" t="s">
        <v>724</v>
      </c>
      <c r="H483" s="102">
        <v>1297</v>
      </c>
      <c r="I483" s="100">
        <v>1</v>
      </c>
      <c r="J483" s="103">
        <f>'เลย '!F45</f>
        <v>753530.8</v>
      </c>
      <c r="K483" s="104">
        <f>SUM('เลย '!AI45)</f>
        <v>849036.97000000009</v>
      </c>
      <c r="L483" s="105">
        <f>'เลย '!AJ45</f>
        <v>2143096.67</v>
      </c>
      <c r="M483" s="105">
        <f>'เลย '!AK45</f>
        <v>1559984.36</v>
      </c>
      <c r="N483" s="101"/>
      <c r="O483" s="101"/>
      <c r="P483" s="101"/>
      <c r="Q483" s="93">
        <f t="shared" si="17"/>
        <v>583112.30999999982</v>
      </c>
      <c r="R483" s="94">
        <f t="shared" si="18"/>
        <v>1652.3490131071703</v>
      </c>
    </row>
    <row r="484" spans="1:18" x14ac:dyDescent="0.55000000000000004">
      <c r="A484" s="100">
        <v>6</v>
      </c>
      <c r="B484" s="101" t="s">
        <v>58</v>
      </c>
      <c r="C484" s="101" t="s">
        <v>375</v>
      </c>
      <c r="D484" s="101" t="s">
        <v>93</v>
      </c>
      <c r="E484" s="101" t="s">
        <v>376</v>
      </c>
      <c r="F484" s="101" t="s">
        <v>178</v>
      </c>
      <c r="G484" s="101" t="s">
        <v>725</v>
      </c>
      <c r="H484" s="102">
        <v>4858</v>
      </c>
      <c r="I484" s="100">
        <v>4</v>
      </c>
      <c r="J484" s="103">
        <f>'เลย '!F46</f>
        <v>502134.73</v>
      </c>
      <c r="K484" s="104">
        <f>SUM('เลย '!AI46)</f>
        <v>287594.05</v>
      </c>
      <c r="L484" s="105">
        <f>'เลย '!AJ46</f>
        <v>2970399.33</v>
      </c>
      <c r="M484" s="105">
        <f>'เลย '!AK46</f>
        <v>2885523.9000000004</v>
      </c>
      <c r="N484" s="101"/>
      <c r="O484" s="101"/>
      <c r="P484" s="101"/>
      <c r="Q484" s="93">
        <f t="shared" si="17"/>
        <v>84875.429999999702</v>
      </c>
      <c r="R484" s="94">
        <f t="shared" si="18"/>
        <v>611.44490119390696</v>
      </c>
    </row>
    <row r="485" spans="1:18" x14ac:dyDescent="0.55000000000000004">
      <c r="A485" s="100">
        <v>7</v>
      </c>
      <c r="B485" s="101" t="s">
        <v>58</v>
      </c>
      <c r="C485" s="101" t="s">
        <v>375</v>
      </c>
      <c r="D485" s="101" t="s">
        <v>93</v>
      </c>
      <c r="E485" s="101" t="s">
        <v>376</v>
      </c>
      <c r="F485" s="101" t="s">
        <v>178</v>
      </c>
      <c r="G485" s="101" t="s">
        <v>726</v>
      </c>
      <c r="H485" s="102">
        <v>3362</v>
      </c>
      <c r="I485" s="100">
        <v>3</v>
      </c>
      <c r="J485" s="103">
        <f>'เลย '!F47</f>
        <v>933545.84</v>
      </c>
      <c r="K485" s="104">
        <f>SUM('เลย '!AI47)</f>
        <v>956251.05999999994</v>
      </c>
      <c r="L485" s="105">
        <f>'เลย '!AJ47</f>
        <v>2722582.17</v>
      </c>
      <c r="M485" s="105">
        <f>'เลย '!AK47</f>
        <v>2418885.9700000002</v>
      </c>
      <c r="N485" s="101"/>
      <c r="O485" s="101"/>
      <c r="P485" s="101"/>
      <c r="Q485" s="93">
        <f t="shared" si="17"/>
        <v>303696.19999999972</v>
      </c>
      <c r="R485" s="94">
        <f t="shared" si="18"/>
        <v>809.81028256989885</v>
      </c>
    </row>
    <row r="486" spans="1:18" x14ac:dyDescent="0.55000000000000004">
      <c r="A486" s="100">
        <v>8</v>
      </c>
      <c r="B486" s="101" t="s">
        <v>58</v>
      </c>
      <c r="C486" s="101" t="s">
        <v>375</v>
      </c>
      <c r="D486" s="101" t="s">
        <v>93</v>
      </c>
      <c r="E486" s="101" t="s">
        <v>376</v>
      </c>
      <c r="F486" s="101" t="s">
        <v>178</v>
      </c>
      <c r="G486" s="101" t="s">
        <v>727</v>
      </c>
      <c r="H486" s="102">
        <v>2717</v>
      </c>
      <c r="I486" s="100">
        <v>2</v>
      </c>
      <c r="J486" s="103">
        <f>'เลย '!F48</f>
        <v>901230.48</v>
      </c>
      <c r="K486" s="104">
        <f>SUM('เลย '!AI48)</f>
        <v>944997.14</v>
      </c>
      <c r="L486" s="105">
        <f>'เลย '!AJ48</f>
        <v>3072435.39</v>
      </c>
      <c r="M486" s="105">
        <f>'เลย '!AK48</f>
        <v>2581450.9500000002</v>
      </c>
      <c r="N486" s="101"/>
      <c r="O486" s="101"/>
      <c r="P486" s="101"/>
      <c r="Q486" s="93">
        <f t="shared" si="17"/>
        <v>490984.43999999994</v>
      </c>
      <c r="R486" s="94">
        <f t="shared" si="18"/>
        <v>1130.8190614648511</v>
      </c>
    </row>
    <row r="487" spans="1:18" x14ac:dyDescent="0.55000000000000004">
      <c r="A487" s="100">
        <v>9</v>
      </c>
      <c r="B487" s="101" t="s">
        <v>58</v>
      </c>
      <c r="C487" s="101" t="s">
        <v>375</v>
      </c>
      <c r="D487" s="101" t="s">
        <v>93</v>
      </c>
      <c r="E487" s="101" t="s">
        <v>376</v>
      </c>
      <c r="F487" s="101" t="s">
        <v>178</v>
      </c>
      <c r="G487" s="101" t="s">
        <v>728</v>
      </c>
      <c r="H487" s="102">
        <v>1641</v>
      </c>
      <c r="I487" s="100">
        <v>2</v>
      </c>
      <c r="J487" s="103">
        <f>'เลย '!F49</f>
        <v>532091.32999999996</v>
      </c>
      <c r="K487" s="104">
        <f>SUM('เลย '!AI49)</f>
        <v>563482.77</v>
      </c>
      <c r="L487" s="105">
        <f>'เลย '!AJ49</f>
        <v>1442462.0299999998</v>
      </c>
      <c r="M487" s="105">
        <f>'เลย '!AK49</f>
        <v>1304946.54</v>
      </c>
      <c r="N487" s="101"/>
      <c r="O487" s="101"/>
      <c r="P487" s="101"/>
      <c r="Q487" s="93">
        <f t="shared" si="17"/>
        <v>137515.48999999976</v>
      </c>
      <c r="R487" s="94">
        <f t="shared" si="18"/>
        <v>879.01403412553304</v>
      </c>
    </row>
    <row r="488" spans="1:18" x14ac:dyDescent="0.55000000000000004">
      <c r="A488" s="100">
        <v>10</v>
      </c>
      <c r="B488" s="101" t="s">
        <v>58</v>
      </c>
      <c r="C488" s="101" t="s">
        <v>375</v>
      </c>
      <c r="D488" s="101" t="s">
        <v>93</v>
      </c>
      <c r="E488" s="101" t="s">
        <v>376</v>
      </c>
      <c r="F488" s="101" t="s">
        <v>178</v>
      </c>
      <c r="G488" s="101" t="s">
        <v>729</v>
      </c>
      <c r="H488" s="102">
        <v>2092</v>
      </c>
      <c r="I488" s="100">
        <v>2</v>
      </c>
      <c r="J488" s="103">
        <f>'เลย '!F50</f>
        <v>669998.48</v>
      </c>
      <c r="K488" s="104">
        <f>SUM('เลย '!AI50)</f>
        <v>678455.7</v>
      </c>
      <c r="L488" s="105">
        <f>'เลย '!AJ50</f>
        <v>1329361.98</v>
      </c>
      <c r="M488" s="105">
        <f>'เลย '!AK50</f>
        <v>1304346.6200000001</v>
      </c>
      <c r="N488" s="101"/>
      <c r="O488" s="101"/>
      <c r="P488" s="101"/>
      <c r="Q488" s="93">
        <f t="shared" si="17"/>
        <v>25015.35999999987</v>
      </c>
      <c r="R488" s="94">
        <f t="shared" si="18"/>
        <v>635.45027724665385</v>
      </c>
    </row>
    <row r="489" spans="1:18" x14ac:dyDescent="0.55000000000000004">
      <c r="A489" s="100">
        <v>11</v>
      </c>
      <c r="B489" s="101" t="s">
        <v>58</v>
      </c>
      <c r="C489" s="101" t="s">
        <v>375</v>
      </c>
      <c r="D489" s="101" t="s">
        <v>93</v>
      </c>
      <c r="E489" s="101" t="s">
        <v>376</v>
      </c>
      <c r="F489" s="101" t="s">
        <v>178</v>
      </c>
      <c r="G489" s="101" t="s">
        <v>730</v>
      </c>
      <c r="H489" s="102">
        <v>1801</v>
      </c>
      <c r="I489" s="100">
        <v>2</v>
      </c>
      <c r="J489" s="103">
        <f>'เลย '!F51</f>
        <v>530767.44999999995</v>
      </c>
      <c r="K489" s="104">
        <f>SUM('เลย '!AI51)</f>
        <v>564482.31999999995</v>
      </c>
      <c r="L489" s="105">
        <f>'เลย '!AJ51</f>
        <v>1885850.75</v>
      </c>
      <c r="M489" s="105">
        <f>'เลย '!AK51</f>
        <v>1695383.7800000003</v>
      </c>
      <c r="N489" s="101"/>
      <c r="O489" s="101"/>
      <c r="P489" s="101"/>
      <c r="Q489" s="93">
        <f t="shared" si="17"/>
        <v>190466.96999999974</v>
      </c>
      <c r="R489" s="94">
        <f t="shared" si="18"/>
        <v>1047.113131593559</v>
      </c>
    </row>
    <row r="490" spans="1:18" s="112" customFormat="1" x14ac:dyDescent="0.55000000000000004">
      <c r="A490" s="106">
        <v>4</v>
      </c>
      <c r="B490" s="107" t="s">
        <v>58</v>
      </c>
      <c r="C490" s="107"/>
      <c r="D490" s="107"/>
      <c r="E490" s="107" t="s">
        <v>75</v>
      </c>
      <c r="F490" s="107"/>
      <c r="G490" s="107" t="s">
        <v>378</v>
      </c>
      <c r="H490" s="113">
        <f>SUM(H479:H489)</f>
        <v>29911</v>
      </c>
      <c r="I490" s="106"/>
      <c r="J490" s="109">
        <f>SUM(J479:J489)</f>
        <v>7427517.3100000015</v>
      </c>
      <c r="K490" s="109">
        <f>SUM(K479:K489)</f>
        <v>7694961.2700000005</v>
      </c>
      <c r="L490" s="109">
        <f>SUM(L479:L489)</f>
        <v>24711866.520000003</v>
      </c>
      <c r="M490" s="109">
        <f>SUM(M479:M489)</f>
        <v>21558178.23</v>
      </c>
      <c r="N490" s="107">
        <v>10</v>
      </c>
      <c r="O490" s="107">
        <v>10</v>
      </c>
      <c r="P490" s="107">
        <f>N490-O490</f>
        <v>0</v>
      </c>
      <c r="Q490" s="110">
        <f t="shared" si="17"/>
        <v>3153688.2900000028</v>
      </c>
      <c r="R490" s="111">
        <f>L490/H490</f>
        <v>826.17988432349318</v>
      </c>
    </row>
    <row r="491" spans="1:18" x14ac:dyDescent="0.55000000000000004">
      <c r="A491" s="100">
        <v>1</v>
      </c>
      <c r="B491" s="101" t="s">
        <v>58</v>
      </c>
      <c r="C491" s="101" t="s">
        <v>379</v>
      </c>
      <c r="D491" s="101" t="s">
        <v>139</v>
      </c>
      <c r="E491" s="101" t="s">
        <v>380</v>
      </c>
      <c r="F491" s="101" t="s">
        <v>327</v>
      </c>
      <c r="G491" s="101" t="s">
        <v>381</v>
      </c>
      <c r="H491" s="102"/>
      <c r="I491" s="100"/>
      <c r="J491" s="103"/>
      <c r="K491" s="104"/>
      <c r="L491" s="105"/>
      <c r="M491" s="105"/>
      <c r="N491" s="101"/>
      <c r="O491" s="101"/>
      <c r="P491" s="101"/>
    </row>
    <row r="492" spans="1:18" x14ac:dyDescent="0.55000000000000004">
      <c r="A492" s="100">
        <v>2</v>
      </c>
      <c r="B492" s="101" t="s">
        <v>58</v>
      </c>
      <c r="C492" s="101" t="s">
        <v>379</v>
      </c>
      <c r="D492" s="101" t="s">
        <v>139</v>
      </c>
      <c r="E492" s="101" t="s">
        <v>380</v>
      </c>
      <c r="F492" s="101" t="s">
        <v>178</v>
      </c>
      <c r="G492" s="101" t="s">
        <v>731</v>
      </c>
      <c r="H492" s="102">
        <v>1166</v>
      </c>
      <c r="I492" s="100">
        <v>1</v>
      </c>
      <c r="J492" s="103">
        <f>'เลย '!F52</f>
        <v>504463.3</v>
      </c>
      <c r="K492" s="104">
        <f>SUM('เลย '!AI52)</f>
        <v>529780.13</v>
      </c>
      <c r="L492" s="105">
        <f>'เลย '!AJ52</f>
        <v>1299415.3700000001</v>
      </c>
      <c r="M492" s="105">
        <f>'เลย '!AK52</f>
        <v>1117882.93</v>
      </c>
      <c r="N492" s="101"/>
      <c r="O492" s="101"/>
      <c r="P492" s="101"/>
      <c r="Q492" s="93">
        <f t="shared" si="17"/>
        <v>181532.44000000018</v>
      </c>
      <c r="R492" s="94">
        <f t="shared" si="18"/>
        <v>1114.4214150943396</v>
      </c>
    </row>
    <row r="493" spans="1:18" x14ac:dyDescent="0.55000000000000004">
      <c r="A493" s="100">
        <v>3</v>
      </c>
      <c r="B493" s="101" t="s">
        <v>58</v>
      </c>
      <c r="C493" s="101" t="s">
        <v>379</v>
      </c>
      <c r="D493" s="101" t="s">
        <v>139</v>
      </c>
      <c r="E493" s="101" t="s">
        <v>380</v>
      </c>
      <c r="F493" s="101" t="s">
        <v>178</v>
      </c>
      <c r="G493" s="101" t="s">
        <v>732</v>
      </c>
      <c r="H493" s="102">
        <v>597</v>
      </c>
      <c r="I493" s="100">
        <v>1</v>
      </c>
      <c r="J493" s="103">
        <f>'เลย '!F53</f>
        <v>504910.23</v>
      </c>
      <c r="K493" s="104">
        <f>SUM('เลย '!AI53)</f>
        <v>571445.84</v>
      </c>
      <c r="L493" s="105">
        <f>'เลย '!AJ53</f>
        <v>956535.13</v>
      </c>
      <c r="M493" s="105">
        <f>'เลย '!AK53</f>
        <v>762723.48</v>
      </c>
      <c r="N493" s="101"/>
      <c r="O493" s="101"/>
      <c r="P493" s="101"/>
      <c r="Q493" s="93">
        <f t="shared" si="17"/>
        <v>193811.65000000002</v>
      </c>
      <c r="R493" s="94">
        <f t="shared" si="18"/>
        <v>1602.2363986599664</v>
      </c>
    </row>
    <row r="494" spans="1:18" x14ac:dyDescent="0.55000000000000004">
      <c r="A494" s="100">
        <v>4</v>
      </c>
      <c r="B494" s="101" t="s">
        <v>58</v>
      </c>
      <c r="C494" s="101" t="s">
        <v>379</v>
      </c>
      <c r="D494" s="101" t="s">
        <v>139</v>
      </c>
      <c r="E494" s="101" t="s">
        <v>380</v>
      </c>
      <c r="F494" s="101" t="s">
        <v>178</v>
      </c>
      <c r="G494" s="101" t="s">
        <v>733</v>
      </c>
      <c r="H494" s="102">
        <v>1918</v>
      </c>
      <c r="I494" s="100">
        <v>2</v>
      </c>
      <c r="J494" s="103">
        <f>'เลย '!F54</f>
        <v>393321.65</v>
      </c>
      <c r="K494" s="104">
        <f>SUM('เลย '!AI54)</f>
        <v>442068.27</v>
      </c>
      <c r="L494" s="105">
        <f>'เลย '!AJ54</f>
        <v>1668741.73</v>
      </c>
      <c r="M494" s="105">
        <f>'เลย '!AK54</f>
        <v>1484122.8399999999</v>
      </c>
      <c r="N494" s="101"/>
      <c r="O494" s="101"/>
      <c r="P494" s="101"/>
      <c r="Q494" s="93">
        <f t="shared" si="17"/>
        <v>184618.89000000013</v>
      </c>
      <c r="R494" s="94">
        <f t="shared" si="18"/>
        <v>870.04261209593324</v>
      </c>
    </row>
    <row r="495" spans="1:18" x14ac:dyDescent="0.55000000000000004">
      <c r="A495" s="100">
        <v>5</v>
      </c>
      <c r="B495" s="101" t="s">
        <v>58</v>
      </c>
      <c r="C495" s="101" t="s">
        <v>379</v>
      </c>
      <c r="D495" s="101" t="s">
        <v>139</v>
      </c>
      <c r="E495" s="101" t="s">
        <v>380</v>
      </c>
      <c r="F495" s="101" t="s">
        <v>178</v>
      </c>
      <c r="G495" s="101" t="s">
        <v>734</v>
      </c>
      <c r="H495" s="102">
        <v>3832</v>
      </c>
      <c r="I495" s="100">
        <v>3</v>
      </c>
      <c r="J495" s="103">
        <f>'เลย '!F55</f>
        <v>876120.26</v>
      </c>
      <c r="K495" s="104">
        <f>SUM('เลย '!AI55)</f>
        <v>998690.20000000007</v>
      </c>
      <c r="L495" s="105">
        <f>'เลย '!AJ55</f>
        <v>2778347.0700000003</v>
      </c>
      <c r="M495" s="105">
        <f>'เลย '!AK55</f>
        <v>2364251.14</v>
      </c>
      <c r="N495" s="101"/>
      <c r="O495" s="101"/>
      <c r="P495" s="101"/>
      <c r="Q495" s="93">
        <f t="shared" si="17"/>
        <v>414095.93000000017</v>
      </c>
      <c r="R495" s="94">
        <f t="shared" si="18"/>
        <v>725.03837943632573</v>
      </c>
    </row>
    <row r="496" spans="1:18" x14ac:dyDescent="0.55000000000000004">
      <c r="A496" s="100">
        <v>6</v>
      </c>
      <c r="B496" s="101" t="s">
        <v>58</v>
      </c>
      <c r="C496" s="101" t="s">
        <v>379</v>
      </c>
      <c r="D496" s="101" t="s">
        <v>139</v>
      </c>
      <c r="E496" s="101" t="s">
        <v>380</v>
      </c>
      <c r="F496" s="101" t="s">
        <v>178</v>
      </c>
      <c r="G496" s="101" t="s">
        <v>735</v>
      </c>
      <c r="H496" s="102">
        <v>4337</v>
      </c>
      <c r="I496" s="100">
        <v>3</v>
      </c>
      <c r="J496" s="103">
        <f>'เลย '!F56</f>
        <v>635603.71</v>
      </c>
      <c r="K496" s="104">
        <f>SUM('เลย '!AI56)</f>
        <v>764900.55999999994</v>
      </c>
      <c r="L496" s="105">
        <f>'เลย '!AJ56</f>
        <v>2471660.79</v>
      </c>
      <c r="M496" s="105">
        <f>'เลย '!AK56</f>
        <v>2230545.44</v>
      </c>
      <c r="N496" s="101"/>
      <c r="O496" s="101"/>
      <c r="P496" s="101"/>
      <c r="Q496" s="93">
        <f t="shared" si="17"/>
        <v>241115.35000000009</v>
      </c>
      <c r="R496" s="94">
        <f t="shared" si="18"/>
        <v>569.90103527784186</v>
      </c>
    </row>
    <row r="497" spans="1:18" x14ac:dyDescent="0.55000000000000004">
      <c r="A497" s="100">
        <v>7</v>
      </c>
      <c r="B497" s="101" t="s">
        <v>58</v>
      </c>
      <c r="C497" s="101" t="s">
        <v>379</v>
      </c>
      <c r="D497" s="101" t="s">
        <v>139</v>
      </c>
      <c r="E497" s="101" t="s">
        <v>380</v>
      </c>
      <c r="F497" s="101" t="s">
        <v>178</v>
      </c>
      <c r="G497" s="101" t="s">
        <v>736</v>
      </c>
      <c r="H497" s="102">
        <v>2216</v>
      </c>
      <c r="I497" s="100">
        <v>2</v>
      </c>
      <c r="J497" s="103">
        <f>'เลย '!F57</f>
        <v>448384.37</v>
      </c>
      <c r="K497" s="104">
        <f>SUM('เลย '!AI57)</f>
        <v>430156.83</v>
      </c>
      <c r="L497" s="105">
        <f>'เลย '!AJ57</f>
        <v>2343351.1</v>
      </c>
      <c r="M497" s="105">
        <f>'เลย '!AK57</f>
        <v>2277809.84</v>
      </c>
      <c r="N497" s="101"/>
      <c r="O497" s="101"/>
      <c r="P497" s="101"/>
      <c r="Q497" s="93">
        <f t="shared" si="17"/>
        <v>65541.260000000242</v>
      </c>
      <c r="R497" s="94">
        <f t="shared" si="18"/>
        <v>1057.4689079422383</v>
      </c>
    </row>
    <row r="498" spans="1:18" x14ac:dyDescent="0.55000000000000004">
      <c r="A498" s="100">
        <v>8</v>
      </c>
      <c r="B498" s="101" t="s">
        <v>58</v>
      </c>
      <c r="C498" s="101" t="s">
        <v>379</v>
      </c>
      <c r="D498" s="101" t="s">
        <v>139</v>
      </c>
      <c r="E498" s="101" t="s">
        <v>380</v>
      </c>
      <c r="F498" s="101" t="s">
        <v>178</v>
      </c>
      <c r="G498" s="101" t="s">
        <v>737</v>
      </c>
      <c r="H498" s="102">
        <v>1887</v>
      </c>
      <c r="I498" s="100">
        <v>2</v>
      </c>
      <c r="J498" s="103">
        <f>'เลย '!F58</f>
        <v>387956.06</v>
      </c>
      <c r="K498" s="104">
        <f>SUM('เลย '!AI58)</f>
        <v>401426.45</v>
      </c>
      <c r="L498" s="105">
        <f>'เลย '!AJ58</f>
        <v>1499766.4300000002</v>
      </c>
      <c r="M498" s="105">
        <f>'เลย '!AK58</f>
        <v>1403260.7799999998</v>
      </c>
      <c r="N498" s="101"/>
      <c r="O498" s="101"/>
      <c r="P498" s="101"/>
      <c r="Q498" s="93">
        <f t="shared" si="17"/>
        <v>96505.650000000373</v>
      </c>
      <c r="R498" s="94">
        <f t="shared" si="18"/>
        <v>794.78878113407529</v>
      </c>
    </row>
    <row r="499" spans="1:18" x14ac:dyDescent="0.55000000000000004">
      <c r="A499" s="100">
        <v>9</v>
      </c>
      <c r="B499" s="101" t="s">
        <v>58</v>
      </c>
      <c r="C499" s="101" t="s">
        <v>379</v>
      </c>
      <c r="D499" s="101" t="s">
        <v>139</v>
      </c>
      <c r="E499" s="101" t="s">
        <v>380</v>
      </c>
      <c r="F499" s="101" t="s">
        <v>178</v>
      </c>
      <c r="G499" s="101" t="s">
        <v>738</v>
      </c>
      <c r="H499" s="102">
        <v>1912</v>
      </c>
      <c r="I499" s="100">
        <v>2</v>
      </c>
      <c r="J499" s="103">
        <f>'เลย '!F59</f>
        <v>494216.26</v>
      </c>
      <c r="K499" s="104">
        <f>SUM('เลย '!AI59)</f>
        <v>557354.88</v>
      </c>
      <c r="L499" s="105">
        <f>'เลย '!AJ59</f>
        <v>2026662.41</v>
      </c>
      <c r="M499" s="105">
        <f>'เลย '!AK59</f>
        <v>1662767.76</v>
      </c>
      <c r="N499" s="101"/>
      <c r="O499" s="101"/>
      <c r="P499" s="101"/>
      <c r="Q499" s="93">
        <f t="shared" si="17"/>
        <v>363894.64999999991</v>
      </c>
      <c r="R499" s="94">
        <f t="shared" si="18"/>
        <v>1059.969879707113</v>
      </c>
    </row>
    <row r="500" spans="1:18" x14ac:dyDescent="0.55000000000000004">
      <c r="A500" s="100">
        <v>10</v>
      </c>
      <c r="B500" s="101" t="s">
        <v>58</v>
      </c>
      <c r="C500" s="101" t="s">
        <v>379</v>
      </c>
      <c r="D500" s="101" t="s">
        <v>139</v>
      </c>
      <c r="E500" s="101" t="s">
        <v>380</v>
      </c>
      <c r="F500" s="101" t="s">
        <v>178</v>
      </c>
      <c r="G500" s="101" t="s">
        <v>739</v>
      </c>
      <c r="H500" s="102">
        <v>4827</v>
      </c>
      <c r="I500" s="100">
        <v>4</v>
      </c>
      <c r="J500" s="103">
        <f>'เลย '!F60</f>
        <v>591604.29</v>
      </c>
      <c r="K500" s="104">
        <f>SUM('เลย '!AI60)</f>
        <v>650856.02</v>
      </c>
      <c r="L500" s="105">
        <f>'เลย '!AJ60</f>
        <v>3144439.96</v>
      </c>
      <c r="M500" s="105">
        <f>'เลย '!AK60</f>
        <v>2604681.9099999997</v>
      </c>
      <c r="N500" s="101"/>
      <c r="O500" s="101"/>
      <c r="P500" s="101"/>
      <c r="Q500" s="93">
        <f t="shared" si="17"/>
        <v>539758.05000000028</v>
      </c>
      <c r="R500" s="94">
        <f t="shared" si="18"/>
        <v>651.42737932463228</v>
      </c>
    </row>
    <row r="501" spans="1:18" x14ac:dyDescent="0.55000000000000004">
      <c r="A501" s="100">
        <v>11</v>
      </c>
      <c r="B501" s="101" t="s">
        <v>58</v>
      </c>
      <c r="C501" s="101" t="s">
        <v>379</v>
      </c>
      <c r="D501" s="101" t="s">
        <v>139</v>
      </c>
      <c r="E501" s="101" t="s">
        <v>380</v>
      </c>
      <c r="F501" s="101" t="s">
        <v>178</v>
      </c>
      <c r="G501" s="101" t="s">
        <v>740</v>
      </c>
      <c r="H501" s="102">
        <v>5175</v>
      </c>
      <c r="I501" s="100">
        <v>4</v>
      </c>
      <c r="J501" s="103">
        <f>'เลย '!F61</f>
        <v>1295770.3400000001</v>
      </c>
      <c r="K501" s="104">
        <f>SUM('เลย '!AI61)</f>
        <v>1600437.85</v>
      </c>
      <c r="L501" s="105">
        <f>'เลย '!AJ61</f>
        <v>4116767.66</v>
      </c>
      <c r="M501" s="105">
        <f>'เลย '!AK61</f>
        <v>3457196.67</v>
      </c>
      <c r="N501" s="101"/>
      <c r="O501" s="101"/>
      <c r="P501" s="101"/>
      <c r="Q501" s="93">
        <f t="shared" si="17"/>
        <v>659570.99000000022</v>
      </c>
      <c r="R501" s="94">
        <f t="shared" si="18"/>
        <v>795.51065893719806</v>
      </c>
    </row>
    <row r="502" spans="1:18" x14ac:dyDescent="0.55000000000000004">
      <c r="A502" s="100">
        <v>12</v>
      </c>
      <c r="B502" s="101" t="s">
        <v>58</v>
      </c>
      <c r="C502" s="101" t="s">
        <v>379</v>
      </c>
      <c r="D502" s="101" t="s">
        <v>139</v>
      </c>
      <c r="E502" s="101" t="s">
        <v>380</v>
      </c>
      <c r="F502" s="101" t="s">
        <v>178</v>
      </c>
      <c r="G502" s="101" t="s">
        <v>741</v>
      </c>
      <c r="H502" s="102">
        <v>3273</v>
      </c>
      <c r="I502" s="100">
        <v>3</v>
      </c>
      <c r="J502" s="103">
        <f>'เลย '!F62</f>
        <v>301178.83</v>
      </c>
      <c r="K502" s="104">
        <f>SUM('เลย '!AI62)</f>
        <v>416632.83</v>
      </c>
      <c r="L502" s="105">
        <f>'เลย '!AJ62</f>
        <v>2178681.46</v>
      </c>
      <c r="M502" s="105">
        <f>'เลย '!AK62</f>
        <v>1920016.57</v>
      </c>
      <c r="N502" s="101"/>
      <c r="O502" s="101"/>
      <c r="P502" s="101"/>
      <c r="Q502" s="93">
        <f t="shared" si="17"/>
        <v>258664.8899999999</v>
      </c>
      <c r="R502" s="94">
        <f t="shared" si="18"/>
        <v>665.65275282615335</v>
      </c>
    </row>
    <row r="503" spans="1:18" x14ac:dyDescent="0.55000000000000004">
      <c r="A503" s="100">
        <v>13</v>
      </c>
      <c r="B503" s="101" t="s">
        <v>58</v>
      </c>
      <c r="C503" s="101" t="s">
        <v>379</v>
      </c>
      <c r="D503" s="101" t="s">
        <v>139</v>
      </c>
      <c r="E503" s="101" t="s">
        <v>380</v>
      </c>
      <c r="F503" s="101" t="s">
        <v>178</v>
      </c>
      <c r="G503" s="101" t="s">
        <v>742</v>
      </c>
      <c r="H503" s="102">
        <v>1988</v>
      </c>
      <c r="I503" s="100">
        <v>2</v>
      </c>
      <c r="J503" s="103">
        <f>'เลย '!F63</f>
        <v>300860.40999999997</v>
      </c>
      <c r="K503" s="104">
        <f>SUM('เลย '!AI63)</f>
        <v>439687.95999999996</v>
      </c>
      <c r="L503" s="105">
        <f>'เลย '!AJ63</f>
        <v>2094962.55</v>
      </c>
      <c r="M503" s="105">
        <f>'เลย '!AK63</f>
        <v>1877182.17</v>
      </c>
      <c r="N503" s="101"/>
      <c r="O503" s="101"/>
      <c r="P503" s="101"/>
      <c r="Q503" s="93">
        <f t="shared" si="17"/>
        <v>217780.38000000012</v>
      </c>
      <c r="R503" s="94">
        <f t="shared" si="18"/>
        <v>1053.8040995975855</v>
      </c>
    </row>
    <row r="504" spans="1:18" x14ac:dyDescent="0.55000000000000004">
      <c r="A504" s="100">
        <v>14</v>
      </c>
      <c r="B504" s="101" t="s">
        <v>58</v>
      </c>
      <c r="C504" s="101" t="s">
        <v>379</v>
      </c>
      <c r="D504" s="101" t="s">
        <v>139</v>
      </c>
      <c r="E504" s="101" t="s">
        <v>380</v>
      </c>
      <c r="F504" s="101" t="s">
        <v>178</v>
      </c>
      <c r="G504" s="101" t="s">
        <v>743</v>
      </c>
      <c r="H504" s="102">
        <v>1497</v>
      </c>
      <c r="I504" s="100">
        <v>1</v>
      </c>
      <c r="J504" s="103">
        <f>'เลย '!F64</f>
        <v>351637.39</v>
      </c>
      <c r="K504" s="104">
        <f>SUM('เลย '!AI64)</f>
        <v>387432.83</v>
      </c>
      <c r="L504" s="105">
        <f>'เลย '!AJ64</f>
        <v>1354278.4</v>
      </c>
      <c r="M504" s="105">
        <f>'เลย '!AK64</f>
        <v>1259825.79</v>
      </c>
      <c r="N504" s="101"/>
      <c r="O504" s="101"/>
      <c r="P504" s="101"/>
      <c r="Q504" s="93">
        <f t="shared" si="17"/>
        <v>94452.60999999987</v>
      </c>
      <c r="R504" s="94">
        <f t="shared" si="18"/>
        <v>904.66158984635933</v>
      </c>
    </row>
    <row r="505" spans="1:18" s="112" customFormat="1" x14ac:dyDescent="0.55000000000000004">
      <c r="A505" s="106">
        <v>5</v>
      </c>
      <c r="B505" s="107" t="s">
        <v>58</v>
      </c>
      <c r="C505" s="107"/>
      <c r="D505" s="107"/>
      <c r="E505" s="107" t="s">
        <v>75</v>
      </c>
      <c r="F505" s="107"/>
      <c r="G505" s="107" t="s">
        <v>382</v>
      </c>
      <c r="H505" s="113">
        <f>SUM(H491:H504)</f>
        <v>34625</v>
      </c>
      <c r="I505" s="106"/>
      <c r="J505" s="109">
        <f>SUM(J491:J504)</f>
        <v>7086027.1000000006</v>
      </c>
      <c r="K505" s="109">
        <f>SUM(K491:K504)</f>
        <v>8190870.6499999994</v>
      </c>
      <c r="L505" s="109">
        <f>SUM(L491:L504)</f>
        <v>27933610.059999999</v>
      </c>
      <c r="M505" s="109">
        <f>SUM(M491:M504)</f>
        <v>24422267.32</v>
      </c>
      <c r="N505" s="107">
        <v>13</v>
      </c>
      <c r="O505" s="107">
        <v>13</v>
      </c>
      <c r="P505" s="107">
        <f>N505-O505</f>
        <v>0</v>
      </c>
      <c r="Q505" s="110">
        <f t="shared" si="17"/>
        <v>3511342.7399999984</v>
      </c>
      <c r="R505" s="111">
        <f>L505/H505</f>
        <v>806.74686093862817</v>
      </c>
    </row>
    <row r="506" spans="1:18" x14ac:dyDescent="0.55000000000000004">
      <c r="A506" s="100">
        <v>1</v>
      </c>
      <c r="B506" s="101" t="s">
        <v>58</v>
      </c>
      <c r="C506" s="101" t="s">
        <v>383</v>
      </c>
      <c r="D506" s="101" t="s">
        <v>100</v>
      </c>
      <c r="E506" s="101" t="s">
        <v>384</v>
      </c>
      <c r="F506" s="101" t="s">
        <v>208</v>
      </c>
      <c r="G506" s="101" t="s">
        <v>385</v>
      </c>
      <c r="H506" s="102"/>
      <c r="I506" s="100"/>
      <c r="J506" s="103"/>
      <c r="K506" s="104"/>
      <c r="L506" s="105"/>
      <c r="M506" s="105"/>
      <c r="N506" s="101"/>
      <c r="O506" s="101"/>
      <c r="P506" s="101"/>
    </row>
    <row r="507" spans="1:18" x14ac:dyDescent="0.55000000000000004">
      <c r="A507" s="100">
        <v>2</v>
      </c>
      <c r="B507" s="101" t="s">
        <v>58</v>
      </c>
      <c r="C507" s="101" t="s">
        <v>383</v>
      </c>
      <c r="D507" s="101" t="s">
        <v>100</v>
      </c>
      <c r="E507" s="101" t="s">
        <v>384</v>
      </c>
      <c r="F507" s="101" t="s">
        <v>178</v>
      </c>
      <c r="G507" s="101" t="s">
        <v>744</v>
      </c>
      <c r="H507" s="102">
        <v>1271</v>
      </c>
      <c r="I507" s="100">
        <v>1</v>
      </c>
      <c r="J507" s="103">
        <f>'เลย '!F65</f>
        <v>487226.09</v>
      </c>
      <c r="K507" s="104">
        <f>SUM('เลย '!AI65)</f>
        <v>479238.84</v>
      </c>
      <c r="L507" s="105">
        <f>'เลย '!AJ65</f>
        <v>1887245.3900000001</v>
      </c>
      <c r="M507" s="105">
        <f>'เลย '!AK65</f>
        <v>1726381.53</v>
      </c>
      <c r="N507" s="101"/>
      <c r="O507" s="101"/>
      <c r="P507" s="101"/>
      <c r="Q507" s="93">
        <f t="shared" si="17"/>
        <v>160863.8600000001</v>
      </c>
      <c r="R507" s="94">
        <f t="shared" si="18"/>
        <v>1484.850818253344</v>
      </c>
    </row>
    <row r="508" spans="1:18" x14ac:dyDescent="0.55000000000000004">
      <c r="A508" s="100">
        <v>3</v>
      </c>
      <c r="B508" s="101" t="s">
        <v>58</v>
      </c>
      <c r="C508" s="101" t="s">
        <v>383</v>
      </c>
      <c r="D508" s="101" t="s">
        <v>100</v>
      </c>
      <c r="E508" s="101" t="s">
        <v>384</v>
      </c>
      <c r="F508" s="101" t="s">
        <v>178</v>
      </c>
      <c r="G508" s="101" t="s">
        <v>745</v>
      </c>
      <c r="H508" s="102">
        <v>1365</v>
      </c>
      <c r="I508" s="100">
        <v>1</v>
      </c>
      <c r="J508" s="103">
        <f>'เลย '!F66</f>
        <v>694037.16</v>
      </c>
      <c r="K508" s="104">
        <f>SUM('เลย '!AI66)</f>
        <v>708707.09000000008</v>
      </c>
      <c r="L508" s="105">
        <f>'เลย '!AJ66</f>
        <v>1979417.35</v>
      </c>
      <c r="M508" s="105">
        <f>'เลย '!AK66</f>
        <v>1761733.71</v>
      </c>
      <c r="N508" s="101"/>
      <c r="O508" s="101"/>
      <c r="P508" s="101"/>
      <c r="Q508" s="93">
        <f t="shared" si="17"/>
        <v>217683.64000000013</v>
      </c>
      <c r="R508" s="94">
        <f t="shared" si="18"/>
        <v>1450.1226007326009</v>
      </c>
    </row>
    <row r="509" spans="1:18" x14ac:dyDescent="0.55000000000000004">
      <c r="A509" s="100">
        <v>4</v>
      </c>
      <c r="B509" s="101" t="s">
        <v>58</v>
      </c>
      <c r="C509" s="101" t="s">
        <v>383</v>
      </c>
      <c r="D509" s="101" t="s">
        <v>100</v>
      </c>
      <c r="E509" s="101" t="s">
        <v>384</v>
      </c>
      <c r="F509" s="101" t="s">
        <v>178</v>
      </c>
      <c r="G509" s="101" t="s">
        <v>746</v>
      </c>
      <c r="H509" s="102">
        <v>2637</v>
      </c>
      <c r="I509" s="100">
        <v>2</v>
      </c>
      <c r="J509" s="103">
        <f>'เลย '!F67</f>
        <v>483939.1</v>
      </c>
      <c r="K509" s="104">
        <f>SUM('เลย '!AI67)</f>
        <v>538170.23</v>
      </c>
      <c r="L509" s="105">
        <f>'เลย '!AJ67</f>
        <v>2034966.0899999999</v>
      </c>
      <c r="M509" s="105">
        <f>'เลย '!AK67</f>
        <v>1805188.77</v>
      </c>
      <c r="N509" s="101"/>
      <c r="O509" s="101"/>
      <c r="P509" s="101"/>
      <c r="Q509" s="93">
        <f t="shared" si="17"/>
        <v>229777.31999999983</v>
      </c>
      <c r="R509" s="94">
        <f t="shared" si="18"/>
        <v>771.69741751990898</v>
      </c>
    </row>
    <row r="510" spans="1:18" x14ac:dyDescent="0.55000000000000004">
      <c r="A510" s="100">
        <v>5</v>
      </c>
      <c r="B510" s="101" t="s">
        <v>58</v>
      </c>
      <c r="C510" s="101" t="s">
        <v>383</v>
      </c>
      <c r="D510" s="101" t="s">
        <v>100</v>
      </c>
      <c r="E510" s="101" t="s">
        <v>384</v>
      </c>
      <c r="F510" s="101" t="s">
        <v>178</v>
      </c>
      <c r="G510" s="101" t="s">
        <v>747</v>
      </c>
      <c r="H510" s="102">
        <v>1170</v>
      </c>
      <c r="I510" s="100">
        <v>1</v>
      </c>
      <c r="J510" s="103">
        <f>'เลย '!F68</f>
        <v>367415.01</v>
      </c>
      <c r="K510" s="104">
        <f>SUM('เลย '!AI68)</f>
        <v>414081.15</v>
      </c>
      <c r="L510" s="105">
        <f>'เลย '!AJ68</f>
        <v>1989543.8399999999</v>
      </c>
      <c r="M510" s="105">
        <f>'เลย '!AK68</f>
        <v>1945391.1199999999</v>
      </c>
      <c r="N510" s="101"/>
      <c r="O510" s="101"/>
      <c r="P510" s="101"/>
      <c r="Q510" s="93">
        <f t="shared" si="17"/>
        <v>44152.719999999972</v>
      </c>
      <c r="R510" s="94">
        <f t="shared" si="18"/>
        <v>1700.4648205128203</v>
      </c>
    </row>
    <row r="511" spans="1:18" x14ac:dyDescent="0.55000000000000004">
      <c r="A511" s="100">
        <v>6</v>
      </c>
      <c r="B511" s="101" t="s">
        <v>58</v>
      </c>
      <c r="C511" s="101" t="s">
        <v>383</v>
      </c>
      <c r="D511" s="101" t="s">
        <v>100</v>
      </c>
      <c r="E511" s="101" t="s">
        <v>384</v>
      </c>
      <c r="F511" s="101" t="s">
        <v>178</v>
      </c>
      <c r="G511" s="101" t="s">
        <v>748</v>
      </c>
      <c r="H511" s="102">
        <v>892</v>
      </c>
      <c r="I511" s="100">
        <v>1</v>
      </c>
      <c r="J511" s="103">
        <f>'เลย '!F69</f>
        <v>304217.37</v>
      </c>
      <c r="K511" s="104">
        <f>SUM('เลย '!AI69)</f>
        <v>294505.86</v>
      </c>
      <c r="L511" s="105">
        <f>'เลย '!AJ69</f>
        <v>1285467</v>
      </c>
      <c r="M511" s="105">
        <f>'เลย '!AK69</f>
        <v>2746466.88</v>
      </c>
      <c r="N511" s="101"/>
      <c r="O511" s="101"/>
      <c r="P511" s="101"/>
      <c r="Q511" s="93">
        <f t="shared" si="17"/>
        <v>-1460999.88</v>
      </c>
      <c r="R511" s="94">
        <f t="shared" si="18"/>
        <v>1441.1065022421524</v>
      </c>
    </row>
    <row r="512" spans="1:18" s="112" customFormat="1" x14ac:dyDescent="0.55000000000000004">
      <c r="A512" s="106">
        <v>6</v>
      </c>
      <c r="B512" s="107" t="s">
        <v>58</v>
      </c>
      <c r="C512" s="107"/>
      <c r="D512" s="107"/>
      <c r="E512" s="107" t="s">
        <v>75</v>
      </c>
      <c r="F512" s="107"/>
      <c r="G512" s="107" t="s">
        <v>386</v>
      </c>
      <c r="H512" s="113">
        <f>SUM(H506:H511)</f>
        <v>7335</v>
      </c>
      <c r="I512" s="106"/>
      <c r="J512" s="109">
        <f>SUM(J506:J511)</f>
        <v>2336834.73</v>
      </c>
      <c r="K512" s="109">
        <f>SUM(K506:K511)</f>
        <v>2434703.17</v>
      </c>
      <c r="L512" s="109">
        <f>SUM(L506:L511)</f>
        <v>9176639.6699999999</v>
      </c>
      <c r="M512" s="109">
        <f>SUM(M506:M511)</f>
        <v>9985162.0099999998</v>
      </c>
      <c r="N512" s="107">
        <v>5</v>
      </c>
      <c r="O512" s="107">
        <v>5</v>
      </c>
      <c r="P512" s="107">
        <f>N512-O512</f>
        <v>0</v>
      </c>
      <c r="Q512" s="110">
        <f t="shared" si="17"/>
        <v>-808522.33999999985</v>
      </c>
      <c r="R512" s="111">
        <f>L512/H512</f>
        <v>1251.0756196319019</v>
      </c>
    </row>
    <row r="513" spans="1:18" x14ac:dyDescent="0.55000000000000004">
      <c r="A513" s="100">
        <v>1</v>
      </c>
      <c r="B513" s="101" t="s">
        <v>58</v>
      </c>
      <c r="C513" s="101" t="s">
        <v>387</v>
      </c>
      <c r="D513" s="101" t="s">
        <v>107</v>
      </c>
      <c r="E513" s="101" t="s">
        <v>388</v>
      </c>
      <c r="F513" s="101" t="s">
        <v>208</v>
      </c>
      <c r="G513" s="101" t="s">
        <v>389</v>
      </c>
      <c r="H513" s="102"/>
      <c r="I513" s="100"/>
      <c r="J513" s="103"/>
      <c r="K513" s="104"/>
      <c r="L513" s="105"/>
      <c r="M513" s="105"/>
      <c r="N513" s="101"/>
      <c r="O513" s="101"/>
      <c r="P513" s="101"/>
    </row>
    <row r="514" spans="1:18" x14ac:dyDescent="0.55000000000000004">
      <c r="A514" s="100">
        <v>2</v>
      </c>
      <c r="B514" s="101" t="s">
        <v>58</v>
      </c>
      <c r="C514" s="101" t="s">
        <v>387</v>
      </c>
      <c r="D514" s="101" t="s">
        <v>107</v>
      </c>
      <c r="E514" s="101" t="s">
        <v>388</v>
      </c>
      <c r="F514" s="101" t="s">
        <v>178</v>
      </c>
      <c r="G514" s="101" t="s">
        <v>749</v>
      </c>
      <c r="H514" s="102">
        <v>2178</v>
      </c>
      <c r="I514" s="100">
        <v>2</v>
      </c>
      <c r="J514" s="103">
        <f>'เลย '!F70</f>
        <v>336337.76</v>
      </c>
      <c r="K514" s="104">
        <f>SUM('เลย '!AI70)</f>
        <v>596382.99</v>
      </c>
      <c r="L514" s="105">
        <f>'เลย '!AJ70</f>
        <v>2242009.5</v>
      </c>
      <c r="M514" s="105">
        <f>'เลย '!AK70</f>
        <v>1851974.54</v>
      </c>
      <c r="N514" s="101"/>
      <c r="O514" s="101"/>
      <c r="P514" s="101"/>
      <c r="Q514" s="93">
        <f t="shared" si="17"/>
        <v>390034.95999999996</v>
      </c>
      <c r="R514" s="94">
        <f t="shared" si="18"/>
        <v>1029.3891184573004</v>
      </c>
    </row>
    <row r="515" spans="1:18" x14ac:dyDescent="0.55000000000000004">
      <c r="A515" s="100">
        <v>3</v>
      </c>
      <c r="B515" s="101" t="s">
        <v>58</v>
      </c>
      <c r="C515" s="101" t="s">
        <v>387</v>
      </c>
      <c r="D515" s="101" t="s">
        <v>107</v>
      </c>
      <c r="E515" s="101" t="s">
        <v>388</v>
      </c>
      <c r="F515" s="101" t="s">
        <v>178</v>
      </c>
      <c r="G515" s="101" t="s">
        <v>750</v>
      </c>
      <c r="H515" s="102">
        <v>3937</v>
      </c>
      <c r="I515" s="100">
        <v>3</v>
      </c>
      <c r="J515" s="103">
        <f>'เลย '!F71</f>
        <v>1134660.3500000001</v>
      </c>
      <c r="K515" s="104">
        <f>SUM('เลย '!AI71)</f>
        <v>1502330.7800000003</v>
      </c>
      <c r="L515" s="105">
        <f>'เลย '!AJ71</f>
        <v>3799171.89</v>
      </c>
      <c r="M515" s="105">
        <f>'เลย '!AK71</f>
        <v>3287054.45</v>
      </c>
      <c r="N515" s="101"/>
      <c r="O515" s="101"/>
      <c r="P515" s="101"/>
      <c r="Q515" s="93">
        <f t="shared" si="17"/>
        <v>512117.43999999994</v>
      </c>
      <c r="R515" s="94">
        <f t="shared" si="18"/>
        <v>964.99159004318017</v>
      </c>
    </row>
    <row r="516" spans="1:18" x14ac:dyDescent="0.55000000000000004">
      <c r="A516" s="100">
        <v>4</v>
      </c>
      <c r="B516" s="101" t="s">
        <v>58</v>
      </c>
      <c r="C516" s="101" t="s">
        <v>387</v>
      </c>
      <c r="D516" s="101" t="s">
        <v>107</v>
      </c>
      <c r="E516" s="101" t="s">
        <v>388</v>
      </c>
      <c r="F516" s="101" t="s">
        <v>178</v>
      </c>
      <c r="G516" s="101" t="s">
        <v>751</v>
      </c>
      <c r="H516" s="102">
        <v>1575</v>
      </c>
      <c r="I516" s="100">
        <v>2</v>
      </c>
      <c r="J516" s="103">
        <f>'เลย '!F72</f>
        <v>333911.18</v>
      </c>
      <c r="K516" s="104">
        <f>SUM('เลย '!AI72)</f>
        <v>444465.64999999997</v>
      </c>
      <c r="L516" s="105">
        <f>'เลย '!AJ72</f>
        <v>1819061.1800000002</v>
      </c>
      <c r="M516" s="105">
        <f>'เลย '!AK72</f>
        <v>1537774.33</v>
      </c>
      <c r="N516" s="101"/>
      <c r="O516" s="101"/>
      <c r="P516" s="101"/>
      <c r="Q516" s="93">
        <f t="shared" si="17"/>
        <v>281286.85000000009</v>
      </c>
      <c r="R516" s="94">
        <f t="shared" si="18"/>
        <v>1154.9594793650795</v>
      </c>
    </row>
    <row r="517" spans="1:18" x14ac:dyDescent="0.55000000000000004">
      <c r="A517" s="100">
        <v>5</v>
      </c>
      <c r="B517" s="101" t="s">
        <v>58</v>
      </c>
      <c r="C517" s="101" t="s">
        <v>387</v>
      </c>
      <c r="D517" s="101" t="s">
        <v>107</v>
      </c>
      <c r="E517" s="101" t="s">
        <v>388</v>
      </c>
      <c r="F517" s="101" t="s">
        <v>178</v>
      </c>
      <c r="G517" s="101" t="s">
        <v>752</v>
      </c>
      <c r="H517" s="102">
        <v>1425</v>
      </c>
      <c r="I517" s="100">
        <v>1</v>
      </c>
      <c r="J517" s="103">
        <f>'เลย '!F73</f>
        <v>282690.8</v>
      </c>
      <c r="K517" s="104">
        <f>SUM('เลย '!AI73)</f>
        <v>296792.58999999997</v>
      </c>
      <c r="L517" s="105">
        <f>'เลย '!AJ73</f>
        <v>2139825.0099999998</v>
      </c>
      <c r="M517" s="105">
        <f>'เลย '!AK73</f>
        <v>1988855.67</v>
      </c>
      <c r="N517" s="101"/>
      <c r="O517" s="101"/>
      <c r="P517" s="101"/>
      <c r="Q517" s="93">
        <f t="shared" si="17"/>
        <v>150969.33999999985</v>
      </c>
      <c r="R517" s="94">
        <f t="shared" si="18"/>
        <v>1501.6315859649121</v>
      </c>
    </row>
    <row r="518" spans="1:18" x14ac:dyDescent="0.55000000000000004">
      <c r="A518" s="100">
        <v>6</v>
      </c>
      <c r="B518" s="101" t="s">
        <v>58</v>
      </c>
      <c r="C518" s="101" t="s">
        <v>387</v>
      </c>
      <c r="D518" s="101" t="s">
        <v>107</v>
      </c>
      <c r="E518" s="101" t="s">
        <v>388</v>
      </c>
      <c r="F518" s="101" t="s">
        <v>178</v>
      </c>
      <c r="G518" s="101" t="s">
        <v>753</v>
      </c>
      <c r="H518" s="102">
        <v>1893</v>
      </c>
      <c r="I518" s="100">
        <v>2</v>
      </c>
      <c r="J518" s="103">
        <f>'เลย '!F74</f>
        <v>268312.39</v>
      </c>
      <c r="K518" s="104">
        <f>SUM('เลย '!AI74)</f>
        <v>372980.26</v>
      </c>
      <c r="L518" s="105">
        <f>'เลย '!AJ74</f>
        <v>2024350.0299999998</v>
      </c>
      <c r="M518" s="105">
        <f>'เลย '!AK74</f>
        <v>1719982.46</v>
      </c>
      <c r="N518" s="101"/>
      <c r="O518" s="101"/>
      <c r="P518" s="101"/>
      <c r="Q518" s="93">
        <f t="shared" si="17"/>
        <v>304367.56999999983</v>
      </c>
      <c r="R518" s="94">
        <f t="shared" si="18"/>
        <v>1069.3872319070258</v>
      </c>
    </row>
    <row r="519" spans="1:18" x14ac:dyDescent="0.55000000000000004">
      <c r="A519" s="100">
        <v>7</v>
      </c>
      <c r="B519" s="101" t="s">
        <v>58</v>
      </c>
      <c r="C519" s="101" t="s">
        <v>387</v>
      </c>
      <c r="D519" s="101" t="s">
        <v>107</v>
      </c>
      <c r="E519" s="101" t="s">
        <v>388</v>
      </c>
      <c r="F519" s="101" t="s">
        <v>178</v>
      </c>
      <c r="G519" s="101" t="s">
        <v>754</v>
      </c>
      <c r="H519" s="102">
        <v>2527</v>
      </c>
      <c r="I519" s="100">
        <v>2</v>
      </c>
      <c r="J519" s="103">
        <f>'เลย '!F75</f>
        <v>649487.07999999996</v>
      </c>
      <c r="K519" s="104">
        <f>SUM('เลย '!AI75)</f>
        <v>1055368.47</v>
      </c>
      <c r="L519" s="105">
        <f>'เลย '!AJ75</f>
        <v>3095961.6399999997</v>
      </c>
      <c r="M519" s="105">
        <f>'เลย '!AK75</f>
        <v>2176685.61</v>
      </c>
      <c r="N519" s="101"/>
      <c r="O519" s="101"/>
      <c r="P519" s="101"/>
      <c r="Q519" s="93">
        <f t="shared" ref="Q519:Q582" si="19">L519-M519</f>
        <v>919276.0299999998</v>
      </c>
      <c r="R519" s="94">
        <f t="shared" ref="R519:R581" si="20">L519/H519</f>
        <v>1225.1530035615353</v>
      </c>
    </row>
    <row r="520" spans="1:18" s="112" customFormat="1" x14ac:dyDescent="0.55000000000000004">
      <c r="A520" s="106">
        <v>7</v>
      </c>
      <c r="B520" s="107" t="s">
        <v>58</v>
      </c>
      <c r="C520" s="107"/>
      <c r="D520" s="107"/>
      <c r="E520" s="107" t="s">
        <v>75</v>
      </c>
      <c r="F520" s="107"/>
      <c r="G520" s="107" t="s">
        <v>390</v>
      </c>
      <c r="H520" s="113">
        <f>SUM(H513:H519)</f>
        <v>13535</v>
      </c>
      <c r="I520" s="106"/>
      <c r="J520" s="109">
        <f>SUM(J513:J519)</f>
        <v>3005399.56</v>
      </c>
      <c r="K520" s="109">
        <f>SUM(K513:K519)</f>
        <v>4268320.74</v>
      </c>
      <c r="L520" s="109">
        <f>SUM(L513:L519)</f>
        <v>15120379.25</v>
      </c>
      <c r="M520" s="109">
        <f>SUM(M513:M519)</f>
        <v>12562327.059999999</v>
      </c>
      <c r="N520" s="107">
        <v>6</v>
      </c>
      <c r="O520" s="107">
        <v>6</v>
      </c>
      <c r="P520" s="107">
        <f>N520-O520</f>
        <v>0</v>
      </c>
      <c r="Q520" s="110">
        <f t="shared" si="19"/>
        <v>2558052.1900000013</v>
      </c>
      <c r="R520" s="111">
        <f>L520/H520</f>
        <v>1117.1318248984114</v>
      </c>
    </row>
    <row r="521" spans="1:18" x14ac:dyDescent="0.55000000000000004">
      <c r="A521" s="100">
        <v>1</v>
      </c>
      <c r="B521" s="101" t="s">
        <v>58</v>
      </c>
      <c r="C521" s="101" t="s">
        <v>391</v>
      </c>
      <c r="D521" s="101" t="s">
        <v>114</v>
      </c>
      <c r="E521" s="101" t="s">
        <v>392</v>
      </c>
      <c r="F521" s="101" t="s">
        <v>208</v>
      </c>
      <c r="G521" s="101" t="s">
        <v>393</v>
      </c>
      <c r="H521" s="102"/>
      <c r="I521" s="100"/>
      <c r="J521" s="103"/>
      <c r="K521" s="104"/>
      <c r="L521" s="105"/>
      <c r="M521" s="105"/>
      <c r="N521" s="101"/>
      <c r="O521" s="101"/>
      <c r="P521" s="101"/>
    </row>
    <row r="522" spans="1:18" x14ac:dyDescent="0.55000000000000004">
      <c r="A522" s="100">
        <v>2</v>
      </c>
      <c r="B522" s="101" t="s">
        <v>58</v>
      </c>
      <c r="C522" s="101" t="s">
        <v>391</v>
      </c>
      <c r="D522" s="101" t="s">
        <v>114</v>
      </c>
      <c r="E522" s="101" t="s">
        <v>392</v>
      </c>
      <c r="F522" s="101" t="s">
        <v>178</v>
      </c>
      <c r="G522" s="101" t="s">
        <v>755</v>
      </c>
      <c r="H522" s="102">
        <v>1798</v>
      </c>
      <c r="I522" s="100">
        <v>2</v>
      </c>
      <c r="J522" s="103">
        <f>'เลย '!F76</f>
        <v>390811.54</v>
      </c>
      <c r="K522" s="104">
        <f>SUM('เลย '!AI76)</f>
        <v>244246.46</v>
      </c>
      <c r="L522" s="105">
        <f>'เลย '!AJ76</f>
        <v>1450092.52</v>
      </c>
      <c r="M522" s="105">
        <f>'เลย '!AK76</f>
        <v>1317835.23</v>
      </c>
      <c r="N522" s="101"/>
      <c r="O522" s="101"/>
      <c r="P522" s="101"/>
      <c r="Q522" s="93">
        <f t="shared" si="19"/>
        <v>132257.29000000004</v>
      </c>
      <c r="R522" s="94">
        <f t="shared" si="20"/>
        <v>806.50307007786432</v>
      </c>
    </row>
    <row r="523" spans="1:18" x14ac:dyDescent="0.55000000000000004">
      <c r="A523" s="100">
        <v>3</v>
      </c>
      <c r="B523" s="101" t="s">
        <v>58</v>
      </c>
      <c r="C523" s="101" t="s">
        <v>391</v>
      </c>
      <c r="D523" s="101" t="s">
        <v>114</v>
      </c>
      <c r="E523" s="101" t="s">
        <v>392</v>
      </c>
      <c r="F523" s="101" t="s">
        <v>178</v>
      </c>
      <c r="G523" s="101" t="s">
        <v>756</v>
      </c>
      <c r="H523" s="102">
        <v>2341</v>
      </c>
      <c r="I523" s="100">
        <v>2</v>
      </c>
      <c r="J523" s="103">
        <f>'เลย '!F77</f>
        <v>380804.1</v>
      </c>
      <c r="K523" s="104">
        <f>SUM('เลย '!AI77)</f>
        <v>337597</v>
      </c>
      <c r="L523" s="105">
        <f>'เลย '!AJ77</f>
        <v>2653320.7000000002</v>
      </c>
      <c r="M523" s="105">
        <f>'เลย '!AK77</f>
        <v>2473308.2599999998</v>
      </c>
      <c r="N523" s="101"/>
      <c r="O523" s="101"/>
      <c r="P523" s="101"/>
      <c r="Q523" s="93">
        <f t="shared" si="19"/>
        <v>180012.44000000041</v>
      </c>
      <c r="R523" s="94">
        <f t="shared" si="20"/>
        <v>1133.4133703545494</v>
      </c>
    </row>
    <row r="524" spans="1:18" x14ac:dyDescent="0.55000000000000004">
      <c r="A524" s="100">
        <v>4</v>
      </c>
      <c r="B524" s="101" t="s">
        <v>58</v>
      </c>
      <c r="C524" s="101" t="s">
        <v>391</v>
      </c>
      <c r="D524" s="101" t="s">
        <v>114</v>
      </c>
      <c r="E524" s="101" t="s">
        <v>392</v>
      </c>
      <c r="F524" s="101" t="s">
        <v>178</v>
      </c>
      <c r="G524" s="101" t="s">
        <v>757</v>
      </c>
      <c r="H524" s="102">
        <v>2890</v>
      </c>
      <c r="I524" s="100">
        <v>2</v>
      </c>
      <c r="J524" s="103">
        <f>'เลย '!F78</f>
        <v>290217.76</v>
      </c>
      <c r="K524" s="104">
        <f>SUM('เลย '!AI78)</f>
        <v>200503.32</v>
      </c>
      <c r="L524" s="105">
        <f>'เลย '!AJ78</f>
        <v>1433375.69</v>
      </c>
      <c r="M524" s="105">
        <f>'เลย '!AK78</f>
        <v>1544622.8399999999</v>
      </c>
      <c r="N524" s="101"/>
      <c r="O524" s="101"/>
      <c r="P524" s="101"/>
      <c r="Q524" s="93">
        <f t="shared" si="19"/>
        <v>-111247.14999999991</v>
      </c>
      <c r="R524" s="94">
        <f t="shared" si="20"/>
        <v>495.97774740484425</v>
      </c>
    </row>
    <row r="525" spans="1:18" x14ac:dyDescent="0.55000000000000004">
      <c r="A525" s="100">
        <v>5</v>
      </c>
      <c r="B525" s="101" t="s">
        <v>58</v>
      </c>
      <c r="C525" s="101" t="s">
        <v>391</v>
      </c>
      <c r="D525" s="101" t="s">
        <v>114</v>
      </c>
      <c r="E525" s="101" t="s">
        <v>392</v>
      </c>
      <c r="F525" s="101" t="s">
        <v>178</v>
      </c>
      <c r="G525" s="101" t="s">
        <v>758</v>
      </c>
      <c r="H525" s="102">
        <v>2426</v>
      </c>
      <c r="I525" s="100">
        <v>2</v>
      </c>
      <c r="J525" s="103">
        <f>'เลย '!F79</f>
        <v>742583.71</v>
      </c>
      <c r="K525" s="104">
        <f>SUM('เลย '!AI79)</f>
        <v>727431.96</v>
      </c>
      <c r="L525" s="105">
        <f>'เลย '!AJ79</f>
        <v>1986885.75</v>
      </c>
      <c r="M525" s="105">
        <f>'เลย '!AK79</f>
        <v>1742986.43</v>
      </c>
      <c r="N525" s="101"/>
      <c r="O525" s="101"/>
      <c r="P525" s="101"/>
      <c r="Q525" s="93">
        <f t="shared" si="19"/>
        <v>243899.32000000007</v>
      </c>
      <c r="R525" s="94">
        <f t="shared" si="20"/>
        <v>818.99659934047816</v>
      </c>
    </row>
    <row r="526" spans="1:18" x14ac:dyDescent="0.55000000000000004">
      <c r="A526" s="100">
        <v>6</v>
      </c>
      <c r="B526" s="101" t="s">
        <v>58</v>
      </c>
      <c r="C526" s="101" t="s">
        <v>391</v>
      </c>
      <c r="D526" s="101" t="s">
        <v>114</v>
      </c>
      <c r="E526" s="101" t="s">
        <v>392</v>
      </c>
      <c r="F526" s="101" t="s">
        <v>178</v>
      </c>
      <c r="G526" s="101" t="s">
        <v>759</v>
      </c>
      <c r="H526" s="102">
        <v>4213</v>
      </c>
      <c r="I526" s="100">
        <v>3</v>
      </c>
      <c r="J526" s="103">
        <f>'เลย '!F80</f>
        <v>840156.38</v>
      </c>
      <c r="K526" s="104">
        <f>SUM('เลย '!AI80)</f>
        <v>779203.25</v>
      </c>
      <c r="L526" s="105">
        <f>'เลย '!AJ80</f>
        <v>945487.12</v>
      </c>
      <c r="M526" s="105">
        <f>'เลย '!AK80</f>
        <v>820618.87999999989</v>
      </c>
      <c r="N526" s="101"/>
      <c r="O526" s="101"/>
      <c r="P526" s="101"/>
      <c r="Q526" s="93">
        <f t="shared" si="19"/>
        <v>124868.24000000011</v>
      </c>
      <c r="R526" s="94">
        <f t="shared" si="20"/>
        <v>224.42134346071683</v>
      </c>
    </row>
    <row r="527" spans="1:18" x14ac:dyDescent="0.55000000000000004">
      <c r="A527" s="100">
        <v>7</v>
      </c>
      <c r="B527" s="101" t="s">
        <v>58</v>
      </c>
      <c r="C527" s="101" t="s">
        <v>391</v>
      </c>
      <c r="D527" s="101" t="s">
        <v>114</v>
      </c>
      <c r="E527" s="101" t="s">
        <v>392</v>
      </c>
      <c r="F527" s="101" t="s">
        <v>178</v>
      </c>
      <c r="G527" s="101" t="s">
        <v>760</v>
      </c>
      <c r="H527" s="102">
        <v>2664</v>
      </c>
      <c r="I527" s="100">
        <v>2</v>
      </c>
      <c r="J527" s="103">
        <f>'เลย '!F81</f>
        <v>679624.8</v>
      </c>
      <c r="K527" s="104">
        <f>SUM('เลย '!AI81)</f>
        <v>577480.4800000001</v>
      </c>
      <c r="L527" s="105">
        <f>'เลย '!AJ81</f>
        <v>1264070.55</v>
      </c>
      <c r="M527" s="105">
        <f>'เลย '!AK81</f>
        <v>1140086.01</v>
      </c>
      <c r="N527" s="101"/>
      <c r="O527" s="101"/>
      <c r="P527" s="101"/>
      <c r="Q527" s="93">
        <f t="shared" si="19"/>
        <v>123984.54000000004</v>
      </c>
      <c r="R527" s="94">
        <f t="shared" si="20"/>
        <v>474.50095720720725</v>
      </c>
    </row>
    <row r="528" spans="1:18" x14ac:dyDescent="0.55000000000000004">
      <c r="A528" s="100">
        <v>8</v>
      </c>
      <c r="B528" s="101" t="s">
        <v>58</v>
      </c>
      <c r="C528" s="101" t="s">
        <v>391</v>
      </c>
      <c r="D528" s="101" t="s">
        <v>114</v>
      </c>
      <c r="E528" s="101" t="s">
        <v>392</v>
      </c>
      <c r="F528" s="101" t="s">
        <v>178</v>
      </c>
      <c r="G528" s="101" t="s">
        <v>761</v>
      </c>
      <c r="H528" s="102">
        <v>642</v>
      </c>
      <c r="I528" s="100">
        <v>1</v>
      </c>
      <c r="J528" s="103">
        <f>'เลย '!F82</f>
        <v>179219.06</v>
      </c>
      <c r="K528" s="104">
        <f>SUM('เลย '!AI82)</f>
        <v>168142.55000000002</v>
      </c>
      <c r="L528" s="105">
        <f>'เลย '!AJ82</f>
        <v>1297277.33</v>
      </c>
      <c r="M528" s="105">
        <f>'เลย '!AK82</f>
        <v>1362902.99</v>
      </c>
      <c r="N528" s="101"/>
      <c r="O528" s="101"/>
      <c r="P528" s="101"/>
      <c r="Q528" s="93">
        <f t="shared" si="19"/>
        <v>-65625.659999999916</v>
      </c>
      <c r="R528" s="94">
        <f t="shared" si="20"/>
        <v>2020.6811993769472</v>
      </c>
    </row>
    <row r="529" spans="1:18" x14ac:dyDescent="0.55000000000000004">
      <c r="A529" s="100">
        <v>9</v>
      </c>
      <c r="B529" s="101" t="s">
        <v>58</v>
      </c>
      <c r="C529" s="101" t="s">
        <v>391</v>
      </c>
      <c r="D529" s="101" t="s">
        <v>114</v>
      </c>
      <c r="E529" s="101" t="s">
        <v>392</v>
      </c>
      <c r="F529" s="101" t="s">
        <v>178</v>
      </c>
      <c r="G529" s="101" t="s">
        <v>762</v>
      </c>
      <c r="H529" s="102">
        <v>701</v>
      </c>
      <c r="I529" s="100">
        <v>1</v>
      </c>
      <c r="J529" s="103">
        <f>'เลย '!F83</f>
        <v>511802.76</v>
      </c>
      <c r="K529" s="104">
        <f>SUM('เลย '!AI83)</f>
        <v>519308.62</v>
      </c>
      <c r="L529" s="105">
        <f>'เลย '!AJ83</f>
        <v>1363153.35</v>
      </c>
      <c r="M529" s="105">
        <f>'เลย '!AK83</f>
        <v>1230303.8599999999</v>
      </c>
      <c r="N529" s="101"/>
      <c r="O529" s="101"/>
      <c r="P529" s="101"/>
      <c r="Q529" s="93">
        <f t="shared" si="19"/>
        <v>132849.49000000022</v>
      </c>
      <c r="R529" s="94">
        <f t="shared" si="20"/>
        <v>1944.5839514978604</v>
      </c>
    </row>
    <row r="530" spans="1:18" x14ac:dyDescent="0.55000000000000004">
      <c r="A530" s="100">
        <v>10</v>
      </c>
      <c r="B530" s="101" t="s">
        <v>58</v>
      </c>
      <c r="C530" s="101" t="s">
        <v>391</v>
      </c>
      <c r="D530" s="101" t="s">
        <v>114</v>
      </c>
      <c r="E530" s="101" t="s">
        <v>392</v>
      </c>
      <c r="F530" s="101" t="s">
        <v>178</v>
      </c>
      <c r="G530" s="101" t="s">
        <v>763</v>
      </c>
      <c r="H530" s="102">
        <v>803</v>
      </c>
      <c r="I530" s="100">
        <v>1</v>
      </c>
      <c r="J530" s="103">
        <f>'เลย '!F84</f>
        <v>501431.93</v>
      </c>
      <c r="K530" s="104">
        <f>SUM('เลย '!AI84)</f>
        <v>451777.6</v>
      </c>
      <c r="L530" s="105">
        <f>'เลย '!AJ84</f>
        <v>1400311.45</v>
      </c>
      <c r="M530" s="105">
        <f>'เลย '!AK84</f>
        <v>1331230.23</v>
      </c>
      <c r="N530" s="101"/>
      <c r="O530" s="101"/>
      <c r="P530" s="101"/>
      <c r="Q530" s="93">
        <f t="shared" si="19"/>
        <v>69081.219999999972</v>
      </c>
      <c r="R530" s="94">
        <f t="shared" si="20"/>
        <v>1743.8498754669988</v>
      </c>
    </row>
    <row r="531" spans="1:18" s="112" customFormat="1" x14ac:dyDescent="0.55000000000000004">
      <c r="A531" s="106">
        <v>8</v>
      </c>
      <c r="B531" s="107" t="s">
        <v>58</v>
      </c>
      <c r="C531" s="107"/>
      <c r="D531" s="107"/>
      <c r="E531" s="107" t="s">
        <v>75</v>
      </c>
      <c r="F531" s="107"/>
      <c r="G531" s="107" t="s">
        <v>394</v>
      </c>
      <c r="H531" s="113">
        <f>SUM(H522:H530)</f>
        <v>18478</v>
      </c>
      <c r="I531" s="106"/>
      <c r="J531" s="109">
        <f>SUM(J521:J530)</f>
        <v>4516652.04</v>
      </c>
      <c r="K531" s="109">
        <f>SUM(K521:K530)</f>
        <v>4005691.24</v>
      </c>
      <c r="L531" s="109">
        <f>SUM(L521:L530)</f>
        <v>13793974.459999999</v>
      </c>
      <c r="M531" s="109">
        <f>SUM(M521:M530)</f>
        <v>12963894.73</v>
      </c>
      <c r="N531" s="107">
        <v>9</v>
      </c>
      <c r="O531" s="107">
        <v>9</v>
      </c>
      <c r="P531" s="107">
        <f>N531-O531</f>
        <v>0</v>
      </c>
      <c r="Q531" s="110">
        <f t="shared" si="19"/>
        <v>830079.72999999858</v>
      </c>
      <c r="R531" s="111">
        <f>L531/H531</f>
        <v>746.50798030089834</v>
      </c>
    </row>
    <row r="532" spans="1:18" x14ac:dyDescent="0.55000000000000004">
      <c r="A532" s="100">
        <v>1</v>
      </c>
      <c r="B532" s="101" t="s">
        <v>58</v>
      </c>
      <c r="C532" s="101" t="s">
        <v>395</v>
      </c>
      <c r="D532" s="101" t="s">
        <v>121</v>
      </c>
      <c r="E532" s="101" t="s">
        <v>396</v>
      </c>
      <c r="F532" s="101" t="s">
        <v>208</v>
      </c>
      <c r="G532" s="101" t="s">
        <v>397</v>
      </c>
      <c r="H532" s="102"/>
      <c r="I532" s="100"/>
      <c r="J532" s="103"/>
      <c r="K532" s="104"/>
      <c r="L532" s="105"/>
      <c r="M532" s="105"/>
      <c r="N532" s="101"/>
      <c r="O532" s="101"/>
      <c r="P532" s="101"/>
    </row>
    <row r="533" spans="1:18" x14ac:dyDescent="0.55000000000000004">
      <c r="A533" s="100">
        <v>2</v>
      </c>
      <c r="B533" s="101" t="s">
        <v>58</v>
      </c>
      <c r="C533" s="101" t="s">
        <v>395</v>
      </c>
      <c r="D533" s="101" t="s">
        <v>121</v>
      </c>
      <c r="E533" s="101" t="s">
        <v>396</v>
      </c>
      <c r="F533" s="101" t="s">
        <v>178</v>
      </c>
      <c r="G533" s="101" t="s">
        <v>764</v>
      </c>
      <c r="H533" s="102">
        <v>3708</v>
      </c>
      <c r="I533" s="100">
        <v>3</v>
      </c>
      <c r="J533" s="103">
        <f>'เลย '!F85</f>
        <v>576253.13</v>
      </c>
      <c r="K533" s="104">
        <f>SUM('เลย '!AI85)</f>
        <v>628797.34</v>
      </c>
      <c r="L533" s="105">
        <f>'เลย '!AJ85</f>
        <v>2352386.6100000003</v>
      </c>
      <c r="M533" s="105">
        <f>'เลย '!AK85</f>
        <v>2033232.94</v>
      </c>
      <c r="N533" s="101"/>
      <c r="O533" s="101"/>
      <c r="P533" s="101"/>
      <c r="Q533" s="93">
        <f t="shared" si="19"/>
        <v>319153.67000000039</v>
      </c>
      <c r="R533" s="94">
        <f t="shared" si="20"/>
        <v>634.40847087378654</v>
      </c>
    </row>
    <row r="534" spans="1:18" x14ac:dyDescent="0.55000000000000004">
      <c r="A534" s="100">
        <v>3</v>
      </c>
      <c r="B534" s="101" t="s">
        <v>58</v>
      </c>
      <c r="C534" s="101" t="s">
        <v>395</v>
      </c>
      <c r="D534" s="101" t="s">
        <v>121</v>
      </c>
      <c r="E534" s="101" t="s">
        <v>396</v>
      </c>
      <c r="F534" s="101" t="s">
        <v>178</v>
      </c>
      <c r="G534" s="101" t="s">
        <v>765</v>
      </c>
      <c r="H534" s="102">
        <v>7673</v>
      </c>
      <c r="I534" s="100">
        <v>5</v>
      </c>
      <c r="J534" s="103">
        <f>'เลย '!F86</f>
        <v>830553.28</v>
      </c>
      <c r="K534" s="104">
        <f>SUM('เลย '!AI86)</f>
        <v>714736.67</v>
      </c>
      <c r="L534" s="105">
        <f>'เลย '!AJ86</f>
        <v>2813030.64</v>
      </c>
      <c r="M534" s="105">
        <f>'เลย '!AK86</f>
        <v>2873717.2</v>
      </c>
      <c r="N534" s="101"/>
      <c r="O534" s="101"/>
      <c r="P534" s="101"/>
      <c r="Q534" s="93">
        <f t="shared" si="19"/>
        <v>-60686.560000000056</v>
      </c>
      <c r="R534" s="94">
        <f t="shared" si="20"/>
        <v>366.61418480385771</v>
      </c>
    </row>
    <row r="535" spans="1:18" x14ac:dyDescent="0.55000000000000004">
      <c r="A535" s="100">
        <v>4</v>
      </c>
      <c r="B535" s="101" t="s">
        <v>58</v>
      </c>
      <c r="C535" s="101" t="s">
        <v>395</v>
      </c>
      <c r="D535" s="101" t="s">
        <v>121</v>
      </c>
      <c r="E535" s="101" t="s">
        <v>396</v>
      </c>
      <c r="F535" s="101" t="s">
        <v>178</v>
      </c>
      <c r="G535" s="101" t="s">
        <v>766</v>
      </c>
      <c r="H535" s="102">
        <v>6916</v>
      </c>
      <c r="I535" s="100">
        <v>5</v>
      </c>
      <c r="J535" s="103">
        <f>'เลย '!F87</f>
        <v>1741894.55</v>
      </c>
      <c r="K535" s="104">
        <f>SUM('เลย '!AI87)</f>
        <v>1835085.46</v>
      </c>
      <c r="L535" s="105">
        <f>'เลย '!AJ87</f>
        <v>5860147.0199999996</v>
      </c>
      <c r="M535" s="105">
        <f>'เลย '!AK87</f>
        <v>4692878.42</v>
      </c>
      <c r="N535" s="101"/>
      <c r="O535" s="101"/>
      <c r="P535" s="101"/>
      <c r="Q535" s="93">
        <f t="shared" si="19"/>
        <v>1167268.5999999996</v>
      </c>
      <c r="R535" s="94">
        <f t="shared" si="20"/>
        <v>847.33184210526315</v>
      </c>
    </row>
    <row r="536" spans="1:18" x14ac:dyDescent="0.55000000000000004">
      <c r="A536" s="100">
        <v>5</v>
      </c>
      <c r="B536" s="101" t="s">
        <v>58</v>
      </c>
      <c r="C536" s="101" t="s">
        <v>395</v>
      </c>
      <c r="D536" s="101" t="s">
        <v>121</v>
      </c>
      <c r="E536" s="101" t="s">
        <v>396</v>
      </c>
      <c r="F536" s="101" t="s">
        <v>178</v>
      </c>
      <c r="G536" s="101" t="s">
        <v>767</v>
      </c>
      <c r="H536" s="102">
        <v>4950</v>
      </c>
      <c r="I536" s="100">
        <v>4</v>
      </c>
      <c r="J536" s="103">
        <f>'เลย '!F88</f>
        <v>663583.22</v>
      </c>
      <c r="K536" s="104">
        <f>SUM('เลย '!AI88)</f>
        <v>495469.04999999993</v>
      </c>
      <c r="L536" s="105">
        <f>'เลย '!AJ88</f>
        <v>2807286.43</v>
      </c>
      <c r="M536" s="105">
        <f>'เลย '!AK88</f>
        <v>2854846.39</v>
      </c>
      <c r="N536" s="101"/>
      <c r="O536" s="101"/>
      <c r="P536" s="101"/>
      <c r="Q536" s="93">
        <f t="shared" si="19"/>
        <v>-47559.959999999963</v>
      </c>
      <c r="R536" s="94">
        <f t="shared" si="20"/>
        <v>567.12857171717178</v>
      </c>
    </row>
    <row r="537" spans="1:18" x14ac:dyDescent="0.55000000000000004">
      <c r="A537" s="100">
        <v>6</v>
      </c>
      <c r="B537" s="101" t="s">
        <v>58</v>
      </c>
      <c r="C537" s="101" t="s">
        <v>395</v>
      </c>
      <c r="D537" s="101" t="s">
        <v>121</v>
      </c>
      <c r="E537" s="101" t="s">
        <v>396</v>
      </c>
      <c r="F537" s="101" t="s">
        <v>178</v>
      </c>
      <c r="G537" s="101" t="s">
        <v>768</v>
      </c>
      <c r="H537" s="102">
        <v>3876</v>
      </c>
      <c r="I537" s="100">
        <v>3</v>
      </c>
      <c r="J537" s="103">
        <f>'เลย '!F89</f>
        <v>525948.21</v>
      </c>
      <c r="K537" s="104">
        <f>SUM('เลย '!AI89)</f>
        <v>940316.32</v>
      </c>
      <c r="L537" s="105">
        <f>'เลย '!AJ89</f>
        <v>2262498.58</v>
      </c>
      <c r="M537" s="105">
        <f>'เลย '!AK89</f>
        <v>1999825.29</v>
      </c>
      <c r="N537" s="101"/>
      <c r="O537" s="101"/>
      <c r="P537" s="101"/>
      <c r="Q537" s="93">
        <f t="shared" si="19"/>
        <v>262673.29000000004</v>
      </c>
      <c r="R537" s="94">
        <f t="shared" si="20"/>
        <v>583.71996388028901</v>
      </c>
    </row>
    <row r="538" spans="1:18" x14ac:dyDescent="0.55000000000000004">
      <c r="A538" s="100">
        <v>7</v>
      </c>
      <c r="B538" s="101" t="s">
        <v>58</v>
      </c>
      <c r="C538" s="101" t="s">
        <v>395</v>
      </c>
      <c r="D538" s="101" t="s">
        <v>121</v>
      </c>
      <c r="E538" s="101" t="s">
        <v>396</v>
      </c>
      <c r="F538" s="101" t="s">
        <v>178</v>
      </c>
      <c r="G538" s="101" t="s">
        <v>769</v>
      </c>
      <c r="H538" s="102">
        <v>1854</v>
      </c>
      <c r="I538" s="100">
        <v>2</v>
      </c>
      <c r="J538" s="103">
        <f>'เลย '!F90</f>
        <v>245101.94</v>
      </c>
      <c r="K538" s="104">
        <f>SUM('เลย '!AI90)</f>
        <v>96522.799999999988</v>
      </c>
      <c r="L538" s="105">
        <f>'เลย '!AJ90</f>
        <v>1346772.87</v>
      </c>
      <c r="M538" s="105">
        <f>'เลย '!AK90</f>
        <v>1208957.25</v>
      </c>
      <c r="N538" s="101"/>
      <c r="O538" s="101"/>
      <c r="P538" s="101"/>
      <c r="Q538" s="93">
        <f t="shared" si="19"/>
        <v>137815.62000000011</v>
      </c>
      <c r="R538" s="94">
        <f t="shared" si="20"/>
        <v>726.41470873786409</v>
      </c>
    </row>
    <row r="539" spans="1:18" x14ac:dyDescent="0.55000000000000004">
      <c r="A539" s="100">
        <v>8</v>
      </c>
      <c r="B539" s="101" t="s">
        <v>58</v>
      </c>
      <c r="C539" s="101" t="s">
        <v>395</v>
      </c>
      <c r="D539" s="101" t="s">
        <v>121</v>
      </c>
      <c r="E539" s="101" t="s">
        <v>396</v>
      </c>
      <c r="F539" s="101" t="s">
        <v>178</v>
      </c>
      <c r="G539" s="101" t="s">
        <v>770</v>
      </c>
      <c r="H539" s="102">
        <v>6037</v>
      </c>
      <c r="I539" s="100">
        <v>5</v>
      </c>
      <c r="J539" s="103">
        <f>'เลย '!F91</f>
        <v>518334.71</v>
      </c>
      <c r="K539" s="104">
        <f>SUM('เลย '!AI91)</f>
        <v>414250.47</v>
      </c>
      <c r="L539" s="105">
        <f>'เลย '!AJ91</f>
        <v>3389557.31</v>
      </c>
      <c r="M539" s="105">
        <f>'เลย '!AK91</f>
        <v>3321572.89</v>
      </c>
      <c r="N539" s="101"/>
      <c r="O539" s="101"/>
      <c r="P539" s="101"/>
      <c r="Q539" s="93">
        <f t="shared" si="19"/>
        <v>67984.419999999925</v>
      </c>
      <c r="R539" s="94">
        <f t="shared" si="20"/>
        <v>561.46385787642873</v>
      </c>
    </row>
    <row r="540" spans="1:18" x14ac:dyDescent="0.55000000000000004">
      <c r="A540" s="100">
        <v>9</v>
      </c>
      <c r="B540" s="101" t="s">
        <v>58</v>
      </c>
      <c r="C540" s="101" t="s">
        <v>395</v>
      </c>
      <c r="D540" s="101" t="s">
        <v>121</v>
      </c>
      <c r="E540" s="101" t="s">
        <v>396</v>
      </c>
      <c r="F540" s="101" t="s">
        <v>178</v>
      </c>
      <c r="G540" s="101" t="s">
        <v>771</v>
      </c>
      <c r="H540" s="102">
        <v>1678</v>
      </c>
      <c r="I540" s="100">
        <v>2</v>
      </c>
      <c r="J540" s="103">
        <f>'เลย '!F92</f>
        <v>367327.88</v>
      </c>
      <c r="K540" s="104">
        <f>SUM('เลย '!AI92)</f>
        <v>196327.66</v>
      </c>
      <c r="L540" s="105">
        <f>'เลย '!AJ92</f>
        <v>1847911.22</v>
      </c>
      <c r="M540" s="105">
        <f>'เลย '!AK92</f>
        <v>1821287.31</v>
      </c>
      <c r="N540" s="101"/>
      <c r="O540" s="101"/>
      <c r="P540" s="101"/>
      <c r="Q540" s="93">
        <f t="shared" si="19"/>
        <v>26623.909999999916</v>
      </c>
      <c r="R540" s="94">
        <f t="shared" si="20"/>
        <v>1101.2581764004767</v>
      </c>
    </row>
    <row r="541" spans="1:18" x14ac:dyDescent="0.55000000000000004">
      <c r="A541" s="100">
        <v>10</v>
      </c>
      <c r="B541" s="101" t="s">
        <v>58</v>
      </c>
      <c r="C541" s="101" t="s">
        <v>395</v>
      </c>
      <c r="D541" s="101" t="s">
        <v>121</v>
      </c>
      <c r="E541" s="101" t="s">
        <v>396</v>
      </c>
      <c r="F541" s="101" t="s">
        <v>178</v>
      </c>
      <c r="G541" s="101" t="s">
        <v>772</v>
      </c>
      <c r="H541" s="102">
        <v>3501</v>
      </c>
      <c r="I541" s="100">
        <v>3</v>
      </c>
      <c r="J541" s="103">
        <f>'เลย '!F93</f>
        <v>961684.47</v>
      </c>
      <c r="K541" s="104">
        <f>SUM('เลย '!AI93)</f>
        <v>869040.85</v>
      </c>
      <c r="L541" s="105">
        <f>'เลย '!AJ93</f>
        <v>1338689.49</v>
      </c>
      <c r="M541" s="105">
        <f>'เลย '!AK93</f>
        <v>1222474.98</v>
      </c>
      <c r="N541" s="101"/>
      <c r="O541" s="101"/>
      <c r="P541" s="101"/>
      <c r="Q541" s="93">
        <f t="shared" si="19"/>
        <v>116214.51000000001</v>
      </c>
      <c r="R541" s="94">
        <f t="shared" si="20"/>
        <v>382.37346186803768</v>
      </c>
    </row>
    <row r="542" spans="1:18" x14ac:dyDescent="0.55000000000000004">
      <c r="A542" s="100">
        <v>11</v>
      </c>
      <c r="B542" s="101" t="s">
        <v>58</v>
      </c>
      <c r="C542" s="101" t="s">
        <v>395</v>
      </c>
      <c r="D542" s="101" t="s">
        <v>121</v>
      </c>
      <c r="E542" s="101" t="s">
        <v>396</v>
      </c>
      <c r="F542" s="101" t="s">
        <v>178</v>
      </c>
      <c r="G542" s="101" t="s">
        <v>773</v>
      </c>
      <c r="H542" s="102">
        <v>3131</v>
      </c>
      <c r="I542" s="100">
        <v>3</v>
      </c>
      <c r="J542" s="103">
        <f>'เลย '!F94</f>
        <v>289081.62</v>
      </c>
      <c r="K542" s="104">
        <f>SUM('เลย '!AI94)</f>
        <v>511724.18999999994</v>
      </c>
      <c r="L542" s="105">
        <f>'เลย '!AJ94</f>
        <v>2299692.4300000002</v>
      </c>
      <c r="M542" s="105">
        <f>'เลย '!AK94</f>
        <v>2483096.7399999998</v>
      </c>
      <c r="N542" s="101"/>
      <c r="O542" s="101"/>
      <c r="P542" s="101"/>
      <c r="Q542" s="93">
        <f t="shared" si="19"/>
        <v>-183404.30999999959</v>
      </c>
      <c r="R542" s="94">
        <f t="shared" si="20"/>
        <v>734.49135419993615</v>
      </c>
    </row>
    <row r="543" spans="1:18" x14ac:dyDescent="0.55000000000000004">
      <c r="A543" s="100">
        <v>12</v>
      </c>
      <c r="B543" s="101" t="s">
        <v>58</v>
      </c>
      <c r="C543" s="101" t="s">
        <v>395</v>
      </c>
      <c r="D543" s="101" t="s">
        <v>121</v>
      </c>
      <c r="E543" s="101" t="s">
        <v>396</v>
      </c>
      <c r="F543" s="101" t="s">
        <v>178</v>
      </c>
      <c r="G543" s="101" t="s">
        <v>774</v>
      </c>
      <c r="H543" s="102">
        <v>3078</v>
      </c>
      <c r="I543" s="100">
        <v>3</v>
      </c>
      <c r="J543" s="103">
        <f>'เลย '!F95</f>
        <v>573665</v>
      </c>
      <c r="K543" s="104">
        <f>SUM('เลย '!AI95)</f>
        <v>527857.54</v>
      </c>
      <c r="L543" s="105">
        <f>'เลย '!AJ95</f>
        <v>1860890.69</v>
      </c>
      <c r="M543" s="105">
        <f>'เลย '!AK95</f>
        <v>1800998.31</v>
      </c>
      <c r="N543" s="101"/>
      <c r="O543" s="101"/>
      <c r="P543" s="101"/>
      <c r="Q543" s="93">
        <f t="shared" si="19"/>
        <v>59892.379999999888</v>
      </c>
      <c r="R543" s="94">
        <f t="shared" si="20"/>
        <v>604.57787199480185</v>
      </c>
    </row>
    <row r="544" spans="1:18" x14ac:dyDescent="0.55000000000000004">
      <c r="A544" s="100">
        <v>13</v>
      </c>
      <c r="B544" s="101" t="s">
        <v>58</v>
      </c>
      <c r="C544" s="101" t="s">
        <v>395</v>
      </c>
      <c r="D544" s="101" t="s">
        <v>121</v>
      </c>
      <c r="E544" s="101" t="s">
        <v>396</v>
      </c>
      <c r="F544" s="101" t="s">
        <v>178</v>
      </c>
      <c r="G544" s="101" t="s">
        <v>775</v>
      </c>
      <c r="H544" s="102">
        <v>4356</v>
      </c>
      <c r="I544" s="100">
        <v>3</v>
      </c>
      <c r="J544" s="103">
        <f>'เลย '!F96</f>
        <v>352044.26</v>
      </c>
      <c r="K544" s="104">
        <f>SUM('เลย '!AI96)</f>
        <v>333707.33</v>
      </c>
      <c r="L544" s="105">
        <f>'เลย '!AJ96</f>
        <v>1474078.25</v>
      </c>
      <c r="M544" s="105">
        <f>'เลย '!AK96</f>
        <v>1437696.32</v>
      </c>
      <c r="N544" s="101"/>
      <c r="O544" s="101"/>
      <c r="P544" s="101"/>
      <c r="Q544" s="93">
        <f t="shared" si="19"/>
        <v>36381.929999999935</v>
      </c>
      <c r="R544" s="94">
        <f t="shared" si="20"/>
        <v>338.40180211202937</v>
      </c>
    </row>
    <row r="545" spans="1:18" x14ac:dyDescent="0.55000000000000004">
      <c r="A545" s="100">
        <v>14</v>
      </c>
      <c r="B545" s="101" t="s">
        <v>58</v>
      </c>
      <c r="C545" s="101" t="s">
        <v>395</v>
      </c>
      <c r="D545" s="101" t="s">
        <v>121</v>
      </c>
      <c r="E545" s="101" t="s">
        <v>396</v>
      </c>
      <c r="F545" s="101" t="s">
        <v>178</v>
      </c>
      <c r="G545" s="101" t="s">
        <v>776</v>
      </c>
      <c r="H545" s="102">
        <v>5580</v>
      </c>
      <c r="I545" s="100">
        <v>4</v>
      </c>
      <c r="J545" s="103">
        <f>'เลย '!F97</f>
        <v>58234.78</v>
      </c>
      <c r="K545" s="104">
        <f>SUM('เลย '!AI97)</f>
        <v>340804.38</v>
      </c>
      <c r="L545" s="105">
        <f>'เลย '!AJ97</f>
        <v>1535380.21</v>
      </c>
      <c r="M545" s="105">
        <f>'เลย '!AK97</f>
        <v>1513473.18</v>
      </c>
      <c r="N545" s="101"/>
      <c r="O545" s="101"/>
      <c r="P545" s="101"/>
      <c r="Q545" s="93">
        <f t="shared" si="19"/>
        <v>21907.030000000028</v>
      </c>
      <c r="R545" s="94">
        <f t="shared" si="20"/>
        <v>275.15774372759859</v>
      </c>
    </row>
    <row r="546" spans="1:18" x14ac:dyDescent="0.55000000000000004">
      <c r="A546" s="100">
        <v>15</v>
      </c>
      <c r="B546" s="101" t="s">
        <v>58</v>
      </c>
      <c r="C546" s="101" t="s">
        <v>395</v>
      </c>
      <c r="D546" s="101" t="s">
        <v>121</v>
      </c>
      <c r="E546" s="101" t="s">
        <v>396</v>
      </c>
      <c r="F546" s="101" t="s">
        <v>178</v>
      </c>
      <c r="G546" s="101" t="s">
        <v>777</v>
      </c>
      <c r="H546" s="102">
        <v>4092</v>
      </c>
      <c r="I546" s="100">
        <v>3</v>
      </c>
      <c r="J546" s="103">
        <f>'เลย '!F98</f>
        <v>675786.96</v>
      </c>
      <c r="K546" s="104">
        <f>SUM('เลย '!AI98)</f>
        <v>769102.96</v>
      </c>
      <c r="L546" s="105">
        <f>'เลย '!AJ98</f>
        <v>2636172.4500000002</v>
      </c>
      <c r="M546" s="105">
        <f>'เลย '!AK98</f>
        <v>2739954.45</v>
      </c>
      <c r="N546" s="101"/>
      <c r="O546" s="101"/>
      <c r="P546" s="101"/>
      <c r="Q546" s="93">
        <f t="shared" si="19"/>
        <v>-103782</v>
      </c>
      <c r="R546" s="94">
        <f t="shared" si="20"/>
        <v>644.22591642228747</v>
      </c>
    </row>
    <row r="547" spans="1:18" x14ac:dyDescent="0.55000000000000004">
      <c r="A547" s="100">
        <v>16</v>
      </c>
      <c r="B547" s="101" t="s">
        <v>58</v>
      </c>
      <c r="C547" s="101" t="s">
        <v>395</v>
      </c>
      <c r="D547" s="101" t="s">
        <v>121</v>
      </c>
      <c r="E547" s="101" t="s">
        <v>396</v>
      </c>
      <c r="F547" s="101" t="s">
        <v>178</v>
      </c>
      <c r="G547" s="101" t="s">
        <v>778</v>
      </c>
      <c r="H547" s="102">
        <v>5915</v>
      </c>
      <c r="I547" s="100">
        <v>4</v>
      </c>
      <c r="J547" s="103">
        <f>'เลย '!F99</f>
        <v>1679256.12</v>
      </c>
      <c r="K547" s="104">
        <f>SUM('เลย '!AI99)</f>
        <v>1784705.09</v>
      </c>
      <c r="L547" s="105">
        <f>'เลย '!AJ99</f>
        <v>4310257.76</v>
      </c>
      <c r="M547" s="105">
        <f>'เลย '!AK99</f>
        <v>3473754.75</v>
      </c>
      <c r="N547" s="101"/>
      <c r="O547" s="101"/>
      <c r="P547" s="101"/>
      <c r="Q547" s="93">
        <f t="shared" si="19"/>
        <v>836503.00999999978</v>
      </c>
      <c r="R547" s="94">
        <f t="shared" si="20"/>
        <v>728.69953677092133</v>
      </c>
    </row>
    <row r="548" spans="1:18" x14ac:dyDescent="0.55000000000000004">
      <c r="A548" s="100">
        <v>17</v>
      </c>
      <c r="B548" s="101" t="s">
        <v>58</v>
      </c>
      <c r="C548" s="101" t="s">
        <v>395</v>
      </c>
      <c r="D548" s="101" t="s">
        <v>121</v>
      </c>
      <c r="E548" s="101" t="s">
        <v>396</v>
      </c>
      <c r="F548" s="101" t="s">
        <v>178</v>
      </c>
      <c r="G548" s="101" t="s">
        <v>779</v>
      </c>
      <c r="H548" s="102">
        <v>3232</v>
      </c>
      <c r="I548" s="100">
        <v>3</v>
      </c>
      <c r="J548" s="103">
        <f>'เลย '!F100</f>
        <v>186221.78</v>
      </c>
      <c r="K548" s="104">
        <f>SUM('เลย '!AI100)</f>
        <v>71593.37</v>
      </c>
      <c r="L548" s="105">
        <f>'เลย '!AJ100</f>
        <v>976931.15999999992</v>
      </c>
      <c r="M548" s="105">
        <f>'เลย '!AK100</f>
        <v>1213876.6099999999</v>
      </c>
      <c r="N548" s="101"/>
      <c r="O548" s="101"/>
      <c r="P548" s="101"/>
      <c r="Q548" s="93">
        <f t="shared" si="19"/>
        <v>-236945.44999999995</v>
      </c>
      <c r="R548" s="94">
        <f t="shared" si="20"/>
        <v>302.2683044554455</v>
      </c>
    </row>
    <row r="549" spans="1:18" x14ac:dyDescent="0.55000000000000004">
      <c r="A549" s="100">
        <v>18</v>
      </c>
      <c r="B549" s="101" t="s">
        <v>58</v>
      </c>
      <c r="C549" s="101" t="s">
        <v>395</v>
      </c>
      <c r="D549" s="101" t="s">
        <v>121</v>
      </c>
      <c r="E549" s="101" t="s">
        <v>396</v>
      </c>
      <c r="F549" s="101" t="s">
        <v>178</v>
      </c>
      <c r="G549" s="101" t="s">
        <v>780</v>
      </c>
      <c r="H549" s="102">
        <v>4642</v>
      </c>
      <c r="I549" s="100">
        <v>4</v>
      </c>
      <c r="J549" s="103">
        <f>'เลย '!F101</f>
        <v>313972.13</v>
      </c>
      <c r="K549" s="104">
        <f>SUM('เลย '!AI101)</f>
        <v>370899.8</v>
      </c>
      <c r="L549" s="105">
        <f>'เลย '!AJ101</f>
        <v>3184031.5300000003</v>
      </c>
      <c r="M549" s="105">
        <f>'เลย '!AK101</f>
        <v>3268648.5300000003</v>
      </c>
      <c r="N549" s="101"/>
      <c r="O549" s="101"/>
      <c r="P549" s="101"/>
      <c r="Q549" s="93">
        <f t="shared" si="19"/>
        <v>-84617</v>
      </c>
      <c r="R549" s="94">
        <f t="shared" si="20"/>
        <v>685.91803748384325</v>
      </c>
    </row>
    <row r="550" spans="1:18" s="112" customFormat="1" x14ac:dyDescent="0.55000000000000004">
      <c r="A550" s="106">
        <v>9</v>
      </c>
      <c r="B550" s="107" t="s">
        <v>58</v>
      </c>
      <c r="C550" s="107"/>
      <c r="D550" s="107"/>
      <c r="E550" s="107" t="s">
        <v>75</v>
      </c>
      <c r="F550" s="107"/>
      <c r="G550" s="107" t="s">
        <v>398</v>
      </c>
      <c r="H550" s="113">
        <f>SUM(H532:H549)</f>
        <v>74219</v>
      </c>
      <c r="I550" s="106"/>
      <c r="J550" s="109">
        <f>SUM(J532:J549)</f>
        <v>10558944.039999999</v>
      </c>
      <c r="K550" s="109">
        <f>SUM(K532:K549)</f>
        <v>10900941.279999999</v>
      </c>
      <c r="L550" s="109">
        <f>SUM(L532:L549)</f>
        <v>42295714.649999991</v>
      </c>
      <c r="M550" s="109">
        <f>SUM(M532:M549)</f>
        <v>39960291.560000002</v>
      </c>
      <c r="N550" s="107">
        <v>17</v>
      </c>
      <c r="O550" s="107">
        <v>17</v>
      </c>
      <c r="P550" s="107">
        <f>N550-O550</f>
        <v>0</v>
      </c>
      <c r="Q550" s="110">
        <f t="shared" si="19"/>
        <v>2335423.0899999887</v>
      </c>
      <c r="R550" s="111">
        <f>L550/H550</f>
        <v>569.87718306633064</v>
      </c>
    </row>
    <row r="551" spans="1:18" x14ac:dyDescent="0.55000000000000004">
      <c r="A551" s="100">
        <v>1</v>
      </c>
      <c r="B551" s="101" t="s">
        <v>58</v>
      </c>
      <c r="C551" s="101" t="s">
        <v>399</v>
      </c>
      <c r="D551" s="101" t="s">
        <v>126</v>
      </c>
      <c r="E551" s="101" t="s">
        <v>400</v>
      </c>
      <c r="F551" s="101" t="s">
        <v>208</v>
      </c>
      <c r="G551" s="101" t="s">
        <v>401</v>
      </c>
      <c r="H551" s="102"/>
      <c r="I551" s="100"/>
      <c r="J551" s="103"/>
      <c r="K551" s="104"/>
      <c r="L551" s="105"/>
      <c r="M551" s="105"/>
      <c r="N551" s="101"/>
      <c r="O551" s="101"/>
      <c r="P551" s="101"/>
    </row>
    <row r="552" spans="1:18" x14ac:dyDescent="0.55000000000000004">
      <c r="A552" s="100">
        <v>2</v>
      </c>
      <c r="B552" s="101" t="s">
        <v>58</v>
      </c>
      <c r="C552" s="101" t="s">
        <v>399</v>
      </c>
      <c r="D552" s="101" t="s">
        <v>126</v>
      </c>
      <c r="E552" s="101" t="s">
        <v>400</v>
      </c>
      <c r="F552" s="101" t="s">
        <v>178</v>
      </c>
      <c r="G552" s="101" t="s">
        <v>781</v>
      </c>
      <c r="H552" s="102">
        <v>2514</v>
      </c>
      <c r="I552" s="100">
        <v>2</v>
      </c>
      <c r="J552" s="103">
        <f>'เลย '!F102</f>
        <v>480199.45</v>
      </c>
      <c r="K552" s="104">
        <f>SUM('เลย '!AI102)</f>
        <v>396673.58999999997</v>
      </c>
      <c r="L552" s="105">
        <f>'เลย '!AJ102</f>
        <v>1915293.25</v>
      </c>
      <c r="M552" s="105">
        <f>'เลย '!AK102</f>
        <v>1748552.4899999998</v>
      </c>
      <c r="N552" s="101"/>
      <c r="O552" s="101"/>
      <c r="P552" s="101"/>
      <c r="Q552" s="93">
        <f t="shared" si="19"/>
        <v>166740.76000000024</v>
      </c>
      <c r="R552" s="94">
        <f t="shared" si="20"/>
        <v>761.85093476531426</v>
      </c>
    </row>
    <row r="553" spans="1:18" x14ac:dyDescent="0.55000000000000004">
      <c r="A553" s="100">
        <v>3</v>
      </c>
      <c r="B553" s="101" t="s">
        <v>58</v>
      </c>
      <c r="C553" s="101" t="s">
        <v>399</v>
      </c>
      <c r="D553" s="101" t="s">
        <v>126</v>
      </c>
      <c r="E553" s="101" t="s">
        <v>400</v>
      </c>
      <c r="F553" s="101" t="s">
        <v>178</v>
      </c>
      <c r="G553" s="101" t="s">
        <v>782</v>
      </c>
      <c r="H553" s="102">
        <v>5396</v>
      </c>
      <c r="I553" s="100">
        <v>4</v>
      </c>
      <c r="J553" s="103">
        <f>'เลย '!F103</f>
        <v>169023.54</v>
      </c>
      <c r="K553" s="104">
        <f>SUM('เลย '!AI103)</f>
        <v>235148.14</v>
      </c>
      <c r="L553" s="105">
        <f>'เลย '!AJ103</f>
        <v>2687632.59</v>
      </c>
      <c r="M553" s="105">
        <f>'เลย '!AK103</f>
        <v>2570687.25</v>
      </c>
      <c r="N553" s="101"/>
      <c r="O553" s="101"/>
      <c r="P553" s="101"/>
      <c r="Q553" s="93">
        <f t="shared" si="19"/>
        <v>116945.33999999985</v>
      </c>
      <c r="R553" s="94">
        <f t="shared" si="20"/>
        <v>498.07868606375092</v>
      </c>
    </row>
    <row r="554" spans="1:18" x14ac:dyDescent="0.55000000000000004">
      <c r="A554" s="100">
        <v>4</v>
      </c>
      <c r="B554" s="101" t="s">
        <v>58</v>
      </c>
      <c r="C554" s="101" t="s">
        <v>399</v>
      </c>
      <c r="D554" s="101" t="s">
        <v>126</v>
      </c>
      <c r="E554" s="101" t="s">
        <v>400</v>
      </c>
      <c r="F554" s="101" t="s">
        <v>178</v>
      </c>
      <c r="G554" s="101" t="s">
        <v>783</v>
      </c>
      <c r="H554" s="102">
        <v>2862</v>
      </c>
      <c r="I554" s="100">
        <v>2</v>
      </c>
      <c r="J554" s="103">
        <f>'เลย '!F104</f>
        <v>169674.91</v>
      </c>
      <c r="K554" s="104">
        <f>SUM('เลย '!AI104)</f>
        <v>241714.34000000003</v>
      </c>
      <c r="L554" s="105">
        <f>'เลย '!AJ104</f>
        <v>1995414.57</v>
      </c>
      <c r="M554" s="105">
        <f>'เลย '!AK104</f>
        <v>1731449.6400000001</v>
      </c>
      <c r="N554" s="101"/>
      <c r="O554" s="101"/>
      <c r="P554" s="101"/>
      <c r="Q554" s="93">
        <f t="shared" si="19"/>
        <v>263964.92999999993</v>
      </c>
      <c r="R554" s="94">
        <f t="shared" si="20"/>
        <v>697.20984276729564</v>
      </c>
    </row>
    <row r="555" spans="1:18" x14ac:dyDescent="0.55000000000000004">
      <c r="A555" s="100">
        <v>5</v>
      </c>
      <c r="B555" s="101" t="s">
        <v>58</v>
      </c>
      <c r="C555" s="101" t="s">
        <v>399</v>
      </c>
      <c r="D555" s="101" t="s">
        <v>126</v>
      </c>
      <c r="E555" s="101" t="s">
        <v>400</v>
      </c>
      <c r="F555" s="101" t="s">
        <v>178</v>
      </c>
      <c r="G555" s="101" t="s">
        <v>784</v>
      </c>
      <c r="H555" s="102">
        <v>3194</v>
      </c>
      <c r="I555" s="100">
        <v>3</v>
      </c>
      <c r="J555" s="103">
        <f>'เลย '!F105</f>
        <v>538077.85</v>
      </c>
      <c r="K555" s="248">
        <f>SUM('เลย '!AI105)</f>
        <v>574230.16</v>
      </c>
      <c r="L555" s="105">
        <f>'เลย '!AJ105</f>
        <v>2243685.5300000003</v>
      </c>
      <c r="M555" s="105">
        <f>'เลย '!AK105</f>
        <v>2051184.8800000001</v>
      </c>
      <c r="N555" s="101"/>
      <c r="O555" s="101"/>
      <c r="P555" s="101"/>
      <c r="Q555" s="93">
        <f t="shared" si="19"/>
        <v>192500.65000000014</v>
      </c>
      <c r="R555" s="94">
        <f t="shared" si="20"/>
        <v>702.46885723231071</v>
      </c>
    </row>
    <row r="556" spans="1:18" x14ac:dyDescent="0.55000000000000004">
      <c r="A556" s="100">
        <v>6</v>
      </c>
      <c r="B556" s="101" t="s">
        <v>58</v>
      </c>
      <c r="C556" s="101" t="s">
        <v>399</v>
      </c>
      <c r="D556" s="101" t="s">
        <v>126</v>
      </c>
      <c r="E556" s="101" t="s">
        <v>400</v>
      </c>
      <c r="F556" s="101" t="s">
        <v>178</v>
      </c>
      <c r="G556" s="101" t="s">
        <v>785</v>
      </c>
      <c r="H556" s="102">
        <v>4181</v>
      </c>
      <c r="I556" s="100">
        <v>3</v>
      </c>
      <c r="J556" s="103">
        <f>'เลย '!F106</f>
        <v>209024.97</v>
      </c>
      <c r="K556" s="104">
        <f>SUM('เลย '!AI106)</f>
        <v>206653.37</v>
      </c>
      <c r="L556" s="105">
        <f>'เลย '!AJ106</f>
        <v>1059437.8199999998</v>
      </c>
      <c r="M556" s="105">
        <f>'เลย '!AK106</f>
        <v>1096007.81</v>
      </c>
      <c r="N556" s="101"/>
      <c r="O556" s="101"/>
      <c r="P556" s="101"/>
      <c r="Q556" s="93">
        <f t="shared" si="19"/>
        <v>-36569.990000000224</v>
      </c>
      <c r="R556" s="94">
        <f t="shared" si="20"/>
        <v>253.39340349198753</v>
      </c>
    </row>
    <row r="557" spans="1:18" s="112" customFormat="1" x14ac:dyDescent="0.55000000000000004">
      <c r="A557" s="106">
        <v>10</v>
      </c>
      <c r="B557" s="107" t="s">
        <v>58</v>
      </c>
      <c r="C557" s="107"/>
      <c r="D557" s="107"/>
      <c r="E557" s="107" t="s">
        <v>75</v>
      </c>
      <c r="F557" s="107"/>
      <c r="G557" s="107" t="s">
        <v>402</v>
      </c>
      <c r="H557" s="113">
        <f>SUM(H551:H556)</f>
        <v>18147</v>
      </c>
      <c r="I557" s="106"/>
      <c r="J557" s="109">
        <f>SUM(J551:J556)</f>
        <v>1566000.72</v>
      </c>
      <c r="K557" s="109">
        <f>SUM(K551:K556)</f>
        <v>1654419.6</v>
      </c>
      <c r="L557" s="109">
        <f>SUM(L551:L556)</f>
        <v>9901463.7600000016</v>
      </c>
      <c r="M557" s="109">
        <f>SUM(M551:M556)</f>
        <v>9197882.0700000003</v>
      </c>
      <c r="N557" s="107">
        <v>5</v>
      </c>
      <c r="O557" s="107">
        <v>5</v>
      </c>
      <c r="P557" s="107">
        <f>N557-O557</f>
        <v>0</v>
      </c>
      <c r="Q557" s="110">
        <f t="shared" si="19"/>
        <v>703581.69000000134</v>
      </c>
      <c r="R557" s="111">
        <f>L557/H557</f>
        <v>545.62537940155403</v>
      </c>
    </row>
    <row r="558" spans="1:18" x14ac:dyDescent="0.55000000000000004">
      <c r="A558" s="100">
        <v>1</v>
      </c>
      <c r="B558" s="101" t="s">
        <v>58</v>
      </c>
      <c r="C558" s="101" t="s">
        <v>403</v>
      </c>
      <c r="D558" s="101" t="s">
        <v>131</v>
      </c>
      <c r="E558" s="101" t="s">
        <v>404</v>
      </c>
      <c r="F558" s="101" t="s">
        <v>208</v>
      </c>
      <c r="G558" s="101" t="s">
        <v>405</v>
      </c>
      <c r="H558" s="102"/>
      <c r="I558" s="100"/>
      <c r="J558" s="103"/>
      <c r="K558" s="104"/>
      <c r="L558" s="105"/>
      <c r="M558" s="105"/>
      <c r="N558" s="101"/>
      <c r="O558" s="101"/>
      <c r="P558" s="101"/>
    </row>
    <row r="559" spans="1:18" x14ac:dyDescent="0.55000000000000004">
      <c r="A559" s="100">
        <v>2</v>
      </c>
      <c r="B559" s="101" t="s">
        <v>58</v>
      </c>
      <c r="C559" s="101" t="s">
        <v>403</v>
      </c>
      <c r="D559" s="101" t="s">
        <v>131</v>
      </c>
      <c r="E559" s="101" t="s">
        <v>404</v>
      </c>
      <c r="F559" s="101" t="s">
        <v>178</v>
      </c>
      <c r="G559" s="101" t="s">
        <v>786</v>
      </c>
      <c r="H559" s="102">
        <v>4592</v>
      </c>
      <c r="I559" s="100">
        <v>4</v>
      </c>
      <c r="J559" s="103">
        <f>'เลย '!F107</f>
        <v>891677.41</v>
      </c>
      <c r="K559" s="104">
        <f>SUM('เลย '!AI107)</f>
        <v>969598.63000000012</v>
      </c>
      <c r="L559" s="105">
        <f>'เลย '!AJ107</f>
        <v>3733515.1399999997</v>
      </c>
      <c r="M559" s="105">
        <f>'เลย '!AK107</f>
        <v>3332498.07</v>
      </c>
      <c r="N559" s="101"/>
      <c r="O559" s="101"/>
      <c r="P559" s="101"/>
      <c r="Q559" s="93">
        <f t="shared" si="19"/>
        <v>401017.06999999983</v>
      </c>
      <c r="R559" s="94">
        <f t="shared" si="20"/>
        <v>813.04772212543548</v>
      </c>
    </row>
    <row r="560" spans="1:18" x14ac:dyDescent="0.55000000000000004">
      <c r="A560" s="100">
        <v>3</v>
      </c>
      <c r="B560" s="101" t="s">
        <v>58</v>
      </c>
      <c r="C560" s="101" t="s">
        <v>403</v>
      </c>
      <c r="D560" s="101" t="s">
        <v>131</v>
      </c>
      <c r="E560" s="101" t="s">
        <v>404</v>
      </c>
      <c r="F560" s="101" t="s">
        <v>178</v>
      </c>
      <c r="G560" s="101" t="s">
        <v>787</v>
      </c>
      <c r="H560" s="102">
        <v>1410</v>
      </c>
      <c r="I560" s="100">
        <v>1</v>
      </c>
      <c r="J560" s="103">
        <f>'เลย '!F108</f>
        <v>390756.2</v>
      </c>
      <c r="K560" s="104">
        <f>SUM('เลย '!AI108)</f>
        <v>395233.82000000007</v>
      </c>
      <c r="L560" s="105">
        <f>'เลย '!AJ108</f>
        <v>1957787.6400000001</v>
      </c>
      <c r="M560" s="105">
        <f>'เลย '!AK108</f>
        <v>1885944.88</v>
      </c>
      <c r="N560" s="101"/>
      <c r="O560" s="101"/>
      <c r="P560" s="101"/>
      <c r="Q560" s="93">
        <f t="shared" si="19"/>
        <v>71842.760000000242</v>
      </c>
      <c r="R560" s="94">
        <f>L560/H560</f>
        <v>1388.5018723404257</v>
      </c>
    </row>
    <row r="561" spans="1:18" x14ac:dyDescent="0.55000000000000004">
      <c r="A561" s="100">
        <v>4</v>
      </c>
      <c r="B561" s="101" t="s">
        <v>58</v>
      </c>
      <c r="C561" s="101" t="s">
        <v>403</v>
      </c>
      <c r="D561" s="101" t="s">
        <v>131</v>
      </c>
      <c r="E561" s="101" t="s">
        <v>404</v>
      </c>
      <c r="F561" s="101" t="s">
        <v>178</v>
      </c>
      <c r="G561" s="101" t="s">
        <v>788</v>
      </c>
      <c r="H561" s="102">
        <v>4166</v>
      </c>
      <c r="I561" s="100">
        <v>3</v>
      </c>
      <c r="J561" s="103">
        <f>'เลย '!F109</f>
        <v>646605.27</v>
      </c>
      <c r="K561" s="104">
        <f>SUM('เลย '!AI109)</f>
        <v>683284.38</v>
      </c>
      <c r="L561" s="105">
        <f>'เลย '!AJ109</f>
        <v>2944628.15</v>
      </c>
      <c r="M561" s="105">
        <f>'เลย '!AK109</f>
        <v>2471517.15</v>
      </c>
      <c r="N561" s="101"/>
      <c r="O561" s="101"/>
      <c r="P561" s="101"/>
      <c r="Q561" s="93">
        <f t="shared" si="19"/>
        <v>473111</v>
      </c>
      <c r="R561" s="94">
        <f t="shared" si="20"/>
        <v>706.82384781565054</v>
      </c>
    </row>
    <row r="562" spans="1:18" x14ac:dyDescent="0.55000000000000004">
      <c r="A562" s="100">
        <v>5</v>
      </c>
      <c r="B562" s="101" t="s">
        <v>58</v>
      </c>
      <c r="C562" s="101" t="s">
        <v>403</v>
      </c>
      <c r="D562" s="101" t="s">
        <v>131</v>
      </c>
      <c r="E562" s="101" t="s">
        <v>404</v>
      </c>
      <c r="F562" s="101" t="s">
        <v>178</v>
      </c>
      <c r="G562" s="101" t="s">
        <v>789</v>
      </c>
      <c r="H562" s="102">
        <v>3743</v>
      </c>
      <c r="I562" s="100">
        <v>3</v>
      </c>
      <c r="J562" s="103">
        <f>'เลย '!F110</f>
        <v>751725.6</v>
      </c>
      <c r="K562" s="104">
        <f>SUM('เลย '!AI110)</f>
        <v>719234.42999999993</v>
      </c>
      <c r="L562" s="105">
        <f>'เลย '!AJ110</f>
        <v>2745108.8899999997</v>
      </c>
      <c r="M562" s="105">
        <f>'เลย '!AK110</f>
        <v>2461179.59</v>
      </c>
      <c r="N562" s="101"/>
      <c r="O562" s="101"/>
      <c r="P562" s="101"/>
      <c r="Q562" s="93">
        <f t="shared" si="19"/>
        <v>283929.29999999981</v>
      </c>
      <c r="R562" s="94">
        <f t="shared" si="20"/>
        <v>733.39804702110598</v>
      </c>
    </row>
    <row r="563" spans="1:18" x14ac:dyDescent="0.55000000000000004">
      <c r="A563" s="100">
        <v>6</v>
      </c>
      <c r="B563" s="101" t="s">
        <v>58</v>
      </c>
      <c r="C563" s="101" t="s">
        <v>403</v>
      </c>
      <c r="D563" s="101" t="s">
        <v>131</v>
      </c>
      <c r="E563" s="101" t="s">
        <v>404</v>
      </c>
      <c r="F563" s="101" t="s">
        <v>178</v>
      </c>
      <c r="G563" s="101" t="s">
        <v>790</v>
      </c>
      <c r="H563" s="102">
        <v>1729</v>
      </c>
      <c r="I563" s="100">
        <v>2</v>
      </c>
      <c r="J563" s="103">
        <f>'เลย '!F111</f>
        <v>387019.01</v>
      </c>
      <c r="K563" s="104">
        <f>SUM('เลย '!AI111)</f>
        <v>386816.38</v>
      </c>
      <c r="L563" s="105">
        <f>'เลย '!AJ111</f>
        <v>1499690.89</v>
      </c>
      <c r="M563" s="105">
        <f>'เลย '!AK111</f>
        <v>1455713.87</v>
      </c>
      <c r="N563" s="101"/>
      <c r="O563" s="101"/>
      <c r="P563" s="101"/>
      <c r="Q563" s="93">
        <f t="shared" si="19"/>
        <v>43977.019999999786</v>
      </c>
      <c r="R563" s="94">
        <f t="shared" si="20"/>
        <v>867.37471949103519</v>
      </c>
    </row>
    <row r="564" spans="1:18" s="112" customFormat="1" x14ac:dyDescent="0.55000000000000004">
      <c r="A564" s="106">
        <v>11</v>
      </c>
      <c r="B564" s="107" t="s">
        <v>58</v>
      </c>
      <c r="C564" s="107"/>
      <c r="D564" s="107"/>
      <c r="E564" s="107" t="s">
        <v>75</v>
      </c>
      <c r="F564" s="107"/>
      <c r="G564" s="107" t="s">
        <v>406</v>
      </c>
      <c r="H564" s="113">
        <f>SUM(H558:H563)</f>
        <v>15640</v>
      </c>
      <c r="I564" s="106"/>
      <c r="J564" s="109">
        <f>SUM(J558:J563)</f>
        <v>3067783.49</v>
      </c>
      <c r="K564" s="109">
        <f>SUM(K558:K563)</f>
        <v>3154167.6399999997</v>
      </c>
      <c r="L564" s="109">
        <f>SUM(L558:L563)</f>
        <v>12880730.710000001</v>
      </c>
      <c r="M564" s="109">
        <f>SUM(M558:M563)</f>
        <v>11606853.559999999</v>
      </c>
      <c r="N564" s="107">
        <v>5</v>
      </c>
      <c r="O564" s="107">
        <v>5</v>
      </c>
      <c r="P564" s="107">
        <f>N564-O564</f>
        <v>0</v>
      </c>
      <c r="Q564" s="110">
        <f t="shared" si="19"/>
        <v>1273877.1500000022</v>
      </c>
      <c r="R564" s="111">
        <f>L564/H564</f>
        <v>823.57613235294127</v>
      </c>
    </row>
    <row r="565" spans="1:18" x14ac:dyDescent="0.55000000000000004">
      <c r="A565" s="100">
        <v>1</v>
      </c>
      <c r="B565" s="101" t="s">
        <v>58</v>
      </c>
      <c r="C565" s="101" t="s">
        <v>407</v>
      </c>
      <c r="D565" s="101" t="s">
        <v>135</v>
      </c>
      <c r="E565" s="101" t="s">
        <v>408</v>
      </c>
      <c r="F565" s="101" t="s">
        <v>208</v>
      </c>
      <c r="G565" s="101" t="s">
        <v>409</v>
      </c>
      <c r="H565" s="102"/>
      <c r="I565" s="100"/>
      <c r="J565" s="103"/>
      <c r="K565" s="104"/>
      <c r="L565" s="105"/>
      <c r="M565" s="105"/>
      <c r="N565" s="101"/>
      <c r="O565" s="101"/>
      <c r="P565" s="101"/>
    </row>
    <row r="566" spans="1:18" x14ac:dyDescent="0.55000000000000004">
      <c r="A566" s="100">
        <v>2</v>
      </c>
      <c r="B566" s="101" t="s">
        <v>58</v>
      </c>
      <c r="C566" s="101" t="s">
        <v>407</v>
      </c>
      <c r="D566" s="101" t="s">
        <v>135</v>
      </c>
      <c r="E566" s="101" t="s">
        <v>408</v>
      </c>
      <c r="F566" s="101" t="s">
        <v>178</v>
      </c>
      <c r="G566" s="101" t="s">
        <v>791</v>
      </c>
      <c r="H566" s="102">
        <v>5248</v>
      </c>
      <c r="I566" s="100">
        <v>4</v>
      </c>
      <c r="J566" s="103">
        <f>'เลย '!F112</f>
        <v>1308149.77</v>
      </c>
      <c r="K566" s="104">
        <f>SUM('เลย '!AI112)</f>
        <v>1267213.8700000001</v>
      </c>
      <c r="L566" s="105">
        <f>'เลย '!AJ112</f>
        <v>3523613.9</v>
      </c>
      <c r="M566" s="105">
        <f>'เลย '!AK112</f>
        <v>3244309.89</v>
      </c>
      <c r="N566" s="101"/>
      <c r="O566" s="101"/>
      <c r="P566" s="101"/>
      <c r="Q566" s="93">
        <f t="shared" si="19"/>
        <v>279304.00999999978</v>
      </c>
      <c r="R566" s="94">
        <f t="shared" si="20"/>
        <v>671.42033155487798</v>
      </c>
    </row>
    <row r="567" spans="1:18" x14ac:dyDescent="0.55000000000000004">
      <c r="A567" s="100">
        <v>3</v>
      </c>
      <c r="B567" s="101" t="s">
        <v>58</v>
      </c>
      <c r="C567" s="101" t="s">
        <v>407</v>
      </c>
      <c r="D567" s="101" t="s">
        <v>135</v>
      </c>
      <c r="E567" s="101" t="s">
        <v>408</v>
      </c>
      <c r="F567" s="101" t="s">
        <v>178</v>
      </c>
      <c r="G567" s="101" t="s">
        <v>792</v>
      </c>
      <c r="H567" s="102">
        <v>5149</v>
      </c>
      <c r="I567" s="100">
        <v>4</v>
      </c>
      <c r="J567" s="103">
        <f>'เลย '!F113</f>
        <v>1246826.9099999999</v>
      </c>
      <c r="K567" s="104">
        <f>SUM('เลย '!AI113)</f>
        <v>1033217.6399999999</v>
      </c>
      <c r="L567" s="105">
        <f>'เลย '!AJ113</f>
        <v>3271917.6799999997</v>
      </c>
      <c r="M567" s="105">
        <f>'เลย '!AK113</f>
        <v>2907171.75</v>
      </c>
      <c r="N567" s="101"/>
      <c r="O567" s="101"/>
      <c r="P567" s="101"/>
      <c r="Q567" s="93">
        <f t="shared" si="19"/>
        <v>364745.9299999997</v>
      </c>
      <c r="R567" s="94">
        <f t="shared" si="20"/>
        <v>635.44720916682843</v>
      </c>
    </row>
    <row r="568" spans="1:18" x14ac:dyDescent="0.55000000000000004">
      <c r="A568" s="100">
        <v>4</v>
      </c>
      <c r="B568" s="101" t="s">
        <v>58</v>
      </c>
      <c r="C568" s="101" t="s">
        <v>407</v>
      </c>
      <c r="D568" s="101" t="s">
        <v>135</v>
      </c>
      <c r="E568" s="101" t="s">
        <v>408</v>
      </c>
      <c r="F568" s="101" t="s">
        <v>178</v>
      </c>
      <c r="G568" s="101" t="s">
        <v>793</v>
      </c>
      <c r="H568" s="102">
        <v>2799</v>
      </c>
      <c r="I568" s="100">
        <v>2</v>
      </c>
      <c r="J568" s="103">
        <f>'เลย '!F114</f>
        <v>733799.33</v>
      </c>
      <c r="K568" s="104">
        <f>SUM('เลย '!AI114)</f>
        <v>694661.02999999991</v>
      </c>
      <c r="L568" s="105">
        <f>'เลย '!AJ114</f>
        <v>1761919.23</v>
      </c>
      <c r="M568" s="105">
        <f>'เลย '!AK114</f>
        <v>1584434.11</v>
      </c>
      <c r="N568" s="101"/>
      <c r="O568" s="101"/>
      <c r="P568" s="101"/>
      <c r="Q568" s="93">
        <f t="shared" si="19"/>
        <v>177485.11999999988</v>
      </c>
      <c r="R568" s="94">
        <f t="shared" si="20"/>
        <v>629.48168274383704</v>
      </c>
    </row>
    <row r="569" spans="1:18" x14ac:dyDescent="0.55000000000000004">
      <c r="A569" s="100">
        <v>5</v>
      </c>
      <c r="B569" s="101" t="s">
        <v>58</v>
      </c>
      <c r="C569" s="101" t="s">
        <v>407</v>
      </c>
      <c r="D569" s="101" t="s">
        <v>135</v>
      </c>
      <c r="E569" s="101" t="s">
        <v>408</v>
      </c>
      <c r="F569" s="101" t="s">
        <v>178</v>
      </c>
      <c r="G569" s="101" t="s">
        <v>794</v>
      </c>
      <c r="H569" s="102">
        <v>4310</v>
      </c>
      <c r="I569" s="100">
        <v>3</v>
      </c>
      <c r="J569" s="103">
        <f>'เลย '!F115</f>
        <v>940461.12</v>
      </c>
      <c r="K569" s="104">
        <f>SUM('เลย '!AI115)</f>
        <v>1061490.24</v>
      </c>
      <c r="L569" s="105">
        <f>'เลย '!AJ115</f>
        <v>3977708.02</v>
      </c>
      <c r="M569" s="105">
        <f>'เลย '!AK115</f>
        <v>3694356.6199999996</v>
      </c>
      <c r="N569" s="101"/>
      <c r="O569" s="101"/>
      <c r="P569" s="101"/>
      <c r="Q569" s="93">
        <f t="shared" si="19"/>
        <v>283351.40000000037</v>
      </c>
      <c r="R569" s="94">
        <f t="shared" si="20"/>
        <v>922.90209280742465</v>
      </c>
    </row>
    <row r="570" spans="1:18" x14ac:dyDescent="0.55000000000000004">
      <c r="A570" s="100">
        <v>6</v>
      </c>
      <c r="B570" s="101" t="s">
        <v>58</v>
      </c>
      <c r="C570" s="101" t="s">
        <v>407</v>
      </c>
      <c r="D570" s="101" t="s">
        <v>135</v>
      </c>
      <c r="E570" s="101" t="s">
        <v>408</v>
      </c>
      <c r="F570" s="101" t="s">
        <v>178</v>
      </c>
      <c r="G570" s="101" t="s">
        <v>795</v>
      </c>
      <c r="H570" s="102">
        <v>1491</v>
      </c>
      <c r="I570" s="100">
        <v>1</v>
      </c>
      <c r="J570" s="103">
        <f>'เลย '!F116</f>
        <v>318351.55</v>
      </c>
      <c r="K570" s="104">
        <f>SUM('เลย '!AI116)</f>
        <v>317117.75999999995</v>
      </c>
      <c r="L570" s="105">
        <f>'เลย '!AJ116</f>
        <v>1263761.9100000001</v>
      </c>
      <c r="M570" s="105">
        <f>'เลย '!AK116</f>
        <v>1226827.8700000001</v>
      </c>
      <c r="N570" s="101"/>
      <c r="O570" s="101"/>
      <c r="P570" s="101"/>
      <c r="Q570" s="93">
        <f t="shared" si="19"/>
        <v>36934.040000000037</v>
      </c>
      <c r="R570" s="94">
        <f t="shared" si="20"/>
        <v>847.59350100603626</v>
      </c>
    </row>
    <row r="571" spans="1:18" x14ac:dyDescent="0.55000000000000004">
      <c r="A571" s="100">
        <v>7</v>
      </c>
      <c r="B571" s="101" t="s">
        <v>58</v>
      </c>
      <c r="C571" s="101" t="s">
        <v>407</v>
      </c>
      <c r="D571" s="101" t="s">
        <v>135</v>
      </c>
      <c r="E571" s="101" t="s">
        <v>408</v>
      </c>
      <c r="F571" s="101" t="s">
        <v>178</v>
      </c>
      <c r="G571" s="101" t="s">
        <v>796</v>
      </c>
      <c r="H571" s="102">
        <v>4741</v>
      </c>
      <c r="I571" s="100">
        <v>4</v>
      </c>
      <c r="J571" s="103">
        <f>'เลย '!F117</f>
        <v>1169370</v>
      </c>
      <c r="K571" s="104">
        <f>SUM('เลย '!AI117)</f>
        <v>1385350.2899999998</v>
      </c>
      <c r="L571" s="105">
        <f>'เลย '!AJ117</f>
        <v>4874973.3099999996</v>
      </c>
      <c r="M571" s="105">
        <f>'เลย '!AK117</f>
        <v>4030291.6</v>
      </c>
      <c r="N571" s="101"/>
      <c r="O571" s="101"/>
      <c r="P571" s="101"/>
      <c r="Q571" s="93">
        <f t="shared" si="19"/>
        <v>844681.7099999995</v>
      </c>
      <c r="R571" s="94">
        <f t="shared" si="20"/>
        <v>1028.2584496941572</v>
      </c>
    </row>
    <row r="572" spans="1:18" s="112" customFormat="1" x14ac:dyDescent="0.55000000000000004">
      <c r="A572" s="106">
        <v>12</v>
      </c>
      <c r="B572" s="107" t="s">
        <v>58</v>
      </c>
      <c r="C572" s="107"/>
      <c r="D572" s="107"/>
      <c r="E572" s="107" t="s">
        <v>75</v>
      </c>
      <c r="F572" s="107"/>
      <c r="G572" s="107" t="s">
        <v>410</v>
      </c>
      <c r="H572" s="113">
        <f>SUM(H565:H571)</f>
        <v>23738</v>
      </c>
      <c r="I572" s="106"/>
      <c r="J572" s="109">
        <f>SUM(J565:J571)</f>
        <v>5716958.6799999997</v>
      </c>
      <c r="K572" s="109">
        <f>SUM(K565:K571)</f>
        <v>5759050.8299999991</v>
      </c>
      <c r="L572" s="109">
        <f>SUM(L565:L571)</f>
        <v>18673894.050000001</v>
      </c>
      <c r="M572" s="109">
        <f>SUM(M565:M571)</f>
        <v>16687391.840000002</v>
      </c>
      <c r="N572" s="107">
        <v>6</v>
      </c>
      <c r="O572" s="107">
        <v>6</v>
      </c>
      <c r="P572" s="107">
        <f>N572-O572</f>
        <v>0</v>
      </c>
      <c r="Q572" s="110">
        <f t="shared" si="19"/>
        <v>1986502.209999999</v>
      </c>
      <c r="R572" s="111">
        <f>L572/H572</f>
        <v>786.66669685735951</v>
      </c>
    </row>
    <row r="573" spans="1:18" x14ac:dyDescent="0.55000000000000004">
      <c r="A573" s="100">
        <v>1</v>
      </c>
      <c r="B573" s="101" t="s">
        <v>58</v>
      </c>
      <c r="C573" s="101" t="s">
        <v>411</v>
      </c>
      <c r="D573" s="101" t="s">
        <v>142</v>
      </c>
      <c r="E573" s="101" t="s">
        <v>412</v>
      </c>
      <c r="F573" s="101" t="s">
        <v>208</v>
      </c>
      <c r="G573" s="101" t="s">
        <v>413</v>
      </c>
      <c r="H573" s="102"/>
      <c r="I573" s="100"/>
      <c r="J573" s="103"/>
      <c r="K573" s="104"/>
      <c r="L573" s="105"/>
      <c r="M573" s="105"/>
      <c r="N573" s="101"/>
      <c r="O573" s="101"/>
      <c r="P573" s="101"/>
    </row>
    <row r="574" spans="1:18" x14ac:dyDescent="0.55000000000000004">
      <c r="A574" s="100">
        <v>2</v>
      </c>
      <c r="B574" s="101" t="s">
        <v>58</v>
      </c>
      <c r="C574" s="101" t="s">
        <v>411</v>
      </c>
      <c r="D574" s="101" t="s">
        <v>142</v>
      </c>
      <c r="E574" s="101" t="s">
        <v>412</v>
      </c>
      <c r="F574" s="101" t="s">
        <v>178</v>
      </c>
      <c r="G574" s="101" t="s">
        <v>797</v>
      </c>
      <c r="H574" s="102">
        <v>3544</v>
      </c>
      <c r="I574" s="100">
        <v>3</v>
      </c>
      <c r="J574" s="103">
        <f>'เลย '!F118</f>
        <v>722827.19</v>
      </c>
      <c r="K574" s="104">
        <f>SUM('เลย '!AI118)</f>
        <v>712520.32999999984</v>
      </c>
      <c r="L574" s="105">
        <f>'เลย '!AJ118</f>
        <v>2164543.91</v>
      </c>
      <c r="M574" s="105">
        <f>'เลย '!AK118</f>
        <v>1971095.3299999998</v>
      </c>
      <c r="N574" s="101"/>
      <c r="O574" s="101"/>
      <c r="P574" s="101"/>
      <c r="Q574" s="93">
        <f t="shared" si="19"/>
        <v>193448.58000000031</v>
      </c>
      <c r="R574" s="94">
        <f t="shared" si="20"/>
        <v>610.76295428893911</v>
      </c>
    </row>
    <row r="575" spans="1:18" x14ac:dyDescent="0.55000000000000004">
      <c r="A575" s="100">
        <v>3</v>
      </c>
      <c r="B575" s="101" t="s">
        <v>58</v>
      </c>
      <c r="C575" s="101" t="s">
        <v>411</v>
      </c>
      <c r="D575" s="101" t="s">
        <v>142</v>
      </c>
      <c r="E575" s="101" t="s">
        <v>412</v>
      </c>
      <c r="F575" s="101" t="s">
        <v>178</v>
      </c>
      <c r="G575" s="101" t="s">
        <v>798</v>
      </c>
      <c r="H575" s="102">
        <v>3372</v>
      </c>
      <c r="I575" s="100">
        <v>3</v>
      </c>
      <c r="J575" s="103">
        <f>'เลย '!F119</f>
        <v>1129405.6499999999</v>
      </c>
      <c r="K575" s="104">
        <f>SUM('เลย '!AI119)</f>
        <v>740664.76</v>
      </c>
      <c r="L575" s="105">
        <f>'เลย '!AJ119</f>
        <v>1644097.92</v>
      </c>
      <c r="M575" s="105">
        <f>'เลย '!AK119</f>
        <v>1495075.42</v>
      </c>
      <c r="N575" s="101"/>
      <c r="O575" s="101"/>
      <c r="P575" s="101"/>
      <c r="Q575" s="93">
        <f t="shared" si="19"/>
        <v>149022.5</v>
      </c>
      <c r="R575" s="94">
        <f t="shared" si="20"/>
        <v>487.57352313167257</v>
      </c>
    </row>
    <row r="576" spans="1:18" x14ac:dyDescent="0.55000000000000004">
      <c r="A576" s="100">
        <v>4</v>
      </c>
      <c r="B576" s="101" t="s">
        <v>58</v>
      </c>
      <c r="C576" s="101" t="s">
        <v>411</v>
      </c>
      <c r="D576" s="101" t="s">
        <v>142</v>
      </c>
      <c r="E576" s="101" t="s">
        <v>412</v>
      </c>
      <c r="F576" s="101" t="s">
        <v>178</v>
      </c>
      <c r="G576" s="101" t="s">
        <v>799</v>
      </c>
      <c r="H576" s="102">
        <v>3603</v>
      </c>
      <c r="I576" s="100">
        <v>3</v>
      </c>
      <c r="J576" s="103">
        <f>'เลย '!F120</f>
        <v>780004.09</v>
      </c>
      <c r="K576" s="104">
        <f>SUM('เลย '!AI120)</f>
        <v>720123.75999999989</v>
      </c>
      <c r="L576" s="105">
        <f>'เลย '!AJ120</f>
        <v>2557929.7999999998</v>
      </c>
      <c r="M576" s="105">
        <f>'เลย '!AK120</f>
        <v>2515605.19</v>
      </c>
      <c r="N576" s="101"/>
      <c r="O576" s="101"/>
      <c r="P576" s="101"/>
      <c r="Q576" s="93">
        <f t="shared" si="19"/>
        <v>42324.60999999987</v>
      </c>
      <c r="R576" s="94">
        <f t="shared" si="20"/>
        <v>709.94443519289473</v>
      </c>
    </row>
    <row r="577" spans="1:18" x14ac:dyDescent="0.55000000000000004">
      <c r="A577" s="100">
        <v>5</v>
      </c>
      <c r="B577" s="101" t="s">
        <v>58</v>
      </c>
      <c r="C577" s="101" t="s">
        <v>411</v>
      </c>
      <c r="D577" s="101" t="s">
        <v>142</v>
      </c>
      <c r="E577" s="101" t="s">
        <v>412</v>
      </c>
      <c r="F577" s="101" t="s">
        <v>178</v>
      </c>
      <c r="G577" s="101" t="s">
        <v>800</v>
      </c>
      <c r="H577" s="102">
        <v>4008</v>
      </c>
      <c r="I577" s="100">
        <v>3</v>
      </c>
      <c r="J577" s="103">
        <f>'เลย '!F121</f>
        <v>814550.76</v>
      </c>
      <c r="K577" s="104">
        <f>SUM('เลย '!AI121)</f>
        <v>807901.16</v>
      </c>
      <c r="L577" s="105">
        <f>'เลย '!AJ121</f>
        <v>2247324.2999999998</v>
      </c>
      <c r="M577" s="105">
        <f>'เลย '!AK121</f>
        <v>1778165.27</v>
      </c>
      <c r="N577" s="101"/>
      <c r="O577" s="101"/>
      <c r="P577" s="101"/>
      <c r="Q577" s="93">
        <f t="shared" si="19"/>
        <v>469159.0299999998</v>
      </c>
      <c r="R577" s="94">
        <f t="shared" si="20"/>
        <v>560.70965568862266</v>
      </c>
    </row>
    <row r="578" spans="1:18" x14ac:dyDescent="0.55000000000000004">
      <c r="A578" s="100">
        <v>6</v>
      </c>
      <c r="B578" s="101" t="s">
        <v>58</v>
      </c>
      <c r="C578" s="101" t="s">
        <v>411</v>
      </c>
      <c r="D578" s="101" t="s">
        <v>142</v>
      </c>
      <c r="E578" s="101" t="s">
        <v>412</v>
      </c>
      <c r="F578" s="101" t="s">
        <v>178</v>
      </c>
      <c r="G578" s="101" t="s">
        <v>801</v>
      </c>
      <c r="H578" s="102">
        <v>1495</v>
      </c>
      <c r="I578" s="100">
        <v>1</v>
      </c>
      <c r="J578" s="103">
        <f>'เลย '!F122</f>
        <v>451198.1</v>
      </c>
      <c r="K578" s="104">
        <f>SUM('เลย '!AI122)</f>
        <v>483806.61</v>
      </c>
      <c r="L578" s="105">
        <f>'เลย '!AJ122</f>
        <v>1775759.84</v>
      </c>
      <c r="M578" s="105">
        <f>'เลย '!AK122</f>
        <v>1489435.27</v>
      </c>
      <c r="N578" s="101"/>
      <c r="O578" s="101"/>
      <c r="P578" s="101"/>
      <c r="Q578" s="93">
        <f t="shared" si="19"/>
        <v>286324.57000000007</v>
      </c>
      <c r="R578" s="94">
        <f t="shared" si="20"/>
        <v>1187.7992240802675</v>
      </c>
    </row>
    <row r="579" spans="1:18" x14ac:dyDescent="0.55000000000000004">
      <c r="A579" s="100">
        <v>7</v>
      </c>
      <c r="B579" s="101" t="s">
        <v>58</v>
      </c>
      <c r="C579" s="101" t="s">
        <v>411</v>
      </c>
      <c r="D579" s="101" t="s">
        <v>142</v>
      </c>
      <c r="E579" s="101" t="s">
        <v>412</v>
      </c>
      <c r="F579" s="101" t="s">
        <v>178</v>
      </c>
      <c r="G579" s="101" t="s">
        <v>802</v>
      </c>
      <c r="H579" s="102">
        <v>2456</v>
      </c>
      <c r="I579" s="100">
        <v>2</v>
      </c>
      <c r="J579" s="103">
        <f>'เลย '!F123</f>
        <v>482482.86</v>
      </c>
      <c r="K579" s="104">
        <f>SUM('เลย '!AI123)</f>
        <v>527652.23</v>
      </c>
      <c r="L579" s="105">
        <f>'เลย '!AJ123</f>
        <v>1431629.21</v>
      </c>
      <c r="M579" s="105">
        <f>'เลย '!AK123</f>
        <v>1493048.8599999999</v>
      </c>
      <c r="N579" s="101"/>
      <c r="O579" s="101"/>
      <c r="P579" s="101"/>
      <c r="Q579" s="93">
        <f t="shared" si="19"/>
        <v>-61419.649999999907</v>
      </c>
      <c r="R579" s="94">
        <f t="shared" si="20"/>
        <v>582.91091612377852</v>
      </c>
    </row>
    <row r="580" spans="1:18" x14ac:dyDescent="0.55000000000000004">
      <c r="A580" s="100">
        <v>8</v>
      </c>
      <c r="B580" s="101" t="s">
        <v>58</v>
      </c>
      <c r="C580" s="101" t="s">
        <v>411</v>
      </c>
      <c r="D580" s="101" t="s">
        <v>142</v>
      </c>
      <c r="E580" s="101" t="s">
        <v>412</v>
      </c>
      <c r="F580" s="101" t="s">
        <v>178</v>
      </c>
      <c r="G580" s="101" t="s">
        <v>803</v>
      </c>
      <c r="H580" s="102">
        <v>3265</v>
      </c>
      <c r="I580" s="100">
        <v>3</v>
      </c>
      <c r="J580" s="103">
        <f>'เลย '!F124</f>
        <v>558662.49</v>
      </c>
      <c r="K580" s="104">
        <f>SUM('เลย '!AI124)</f>
        <v>617755.12</v>
      </c>
      <c r="L580" s="105">
        <f>'เลย '!AJ124</f>
        <v>2108584.7999999998</v>
      </c>
      <c r="M580" s="105">
        <f>'เลย '!AK124</f>
        <v>1961170.1400000001</v>
      </c>
      <c r="N580" s="101"/>
      <c r="O580" s="101"/>
      <c r="P580" s="101"/>
      <c r="Q580" s="93">
        <f t="shared" si="19"/>
        <v>147414.65999999968</v>
      </c>
      <c r="R580" s="94">
        <f t="shared" si="20"/>
        <v>645.81464012251138</v>
      </c>
    </row>
    <row r="581" spans="1:18" x14ac:dyDescent="0.55000000000000004">
      <c r="A581" s="100">
        <v>9</v>
      </c>
      <c r="B581" s="101" t="s">
        <v>58</v>
      </c>
      <c r="C581" s="101" t="s">
        <v>411</v>
      </c>
      <c r="D581" s="101" t="s">
        <v>142</v>
      </c>
      <c r="E581" s="101" t="s">
        <v>412</v>
      </c>
      <c r="F581" s="101" t="s">
        <v>178</v>
      </c>
      <c r="G581" s="101" t="s">
        <v>804</v>
      </c>
      <c r="H581" s="102">
        <v>2444</v>
      </c>
      <c r="I581" s="100">
        <v>2</v>
      </c>
      <c r="J581" s="103">
        <f>'เลย '!F125</f>
        <v>312425.56</v>
      </c>
      <c r="K581" s="104">
        <f>SUM('เลย '!AI125)</f>
        <v>241304.54</v>
      </c>
      <c r="L581" s="105">
        <f>'เลย '!AJ125</f>
        <v>1953694.21</v>
      </c>
      <c r="M581" s="105">
        <f>'เลย '!AK125</f>
        <v>2016194.33</v>
      </c>
      <c r="N581" s="101"/>
      <c r="O581" s="101"/>
      <c r="P581" s="101"/>
      <c r="Q581" s="93">
        <f t="shared" si="19"/>
        <v>-62500.120000000112</v>
      </c>
      <c r="R581" s="94">
        <f t="shared" si="20"/>
        <v>799.38388297872336</v>
      </c>
    </row>
    <row r="582" spans="1:18" s="112" customFormat="1" x14ac:dyDescent="0.55000000000000004">
      <c r="A582" s="106">
        <v>13</v>
      </c>
      <c r="B582" s="107" t="s">
        <v>58</v>
      </c>
      <c r="C582" s="107"/>
      <c r="D582" s="107"/>
      <c r="E582" s="107" t="s">
        <v>75</v>
      </c>
      <c r="F582" s="107"/>
      <c r="G582" s="107" t="s">
        <v>414</v>
      </c>
      <c r="H582" s="113">
        <f>SUM(H573:H581)</f>
        <v>24187</v>
      </c>
      <c r="I582" s="106"/>
      <c r="J582" s="109">
        <f>SUM(J573:J581)</f>
        <v>5251556.6999999993</v>
      </c>
      <c r="K582" s="109">
        <f>SUM(K573:K581)</f>
        <v>4851728.51</v>
      </c>
      <c r="L582" s="109">
        <f>SUM(L573:L581)</f>
        <v>15883563.990000002</v>
      </c>
      <c r="M582" s="109">
        <f>SUM(M573:M581)</f>
        <v>14719789.809999999</v>
      </c>
      <c r="N582" s="107">
        <v>8</v>
      </c>
      <c r="O582" s="107">
        <v>8</v>
      </c>
      <c r="P582" s="107">
        <f>N582-O582</f>
        <v>0</v>
      </c>
      <c r="Q582" s="110">
        <f t="shared" si="19"/>
        <v>1163774.1800000034</v>
      </c>
      <c r="R582" s="111">
        <f>L582/H582</f>
        <v>656.69839128457443</v>
      </c>
    </row>
    <row r="583" spans="1:18" x14ac:dyDescent="0.55000000000000004">
      <c r="A583" s="100">
        <v>1</v>
      </c>
      <c r="B583" s="101" t="s">
        <v>58</v>
      </c>
      <c r="C583" s="101" t="s">
        <v>415</v>
      </c>
      <c r="D583" s="101" t="s">
        <v>145</v>
      </c>
      <c r="E583" s="101" t="s">
        <v>416</v>
      </c>
      <c r="F583" s="101" t="s">
        <v>208</v>
      </c>
      <c r="G583" s="101" t="s">
        <v>417</v>
      </c>
      <c r="H583" s="102"/>
      <c r="I583" s="100"/>
      <c r="J583" s="103"/>
      <c r="K583" s="104"/>
      <c r="L583" s="105"/>
      <c r="M583" s="105"/>
      <c r="N583" s="101"/>
      <c r="O583" s="101"/>
      <c r="P583" s="101"/>
    </row>
    <row r="584" spans="1:18" x14ac:dyDescent="0.55000000000000004">
      <c r="A584" s="100">
        <v>2</v>
      </c>
      <c r="B584" s="101" t="s">
        <v>58</v>
      </c>
      <c r="C584" s="101" t="s">
        <v>415</v>
      </c>
      <c r="D584" s="101" t="s">
        <v>145</v>
      </c>
      <c r="E584" s="101" t="s">
        <v>416</v>
      </c>
      <c r="F584" s="101" t="s">
        <v>178</v>
      </c>
      <c r="G584" s="101" t="s">
        <v>805</v>
      </c>
      <c r="H584" s="102">
        <v>5041</v>
      </c>
      <c r="I584" s="100">
        <v>4</v>
      </c>
      <c r="J584" s="103">
        <f>'เลย '!F126</f>
        <v>811499.35</v>
      </c>
      <c r="K584" s="104">
        <f>SUM('เลย '!AI126)</f>
        <v>786843.82000000007</v>
      </c>
      <c r="L584" s="105">
        <f>'เลย '!AJ126</f>
        <v>3597845.12</v>
      </c>
      <c r="M584" s="105">
        <f>'เลย '!AK126</f>
        <v>3062964.9200000004</v>
      </c>
      <c r="N584" s="101"/>
      <c r="O584" s="101"/>
      <c r="P584" s="101"/>
      <c r="Q584" s="93">
        <f t="shared" ref="Q584:Q646" si="21">L584-M584</f>
        <v>534880.19999999972</v>
      </c>
      <c r="R584" s="94">
        <f t="shared" ref="R584:R646" si="22">L584/H584</f>
        <v>713.71654830390798</v>
      </c>
    </row>
    <row r="585" spans="1:18" x14ac:dyDescent="0.55000000000000004">
      <c r="A585" s="100">
        <v>3</v>
      </c>
      <c r="B585" s="101" t="s">
        <v>58</v>
      </c>
      <c r="C585" s="101" t="s">
        <v>415</v>
      </c>
      <c r="D585" s="101" t="s">
        <v>145</v>
      </c>
      <c r="E585" s="101" t="s">
        <v>416</v>
      </c>
      <c r="F585" s="101" t="s">
        <v>178</v>
      </c>
      <c r="G585" s="101" t="s">
        <v>806</v>
      </c>
      <c r="H585" s="102">
        <v>2924</v>
      </c>
      <c r="I585" s="100">
        <v>2</v>
      </c>
      <c r="J585" s="103">
        <f>'เลย '!F127</f>
        <v>783230.62</v>
      </c>
      <c r="K585" s="104">
        <f>SUM('เลย '!AI127)</f>
        <v>798748.94</v>
      </c>
      <c r="L585" s="105">
        <f>'เลย '!AJ127</f>
        <v>2842600.0599999996</v>
      </c>
      <c r="M585" s="105">
        <f>'เลย '!AK127</f>
        <v>2319603.6999999997</v>
      </c>
      <c r="N585" s="101"/>
      <c r="O585" s="101"/>
      <c r="P585" s="101"/>
      <c r="Q585" s="93">
        <f t="shared" si="21"/>
        <v>522996.35999999987</v>
      </c>
      <c r="R585" s="94">
        <f t="shared" si="22"/>
        <v>972.161443228454</v>
      </c>
    </row>
    <row r="586" spans="1:18" x14ac:dyDescent="0.55000000000000004">
      <c r="A586" s="100">
        <v>4</v>
      </c>
      <c r="B586" s="101" t="s">
        <v>58</v>
      </c>
      <c r="C586" s="101" t="s">
        <v>415</v>
      </c>
      <c r="D586" s="101" t="s">
        <v>145</v>
      </c>
      <c r="E586" s="101" t="s">
        <v>416</v>
      </c>
      <c r="F586" s="101" t="s">
        <v>178</v>
      </c>
      <c r="G586" s="101" t="s">
        <v>807</v>
      </c>
      <c r="H586" s="102">
        <v>5642</v>
      </c>
      <c r="I586" s="100">
        <v>4</v>
      </c>
      <c r="J586" s="103">
        <f>'เลย '!F128</f>
        <v>1138193.46</v>
      </c>
      <c r="K586" s="104">
        <f>SUM('เลย '!AI128)</f>
        <v>643927.1</v>
      </c>
      <c r="L586" s="105">
        <f>'เลย '!AJ128</f>
        <v>4142642.19</v>
      </c>
      <c r="M586" s="105">
        <f>'เลย '!AK128</f>
        <v>3999634.2299999995</v>
      </c>
      <c r="N586" s="101"/>
      <c r="O586" s="101"/>
      <c r="P586" s="101"/>
      <c r="Q586" s="93">
        <f t="shared" si="21"/>
        <v>143007.96000000043</v>
      </c>
      <c r="R586" s="94">
        <f t="shared" si="22"/>
        <v>734.2506540233959</v>
      </c>
    </row>
    <row r="587" spans="1:18" x14ac:dyDescent="0.55000000000000004">
      <c r="A587" s="100">
        <v>5</v>
      </c>
      <c r="B587" s="101" t="s">
        <v>58</v>
      </c>
      <c r="C587" s="101" t="s">
        <v>415</v>
      </c>
      <c r="D587" s="101" t="s">
        <v>145</v>
      </c>
      <c r="E587" s="101" t="s">
        <v>416</v>
      </c>
      <c r="F587" s="101" t="s">
        <v>178</v>
      </c>
      <c r="G587" s="101" t="s">
        <v>808</v>
      </c>
      <c r="H587" s="102">
        <v>2953</v>
      </c>
      <c r="I587" s="100">
        <v>2</v>
      </c>
      <c r="J587" s="103">
        <f>'เลย '!F129</f>
        <v>888600.48</v>
      </c>
      <c r="K587" s="104">
        <f>SUM('เลย '!AI129)</f>
        <v>853618.08</v>
      </c>
      <c r="L587" s="105">
        <f>'เลย '!AJ129</f>
        <v>2203735.54</v>
      </c>
      <c r="M587" s="105">
        <f>'เลย '!AK129</f>
        <v>1581166.62</v>
      </c>
      <c r="N587" s="101"/>
      <c r="O587" s="101"/>
      <c r="P587" s="101"/>
      <c r="Q587" s="93">
        <f t="shared" si="21"/>
        <v>622568.91999999993</v>
      </c>
      <c r="R587" s="94">
        <f t="shared" si="22"/>
        <v>746.27007788689468</v>
      </c>
    </row>
    <row r="588" spans="1:18" x14ac:dyDescent="0.55000000000000004">
      <c r="A588" s="100">
        <v>6</v>
      </c>
      <c r="B588" s="101" t="s">
        <v>58</v>
      </c>
      <c r="C588" s="101" t="s">
        <v>415</v>
      </c>
      <c r="D588" s="101" t="s">
        <v>145</v>
      </c>
      <c r="E588" s="101" t="s">
        <v>416</v>
      </c>
      <c r="F588" s="101" t="s">
        <v>178</v>
      </c>
      <c r="G588" s="101" t="s">
        <v>809</v>
      </c>
      <c r="H588" s="102">
        <v>2821</v>
      </c>
      <c r="I588" s="100">
        <v>2</v>
      </c>
      <c r="J588" s="103">
        <f>'เลย '!F130</f>
        <v>222938.65</v>
      </c>
      <c r="K588" s="104">
        <f>SUM('เลย '!AI130)</f>
        <v>79998.34</v>
      </c>
      <c r="L588" s="105">
        <f>'เลย '!AJ130</f>
        <v>112960.86000000002</v>
      </c>
      <c r="M588" s="105">
        <f>'เลย '!AK130</f>
        <v>146976.01</v>
      </c>
      <c r="N588" s="101"/>
      <c r="O588" s="101"/>
      <c r="P588" s="101"/>
      <c r="Q588" s="93">
        <f t="shared" si="21"/>
        <v>-34015.149999999994</v>
      </c>
      <c r="R588" s="94">
        <f t="shared" si="22"/>
        <v>40.042842963488127</v>
      </c>
    </row>
    <row r="589" spans="1:18" s="112" customFormat="1" x14ac:dyDescent="0.55000000000000004">
      <c r="A589" s="106">
        <v>14</v>
      </c>
      <c r="B589" s="107" t="s">
        <v>58</v>
      </c>
      <c r="C589" s="107"/>
      <c r="D589" s="107"/>
      <c r="E589" s="107" t="s">
        <v>75</v>
      </c>
      <c r="F589" s="107"/>
      <c r="G589" s="107" t="s">
        <v>418</v>
      </c>
      <c r="H589" s="113">
        <f>SUM(H583:H588)</f>
        <v>19381</v>
      </c>
      <c r="I589" s="106"/>
      <c r="J589" s="109">
        <f>SUM(J583:J588)</f>
        <v>3844462.5599999996</v>
      </c>
      <c r="K589" s="109">
        <f>SUM(K583:K588)</f>
        <v>3163136.28</v>
      </c>
      <c r="L589" s="109">
        <f>SUM(L583:L588)</f>
        <v>12899783.77</v>
      </c>
      <c r="M589" s="109">
        <f>SUM(M583:M588)</f>
        <v>11110345.479999999</v>
      </c>
      <c r="N589" s="107">
        <v>5</v>
      </c>
      <c r="O589" s="107">
        <v>5</v>
      </c>
      <c r="P589" s="107">
        <f>N589-O589</f>
        <v>0</v>
      </c>
      <c r="Q589" s="110">
        <f t="shared" si="21"/>
        <v>1789438.290000001</v>
      </c>
      <c r="R589" s="111">
        <f t="shared" si="22"/>
        <v>665.58917341726431</v>
      </c>
    </row>
    <row r="590" spans="1:18" s="112" customFormat="1" ht="24.75" thickBot="1" x14ac:dyDescent="0.6">
      <c r="A590" s="121"/>
      <c r="B590" s="122" t="s">
        <v>58</v>
      </c>
      <c r="C590" s="122" t="s">
        <v>58</v>
      </c>
      <c r="D590" s="122" t="s">
        <v>58</v>
      </c>
      <c r="E590" s="122" t="s">
        <v>58</v>
      </c>
      <c r="F590" s="122"/>
      <c r="G590" s="122" t="s">
        <v>419</v>
      </c>
      <c r="H590" s="123">
        <f>H455+H462+H478+H490+H505+H512+H520+H531+H550+H557+H564+H572+H582+H589</f>
        <v>405693</v>
      </c>
      <c r="I590" s="121"/>
      <c r="J590" s="124">
        <f t="shared" ref="J590:O590" si="23">J455+J462+J478+J490+J505+J512+J520+J531+J550+J557+J564+J572+J582+J589</f>
        <v>82090754.040000007</v>
      </c>
      <c r="K590" s="125">
        <f t="shared" si="23"/>
        <v>84790726.010000005</v>
      </c>
      <c r="L590" s="124">
        <f t="shared" si="23"/>
        <v>303045879.64999998</v>
      </c>
      <c r="M590" s="124">
        <f t="shared" si="23"/>
        <v>277034663.71999997</v>
      </c>
      <c r="N590" s="122">
        <f t="shared" si="23"/>
        <v>127</v>
      </c>
      <c r="O590" s="122">
        <f t="shared" si="23"/>
        <v>127</v>
      </c>
      <c r="P590" s="122">
        <f>N590-O590</f>
        <v>0</v>
      </c>
      <c r="Q590" s="110">
        <f t="shared" si="21"/>
        <v>26011215.930000007</v>
      </c>
      <c r="R590" s="111">
        <f t="shared" si="22"/>
        <v>746.98325987877524</v>
      </c>
    </row>
    <row r="591" spans="1:18" ht="25.5" thickTop="1" thickBot="1" x14ac:dyDescent="0.6">
      <c r="A591" s="126"/>
      <c r="B591" s="127"/>
      <c r="C591" s="127"/>
      <c r="D591" s="127"/>
      <c r="E591" s="389" t="s">
        <v>420</v>
      </c>
      <c r="F591" s="390"/>
      <c r="G591" s="391"/>
      <c r="H591" s="128"/>
      <c r="I591" s="126"/>
      <c r="J591" s="129">
        <f>J590/O590</f>
        <v>646383.89007874019</v>
      </c>
      <c r="K591" s="130">
        <f>K590/O590</f>
        <v>667643.51188976387</v>
      </c>
      <c r="L591" s="129">
        <f>L590/O590</f>
        <v>2386188.0287401574</v>
      </c>
      <c r="M591" s="129">
        <f>M590/O590</f>
        <v>2181375.3048818894</v>
      </c>
      <c r="N591" s="178"/>
      <c r="O591" s="178"/>
      <c r="P591" s="178"/>
      <c r="Q591" s="93">
        <f t="shared" si="21"/>
        <v>204812.723858268</v>
      </c>
    </row>
    <row r="592" spans="1:18" ht="24.75" thickTop="1" x14ac:dyDescent="0.55000000000000004">
      <c r="A592" s="131">
        <v>1</v>
      </c>
      <c r="B592" s="132" t="s">
        <v>60</v>
      </c>
      <c r="C592" s="132" t="s">
        <v>421</v>
      </c>
      <c r="D592" s="132" t="s">
        <v>422</v>
      </c>
      <c r="E592" s="132" t="s">
        <v>423</v>
      </c>
      <c r="F592" s="132" t="s">
        <v>175</v>
      </c>
      <c r="G592" s="132" t="s">
        <v>424</v>
      </c>
      <c r="H592" s="133"/>
      <c r="I592" s="131"/>
      <c r="J592" s="134"/>
      <c r="K592" s="135"/>
      <c r="L592" s="136"/>
      <c r="M592" s="136"/>
      <c r="N592" s="132"/>
      <c r="O592" s="132"/>
      <c r="P592" s="132"/>
    </row>
    <row r="593" spans="1:18" x14ac:dyDescent="0.55000000000000004">
      <c r="A593" s="100">
        <v>2</v>
      </c>
      <c r="B593" s="101" t="s">
        <v>60</v>
      </c>
      <c r="C593" s="101" t="s">
        <v>421</v>
      </c>
      <c r="D593" s="101" t="s">
        <v>422</v>
      </c>
      <c r="E593" s="101" t="s">
        <v>423</v>
      </c>
      <c r="F593" s="101" t="s">
        <v>178</v>
      </c>
      <c r="G593" s="101" t="s">
        <v>1022</v>
      </c>
      <c r="H593" s="102">
        <v>4149</v>
      </c>
      <c r="I593" s="100">
        <v>3</v>
      </c>
      <c r="J593" s="103">
        <f>หนองคาย!F12</f>
        <v>672133.44</v>
      </c>
      <c r="K593" s="104">
        <f>หนองคาย!AI12</f>
        <v>708326.84</v>
      </c>
      <c r="L593" s="105">
        <f>หนองคาย!AJ12</f>
        <v>4113319.62</v>
      </c>
      <c r="M593" s="105">
        <f>หนองคาย!AK12</f>
        <v>3557629.04</v>
      </c>
      <c r="N593" s="101"/>
      <c r="O593" s="101"/>
      <c r="P593" s="101"/>
      <c r="Q593" s="93">
        <f t="shared" si="21"/>
        <v>555690.58000000007</v>
      </c>
      <c r="R593" s="94">
        <f t="shared" si="22"/>
        <v>991.40024584237165</v>
      </c>
    </row>
    <row r="594" spans="1:18" x14ac:dyDescent="0.55000000000000004">
      <c r="A594" s="100">
        <v>3</v>
      </c>
      <c r="B594" s="101" t="s">
        <v>60</v>
      </c>
      <c r="C594" s="101" t="s">
        <v>421</v>
      </c>
      <c r="D594" s="101" t="s">
        <v>422</v>
      </c>
      <c r="E594" s="101" t="s">
        <v>423</v>
      </c>
      <c r="F594" s="101" t="s">
        <v>178</v>
      </c>
      <c r="G594" s="101" t="s">
        <v>1023</v>
      </c>
      <c r="H594" s="102">
        <v>4404</v>
      </c>
      <c r="I594" s="100">
        <v>3</v>
      </c>
      <c r="J594" s="103">
        <f>หนองคาย!F13</f>
        <v>352526.46</v>
      </c>
      <c r="K594" s="104">
        <f>หนองคาย!AI13</f>
        <v>563923.32000000007</v>
      </c>
      <c r="L594" s="105">
        <f>หนองคาย!AJ13</f>
        <v>3417657.78</v>
      </c>
      <c r="M594" s="105">
        <f>หนองคาย!AK13</f>
        <v>2734851.3</v>
      </c>
      <c r="N594" s="101"/>
      <c r="O594" s="101"/>
      <c r="P594" s="101"/>
      <c r="Q594" s="93">
        <f t="shared" si="21"/>
        <v>682806.48</v>
      </c>
      <c r="R594" s="94">
        <f t="shared" si="22"/>
        <v>776.03491825613071</v>
      </c>
    </row>
    <row r="595" spans="1:18" x14ac:dyDescent="0.55000000000000004">
      <c r="A595" s="100">
        <v>4</v>
      </c>
      <c r="B595" s="101" t="s">
        <v>60</v>
      </c>
      <c r="C595" s="101" t="s">
        <v>421</v>
      </c>
      <c r="D595" s="101" t="s">
        <v>422</v>
      </c>
      <c r="E595" s="101" t="s">
        <v>423</v>
      </c>
      <c r="F595" s="101" t="s">
        <v>178</v>
      </c>
      <c r="G595" s="101" t="s">
        <v>1024</v>
      </c>
      <c r="H595" s="102">
        <v>2830</v>
      </c>
      <c r="I595" s="100">
        <v>2</v>
      </c>
      <c r="J595" s="103">
        <f>หนองคาย!F14</f>
        <v>283489.13</v>
      </c>
      <c r="K595" s="104">
        <f>หนองคาย!AI14</f>
        <v>592434.27</v>
      </c>
      <c r="L595" s="105">
        <f>หนองคาย!AJ14</f>
        <v>2548758.9299999997</v>
      </c>
      <c r="M595" s="105">
        <f>หนองคาย!AK14</f>
        <v>2004688.08</v>
      </c>
      <c r="N595" s="101"/>
      <c r="O595" s="101"/>
      <c r="P595" s="101"/>
      <c r="Q595" s="93">
        <f t="shared" si="21"/>
        <v>544070.84999999963</v>
      </c>
      <c r="R595" s="94">
        <f t="shared" si="22"/>
        <v>900.62153003533558</v>
      </c>
    </row>
    <row r="596" spans="1:18" x14ac:dyDescent="0.55000000000000004">
      <c r="A596" s="100">
        <v>5</v>
      </c>
      <c r="B596" s="101" t="s">
        <v>60</v>
      </c>
      <c r="C596" s="101" t="s">
        <v>421</v>
      </c>
      <c r="D596" s="101" t="s">
        <v>422</v>
      </c>
      <c r="E596" s="101" t="s">
        <v>423</v>
      </c>
      <c r="F596" s="101" t="s">
        <v>178</v>
      </c>
      <c r="G596" s="101" t="s">
        <v>1025</v>
      </c>
      <c r="H596" s="102">
        <v>4180</v>
      </c>
      <c r="I596" s="100">
        <v>3</v>
      </c>
      <c r="J596" s="103">
        <f>หนองคาย!F15</f>
        <v>233471.08</v>
      </c>
      <c r="K596" s="104">
        <f>หนองคาย!AI15</f>
        <v>318995.58999999997</v>
      </c>
      <c r="L596" s="105">
        <f>หนองคาย!AJ15</f>
        <v>3325069.4</v>
      </c>
      <c r="M596" s="105">
        <f>หนองคาย!AK15</f>
        <v>3294120.68</v>
      </c>
      <c r="N596" s="101"/>
      <c r="O596" s="101"/>
      <c r="P596" s="101"/>
      <c r="Q596" s="93">
        <f t="shared" si="21"/>
        <v>30948.719999999739</v>
      </c>
      <c r="R596" s="94">
        <f t="shared" si="22"/>
        <v>795.47114832535885</v>
      </c>
    </row>
    <row r="597" spans="1:18" x14ac:dyDescent="0.55000000000000004">
      <c r="A597" s="100">
        <v>6</v>
      </c>
      <c r="B597" s="101" t="s">
        <v>60</v>
      </c>
      <c r="C597" s="101" t="s">
        <v>421</v>
      </c>
      <c r="D597" s="101" t="s">
        <v>422</v>
      </c>
      <c r="E597" s="101" t="s">
        <v>423</v>
      </c>
      <c r="F597" s="101" t="s">
        <v>178</v>
      </c>
      <c r="G597" s="101" t="s">
        <v>1026</v>
      </c>
      <c r="H597" s="102">
        <v>7166</v>
      </c>
      <c r="I597" s="100">
        <v>5</v>
      </c>
      <c r="J597" s="103">
        <f>หนองคาย!F16</f>
        <v>740384.23</v>
      </c>
      <c r="K597" s="104">
        <f>หนองคาย!AI16</f>
        <v>888639.67999999993</v>
      </c>
      <c r="L597" s="105">
        <f>หนองคาย!AJ16</f>
        <v>4373880.54</v>
      </c>
      <c r="M597" s="105">
        <f>หนองคาย!AK16</f>
        <v>3768983.42</v>
      </c>
      <c r="N597" s="101"/>
      <c r="O597" s="101"/>
      <c r="P597" s="101"/>
      <c r="Q597" s="93">
        <f t="shared" si="21"/>
        <v>604897.12000000011</v>
      </c>
      <c r="R597" s="94">
        <f t="shared" si="22"/>
        <v>610.36569076193132</v>
      </c>
    </row>
    <row r="598" spans="1:18" x14ac:dyDescent="0.55000000000000004">
      <c r="A598" s="100">
        <v>7</v>
      </c>
      <c r="B598" s="101" t="s">
        <v>60</v>
      </c>
      <c r="C598" s="101" t="s">
        <v>421</v>
      </c>
      <c r="D598" s="101" t="s">
        <v>422</v>
      </c>
      <c r="E598" s="101" t="s">
        <v>423</v>
      </c>
      <c r="F598" s="101" t="s">
        <v>178</v>
      </c>
      <c r="G598" s="101" t="s">
        <v>1027</v>
      </c>
      <c r="H598" s="102">
        <v>6340</v>
      </c>
      <c r="I598" s="100">
        <v>5</v>
      </c>
      <c r="J598" s="103">
        <f>หนองคาย!F17</f>
        <v>1242717.54</v>
      </c>
      <c r="K598" s="104">
        <f>หนองคาย!AI17</f>
        <v>1304008.2</v>
      </c>
      <c r="L598" s="105">
        <f>หนองคาย!AJ17</f>
        <v>4133051.4299999997</v>
      </c>
      <c r="M598" s="105">
        <f>หนองคาย!AK17</f>
        <v>3124186.02</v>
      </c>
      <c r="N598" s="101"/>
      <c r="O598" s="101"/>
      <c r="P598" s="101"/>
      <c r="Q598" s="93">
        <f t="shared" si="21"/>
        <v>1008865.4099999997</v>
      </c>
      <c r="R598" s="94">
        <f t="shared" si="22"/>
        <v>651.90085646687692</v>
      </c>
    </row>
    <row r="599" spans="1:18" x14ac:dyDescent="0.55000000000000004">
      <c r="A599" s="100">
        <v>8</v>
      </c>
      <c r="B599" s="101" t="s">
        <v>60</v>
      </c>
      <c r="C599" s="101" t="s">
        <v>421</v>
      </c>
      <c r="D599" s="101" t="s">
        <v>422</v>
      </c>
      <c r="E599" s="101" t="s">
        <v>423</v>
      </c>
      <c r="F599" s="101" t="s">
        <v>178</v>
      </c>
      <c r="G599" s="101" t="s">
        <v>1028</v>
      </c>
      <c r="H599" s="102">
        <v>2131</v>
      </c>
      <c r="I599" s="100">
        <v>2</v>
      </c>
      <c r="J599" s="103">
        <f>หนองคาย!F18</f>
        <v>463432.32</v>
      </c>
      <c r="K599" s="104">
        <f>หนองคาย!AI18</f>
        <v>468938.42</v>
      </c>
      <c r="L599" s="105">
        <f>หนองคาย!AJ18</f>
        <v>2781739.19</v>
      </c>
      <c r="M599" s="105">
        <f>หนองคาย!AK18</f>
        <v>3108811.94</v>
      </c>
      <c r="N599" s="101"/>
      <c r="O599" s="101"/>
      <c r="P599" s="101"/>
      <c r="Q599" s="93">
        <f t="shared" si="21"/>
        <v>-327072.75</v>
      </c>
      <c r="R599" s="94">
        <f t="shared" si="22"/>
        <v>1305.3679915532614</v>
      </c>
    </row>
    <row r="600" spans="1:18" x14ac:dyDescent="0.55000000000000004">
      <c r="A600" s="100">
        <v>9</v>
      </c>
      <c r="B600" s="101" t="s">
        <v>60</v>
      </c>
      <c r="C600" s="101" t="s">
        <v>421</v>
      </c>
      <c r="D600" s="101" t="s">
        <v>422</v>
      </c>
      <c r="E600" s="101" t="s">
        <v>423</v>
      </c>
      <c r="F600" s="101" t="s">
        <v>178</v>
      </c>
      <c r="G600" s="101" t="s">
        <v>1029</v>
      </c>
      <c r="H600" s="102">
        <v>821</v>
      </c>
      <c r="I600" s="100">
        <v>1</v>
      </c>
      <c r="J600" s="103">
        <f>หนองคาย!F19</f>
        <v>605266.72</v>
      </c>
      <c r="K600" s="104">
        <f>หนองคาย!AI19</f>
        <v>442425.32999999996</v>
      </c>
      <c r="L600" s="105">
        <f>หนองคาย!AJ19</f>
        <v>1868194.72</v>
      </c>
      <c r="M600" s="105">
        <f>หนองคาย!AK19</f>
        <v>1705800.6099999999</v>
      </c>
      <c r="N600" s="101"/>
      <c r="O600" s="101"/>
      <c r="P600" s="101"/>
      <c r="Q600" s="93">
        <f t="shared" si="21"/>
        <v>162394.1100000001</v>
      </c>
      <c r="R600" s="94">
        <f t="shared" si="22"/>
        <v>2275.5112302070647</v>
      </c>
    </row>
    <row r="601" spans="1:18" x14ac:dyDescent="0.55000000000000004">
      <c r="A601" s="100">
        <v>10</v>
      </c>
      <c r="B601" s="101" t="s">
        <v>60</v>
      </c>
      <c r="C601" s="101" t="s">
        <v>421</v>
      </c>
      <c r="D601" s="101" t="s">
        <v>422</v>
      </c>
      <c r="E601" s="101" t="s">
        <v>423</v>
      </c>
      <c r="F601" s="101" t="s">
        <v>178</v>
      </c>
      <c r="G601" s="101" t="s">
        <v>1030</v>
      </c>
      <c r="H601" s="102">
        <v>5286</v>
      </c>
      <c r="I601" s="100">
        <v>4</v>
      </c>
      <c r="J601" s="103">
        <f>หนองคาย!F20</f>
        <v>1058505.1299999999</v>
      </c>
      <c r="K601" s="104">
        <f>หนองคาย!AI20</f>
        <v>1432011.6099999999</v>
      </c>
      <c r="L601" s="105">
        <f>หนองคาย!AJ20</f>
        <v>3256282.97</v>
      </c>
      <c r="M601" s="105">
        <f>หนองคาย!AK20</f>
        <v>2261750.89</v>
      </c>
      <c r="N601" s="101"/>
      <c r="O601" s="101"/>
      <c r="P601" s="101"/>
      <c r="Q601" s="93">
        <f t="shared" si="21"/>
        <v>994532.08000000007</v>
      </c>
      <c r="R601" s="94">
        <f t="shared" si="22"/>
        <v>616.02023647370413</v>
      </c>
    </row>
    <row r="602" spans="1:18" x14ac:dyDescent="0.55000000000000004">
      <c r="A602" s="100">
        <v>11</v>
      </c>
      <c r="B602" s="101" t="s">
        <v>60</v>
      </c>
      <c r="C602" s="101" t="s">
        <v>421</v>
      </c>
      <c r="D602" s="101" t="s">
        <v>422</v>
      </c>
      <c r="E602" s="101" t="s">
        <v>423</v>
      </c>
      <c r="F602" s="101" t="s">
        <v>178</v>
      </c>
      <c r="G602" s="101" t="s">
        <v>1031</v>
      </c>
      <c r="H602" s="102">
        <v>5603</v>
      </c>
      <c r="I602" s="100">
        <v>4</v>
      </c>
      <c r="J602" s="103">
        <f>หนองคาย!F21</f>
        <v>972920</v>
      </c>
      <c r="K602" s="104">
        <f>หนองคาย!AI21</f>
        <v>1131853.56</v>
      </c>
      <c r="L602" s="105">
        <f>หนองคาย!AJ21</f>
        <v>3990134.6799999997</v>
      </c>
      <c r="M602" s="105">
        <f>หนองคาย!AK21</f>
        <v>3961781.9800000004</v>
      </c>
      <c r="N602" s="101"/>
      <c r="O602" s="101"/>
      <c r="P602" s="101"/>
      <c r="Q602" s="93">
        <f t="shared" si="21"/>
        <v>28352.699999999255</v>
      </c>
      <c r="R602" s="94">
        <f t="shared" si="22"/>
        <v>712.14254506514362</v>
      </c>
    </row>
    <row r="603" spans="1:18" x14ac:dyDescent="0.55000000000000004">
      <c r="A603" s="100">
        <v>12</v>
      </c>
      <c r="B603" s="101" t="s">
        <v>60</v>
      </c>
      <c r="C603" s="101" t="s">
        <v>421</v>
      </c>
      <c r="D603" s="101" t="s">
        <v>422</v>
      </c>
      <c r="E603" s="101" t="s">
        <v>423</v>
      </c>
      <c r="F603" s="101" t="s">
        <v>178</v>
      </c>
      <c r="G603" s="101" t="s">
        <v>1032</v>
      </c>
      <c r="H603" s="102">
        <v>4772</v>
      </c>
      <c r="I603" s="100">
        <v>4</v>
      </c>
      <c r="J603" s="103">
        <f>หนองคาย!F22</f>
        <v>623516.66</v>
      </c>
      <c r="K603" s="104">
        <f>หนองคาย!AI22</f>
        <v>694032.24</v>
      </c>
      <c r="L603" s="105">
        <f>หนองคาย!AJ22</f>
        <v>3685978.26</v>
      </c>
      <c r="M603" s="105">
        <f>หนองคาย!AK22</f>
        <v>3606746.6599999997</v>
      </c>
      <c r="N603" s="101"/>
      <c r="O603" s="101"/>
      <c r="P603" s="101"/>
      <c r="Q603" s="93">
        <f t="shared" si="21"/>
        <v>79231.600000000093</v>
      </c>
      <c r="R603" s="94">
        <f t="shared" si="22"/>
        <v>772.41790863369647</v>
      </c>
    </row>
    <row r="604" spans="1:18" x14ac:dyDescent="0.55000000000000004">
      <c r="A604" s="100">
        <v>13</v>
      </c>
      <c r="B604" s="101" t="s">
        <v>60</v>
      </c>
      <c r="C604" s="101" t="s">
        <v>421</v>
      </c>
      <c r="D604" s="101" t="s">
        <v>422</v>
      </c>
      <c r="E604" s="101" t="s">
        <v>423</v>
      </c>
      <c r="F604" s="101" t="s">
        <v>178</v>
      </c>
      <c r="G604" s="101" t="s">
        <v>1033</v>
      </c>
      <c r="H604" s="102">
        <v>4728</v>
      </c>
      <c r="I604" s="100">
        <v>4</v>
      </c>
      <c r="J604" s="103">
        <f>หนองคาย!F23</f>
        <v>266813.13</v>
      </c>
      <c r="K604" s="104">
        <f>หนองคาย!AI23</f>
        <v>506790.58</v>
      </c>
      <c r="L604" s="105">
        <f>หนองคาย!AJ23</f>
        <v>3917306.55</v>
      </c>
      <c r="M604" s="105">
        <f>หนองคาย!AK23</f>
        <v>3298652.96</v>
      </c>
      <c r="N604" s="101"/>
      <c r="O604" s="101"/>
      <c r="P604" s="101"/>
      <c r="Q604" s="93">
        <f t="shared" si="21"/>
        <v>618653.58999999985</v>
      </c>
      <c r="R604" s="94">
        <f t="shared" si="22"/>
        <v>828.53353426395938</v>
      </c>
    </row>
    <row r="605" spans="1:18" x14ac:dyDescent="0.55000000000000004">
      <c r="A605" s="100">
        <v>14</v>
      </c>
      <c r="B605" s="101" t="s">
        <v>60</v>
      </c>
      <c r="C605" s="101" t="s">
        <v>421</v>
      </c>
      <c r="D605" s="101" t="s">
        <v>422</v>
      </c>
      <c r="E605" s="101" t="s">
        <v>423</v>
      </c>
      <c r="F605" s="101" t="s">
        <v>178</v>
      </c>
      <c r="G605" s="101" t="s">
        <v>1034</v>
      </c>
      <c r="H605" s="102">
        <v>7662</v>
      </c>
      <c r="I605" s="100">
        <v>5</v>
      </c>
      <c r="J605" s="103">
        <f>หนองคาย!F24</f>
        <v>2506350.58</v>
      </c>
      <c r="K605" s="104">
        <f>หนองคาย!AI24</f>
        <v>2505058.77</v>
      </c>
      <c r="L605" s="105">
        <f>หนองคาย!AJ24</f>
        <v>5373716.0300000003</v>
      </c>
      <c r="M605" s="105">
        <f>หนองคาย!AK24</f>
        <v>5091498.55</v>
      </c>
      <c r="N605" s="101"/>
      <c r="O605" s="101"/>
      <c r="P605" s="101"/>
      <c r="Q605" s="93">
        <f t="shared" si="21"/>
        <v>282217.48000000045</v>
      </c>
      <c r="R605" s="94">
        <f t="shared" si="22"/>
        <v>701.34638867136516</v>
      </c>
    </row>
    <row r="606" spans="1:18" x14ac:dyDescent="0.55000000000000004">
      <c r="A606" s="100">
        <v>15</v>
      </c>
      <c r="B606" s="101" t="s">
        <v>60</v>
      </c>
      <c r="C606" s="101" t="s">
        <v>421</v>
      </c>
      <c r="D606" s="101" t="s">
        <v>422</v>
      </c>
      <c r="E606" s="101" t="s">
        <v>423</v>
      </c>
      <c r="F606" s="101" t="s">
        <v>178</v>
      </c>
      <c r="G606" s="101" t="s">
        <v>1035</v>
      </c>
      <c r="H606" s="102">
        <v>5895</v>
      </c>
      <c r="I606" s="100">
        <v>4</v>
      </c>
      <c r="J606" s="103">
        <f>หนองคาย!F25</f>
        <v>760799.34</v>
      </c>
      <c r="K606" s="104">
        <f>หนองคาย!AI25</f>
        <v>831707.72</v>
      </c>
      <c r="L606" s="105">
        <f>หนองคาย!AJ25</f>
        <v>3808071.55</v>
      </c>
      <c r="M606" s="105">
        <f>หนองคาย!AK25</f>
        <v>3116621.87</v>
      </c>
      <c r="N606" s="101"/>
      <c r="O606" s="101"/>
      <c r="P606" s="101"/>
      <c r="Q606" s="93">
        <f t="shared" si="21"/>
        <v>691449.6799999997</v>
      </c>
      <c r="R606" s="94">
        <f t="shared" si="22"/>
        <v>645.9832994062765</v>
      </c>
    </row>
    <row r="607" spans="1:18" x14ac:dyDescent="0.55000000000000004">
      <c r="A607" s="100">
        <v>16</v>
      </c>
      <c r="B607" s="101" t="s">
        <v>60</v>
      </c>
      <c r="C607" s="101" t="s">
        <v>421</v>
      </c>
      <c r="D607" s="101" t="s">
        <v>422</v>
      </c>
      <c r="E607" s="101" t="s">
        <v>423</v>
      </c>
      <c r="F607" s="101" t="s">
        <v>178</v>
      </c>
      <c r="G607" s="101" t="s">
        <v>1036</v>
      </c>
      <c r="H607" s="102">
        <v>4523</v>
      </c>
      <c r="I607" s="100">
        <v>4</v>
      </c>
      <c r="J607" s="103">
        <f>หนองคาย!F26</f>
        <v>667570.74</v>
      </c>
      <c r="K607" s="104">
        <f>หนองคาย!AI26</f>
        <v>760664.63</v>
      </c>
      <c r="L607" s="105">
        <f>หนองคาย!AJ26</f>
        <v>3332782.24</v>
      </c>
      <c r="M607" s="105">
        <f>หนองคาย!AK26</f>
        <v>3015300.62</v>
      </c>
      <c r="N607" s="101"/>
      <c r="O607" s="101"/>
      <c r="P607" s="101"/>
      <c r="Q607" s="93">
        <f t="shared" si="21"/>
        <v>317481.62000000011</v>
      </c>
      <c r="R607" s="94">
        <f t="shared" si="22"/>
        <v>736.85214238337392</v>
      </c>
    </row>
    <row r="608" spans="1:18" x14ac:dyDescent="0.55000000000000004">
      <c r="A608" s="100">
        <v>17</v>
      </c>
      <c r="B608" s="101" t="s">
        <v>60</v>
      </c>
      <c r="C608" s="101" t="s">
        <v>421</v>
      </c>
      <c r="D608" s="101" t="s">
        <v>422</v>
      </c>
      <c r="E608" s="101" t="s">
        <v>423</v>
      </c>
      <c r="F608" s="101" t="s">
        <v>178</v>
      </c>
      <c r="G608" s="101" t="s">
        <v>1037</v>
      </c>
      <c r="H608" s="102">
        <v>2929</v>
      </c>
      <c r="I608" s="100">
        <v>2</v>
      </c>
      <c r="J608" s="103">
        <f>หนองคาย!F27</f>
        <v>477738.75</v>
      </c>
      <c r="K608" s="104">
        <f>หนองคาย!AI27</f>
        <v>488112.01</v>
      </c>
      <c r="L608" s="105">
        <f>หนองคาย!AJ27</f>
        <v>2194745.6900000004</v>
      </c>
      <c r="M608" s="105">
        <f>หนองคาย!AK27</f>
        <v>2089189.32</v>
      </c>
      <c r="N608" s="101"/>
      <c r="O608" s="101"/>
      <c r="P608" s="101"/>
      <c r="Q608" s="93">
        <f t="shared" si="21"/>
        <v>105556.37000000034</v>
      </c>
      <c r="R608" s="94">
        <f t="shared" si="22"/>
        <v>749.31570160464332</v>
      </c>
    </row>
    <row r="609" spans="1:18" x14ac:dyDescent="0.55000000000000004">
      <c r="A609" s="100">
        <v>18</v>
      </c>
      <c r="B609" s="101" t="s">
        <v>60</v>
      </c>
      <c r="C609" s="101" t="s">
        <v>421</v>
      </c>
      <c r="D609" s="101" t="s">
        <v>422</v>
      </c>
      <c r="E609" s="101" t="s">
        <v>423</v>
      </c>
      <c r="F609" s="101" t="s">
        <v>178</v>
      </c>
      <c r="G609" s="101" t="s">
        <v>1038</v>
      </c>
      <c r="H609" s="102">
        <v>2602</v>
      </c>
      <c r="I609" s="100">
        <v>2</v>
      </c>
      <c r="J609" s="103">
        <f>หนองคาย!F28</f>
        <v>519569.76</v>
      </c>
      <c r="K609" s="104">
        <f>หนองคาย!AI28</f>
        <v>535261.8899999999</v>
      </c>
      <c r="L609" s="105">
        <f>หนองคาย!AJ28</f>
        <v>1996616.59</v>
      </c>
      <c r="M609" s="105">
        <f>หนองคาย!AK28</f>
        <v>1571541.7000000002</v>
      </c>
      <c r="N609" s="101"/>
      <c r="O609" s="101"/>
      <c r="P609" s="101"/>
      <c r="Q609" s="93">
        <f t="shared" si="21"/>
        <v>425074.8899999999</v>
      </c>
      <c r="R609" s="94">
        <f t="shared" si="22"/>
        <v>767.33919677171411</v>
      </c>
    </row>
    <row r="610" spans="1:18" s="112" customFormat="1" x14ac:dyDescent="0.55000000000000004">
      <c r="A610" s="106">
        <v>1</v>
      </c>
      <c r="B610" s="107" t="s">
        <v>60</v>
      </c>
      <c r="C610" s="107"/>
      <c r="D610" s="107"/>
      <c r="E610" s="107" t="s">
        <v>75</v>
      </c>
      <c r="F610" s="107"/>
      <c r="G610" s="107" t="s">
        <v>425</v>
      </c>
      <c r="H610" s="113">
        <f>SUM(H592:H609)</f>
        <v>76021</v>
      </c>
      <c r="I610" s="106"/>
      <c r="J610" s="109">
        <f>SUM(J592:J609)</f>
        <v>12447205.01</v>
      </c>
      <c r="K610" s="109">
        <f>SUM(K592:K609)</f>
        <v>14173184.660000002</v>
      </c>
      <c r="L610" s="109">
        <f>SUM(L592:L609)</f>
        <v>58117306.169999994</v>
      </c>
      <c r="M610" s="109">
        <f>SUM(M592:M609)</f>
        <v>51312155.639999993</v>
      </c>
      <c r="N610" s="107">
        <v>17</v>
      </c>
      <c r="O610" s="107">
        <v>17</v>
      </c>
      <c r="P610" s="107">
        <f>N610-O610</f>
        <v>0</v>
      </c>
      <c r="Q610" s="110">
        <f t="shared" si="21"/>
        <v>6805150.5300000012</v>
      </c>
      <c r="R610" s="111">
        <f>L610/H610</f>
        <v>764.49015627260883</v>
      </c>
    </row>
    <row r="611" spans="1:18" x14ac:dyDescent="0.55000000000000004">
      <c r="A611" s="100">
        <v>1</v>
      </c>
      <c r="B611" s="101" t="s">
        <v>60</v>
      </c>
      <c r="C611" s="101" t="s">
        <v>426</v>
      </c>
      <c r="D611" s="101" t="s">
        <v>102</v>
      </c>
      <c r="E611" s="101" t="s">
        <v>427</v>
      </c>
      <c r="F611" s="101" t="s">
        <v>327</v>
      </c>
      <c r="G611" s="101" t="s">
        <v>428</v>
      </c>
      <c r="H611" s="102"/>
      <c r="I611" s="100"/>
      <c r="J611" s="103"/>
      <c r="K611" s="104"/>
      <c r="L611" s="105"/>
      <c r="M611" s="105"/>
      <c r="N611" s="101"/>
      <c r="O611" s="101"/>
      <c r="P611" s="101"/>
    </row>
    <row r="612" spans="1:18" x14ac:dyDescent="0.55000000000000004">
      <c r="A612" s="100">
        <v>2</v>
      </c>
      <c r="B612" s="101" t="s">
        <v>60</v>
      </c>
      <c r="C612" s="101" t="s">
        <v>426</v>
      </c>
      <c r="D612" s="101" t="s">
        <v>102</v>
      </c>
      <c r="E612" s="101" t="s">
        <v>427</v>
      </c>
      <c r="F612" s="101" t="s">
        <v>178</v>
      </c>
      <c r="G612" s="101" t="s">
        <v>1039</v>
      </c>
      <c r="H612" s="102">
        <v>3874</v>
      </c>
      <c r="I612" s="100">
        <v>3</v>
      </c>
      <c r="J612" s="103">
        <f>หนองคาย!F29</f>
        <v>899292.57</v>
      </c>
      <c r="K612" s="104">
        <f>หนองคาย!AI29</f>
        <v>1331773.8699999999</v>
      </c>
      <c r="L612" s="105">
        <f>หนองคาย!AJ29</f>
        <v>3671812.06</v>
      </c>
      <c r="M612" s="105">
        <f>หนองคาย!AK29</f>
        <v>2768229.12</v>
      </c>
      <c r="N612" s="101"/>
      <c r="O612" s="101"/>
      <c r="P612" s="101"/>
      <c r="Q612" s="93">
        <f t="shared" si="21"/>
        <v>903582.94</v>
      </c>
      <c r="R612" s="94">
        <f t="shared" si="22"/>
        <v>947.80899845121326</v>
      </c>
    </row>
    <row r="613" spans="1:18" x14ac:dyDescent="0.55000000000000004">
      <c r="A613" s="100">
        <v>3</v>
      </c>
      <c r="B613" s="101" t="s">
        <v>60</v>
      </c>
      <c r="C613" s="101" t="s">
        <v>426</v>
      </c>
      <c r="D613" s="101" t="s">
        <v>102</v>
      </c>
      <c r="E613" s="101" t="s">
        <v>427</v>
      </c>
      <c r="F613" s="101" t="s">
        <v>178</v>
      </c>
      <c r="G613" s="101" t="s">
        <v>1040</v>
      </c>
      <c r="H613" s="102">
        <v>3204</v>
      </c>
      <c r="I613" s="100">
        <v>3</v>
      </c>
      <c r="J613" s="103">
        <f>หนองคาย!F30</f>
        <v>1351510.77</v>
      </c>
      <c r="K613" s="104">
        <f>หนองคาย!AI30</f>
        <v>1744196.2300000002</v>
      </c>
      <c r="L613" s="105">
        <f>หนองคาย!AJ30</f>
        <v>3650060.81</v>
      </c>
      <c r="M613" s="105">
        <f>หนองคาย!AK30</f>
        <v>2303783.9500000002</v>
      </c>
      <c r="N613" s="101"/>
      <c r="O613" s="101"/>
      <c r="P613" s="101"/>
      <c r="Q613" s="93">
        <f t="shared" si="21"/>
        <v>1346276.8599999999</v>
      </c>
      <c r="R613" s="94">
        <f t="shared" si="22"/>
        <v>1139.2199781523095</v>
      </c>
    </row>
    <row r="614" spans="1:18" x14ac:dyDescent="0.55000000000000004">
      <c r="A614" s="100">
        <v>4</v>
      </c>
      <c r="B614" s="101" t="s">
        <v>60</v>
      </c>
      <c r="C614" s="101" t="s">
        <v>426</v>
      </c>
      <c r="D614" s="101" t="s">
        <v>102</v>
      </c>
      <c r="E614" s="101" t="s">
        <v>427</v>
      </c>
      <c r="F614" s="101" t="s">
        <v>178</v>
      </c>
      <c r="G614" s="101" t="s">
        <v>1041</v>
      </c>
      <c r="H614" s="102">
        <v>6962</v>
      </c>
      <c r="I614" s="100">
        <v>5</v>
      </c>
      <c r="J614" s="103">
        <f>หนองคาย!F31</f>
        <v>1423192.97</v>
      </c>
      <c r="K614" s="104">
        <f>หนองคาย!AI31</f>
        <v>1795220.81</v>
      </c>
      <c r="L614" s="105">
        <f>หนองคาย!AJ31</f>
        <v>3436949.28</v>
      </c>
      <c r="M614" s="105">
        <f>หนองคาย!AK31</f>
        <v>2300590.09</v>
      </c>
      <c r="N614" s="101"/>
      <c r="O614" s="101"/>
      <c r="P614" s="101"/>
      <c r="Q614" s="93">
        <f t="shared" si="21"/>
        <v>1136359.19</v>
      </c>
      <c r="R614" s="94">
        <f t="shared" si="22"/>
        <v>493.67269175524274</v>
      </c>
    </row>
    <row r="615" spans="1:18" x14ac:dyDescent="0.55000000000000004">
      <c r="A615" s="100">
        <v>5</v>
      </c>
      <c r="B615" s="101" t="s">
        <v>60</v>
      </c>
      <c r="C615" s="101" t="s">
        <v>426</v>
      </c>
      <c r="D615" s="101" t="s">
        <v>102</v>
      </c>
      <c r="E615" s="101" t="s">
        <v>427</v>
      </c>
      <c r="F615" s="101" t="s">
        <v>178</v>
      </c>
      <c r="G615" s="101" t="s">
        <v>1042</v>
      </c>
      <c r="H615" s="102">
        <v>4705</v>
      </c>
      <c r="I615" s="100">
        <v>4</v>
      </c>
      <c r="J615" s="103">
        <f>หนองคาย!F32</f>
        <v>760062.74</v>
      </c>
      <c r="K615" s="104">
        <f>หนองคาย!AI32</f>
        <v>1006203.36</v>
      </c>
      <c r="L615" s="105">
        <f>หนองคาย!AJ32</f>
        <v>2865401.26</v>
      </c>
      <c r="M615" s="105">
        <f>หนองคาย!AK32</f>
        <v>2758065.8</v>
      </c>
      <c r="N615" s="101"/>
      <c r="O615" s="101"/>
      <c r="P615" s="101"/>
      <c r="Q615" s="93">
        <f t="shared" si="21"/>
        <v>107335.45999999996</v>
      </c>
      <c r="R615" s="94">
        <f t="shared" si="22"/>
        <v>609.01195749202975</v>
      </c>
    </row>
    <row r="616" spans="1:18" x14ac:dyDescent="0.55000000000000004">
      <c r="A616" s="100">
        <v>6</v>
      </c>
      <c r="B616" s="101" t="s">
        <v>60</v>
      </c>
      <c r="C616" s="101" t="s">
        <v>426</v>
      </c>
      <c r="D616" s="101" t="s">
        <v>102</v>
      </c>
      <c r="E616" s="101" t="s">
        <v>427</v>
      </c>
      <c r="F616" s="101" t="s">
        <v>178</v>
      </c>
      <c r="G616" s="101" t="s">
        <v>1043</v>
      </c>
      <c r="H616" s="102">
        <v>5930</v>
      </c>
      <c r="I616" s="100">
        <v>4</v>
      </c>
      <c r="J616" s="103">
        <f>หนองคาย!F33</f>
        <v>352506.67</v>
      </c>
      <c r="K616" s="104">
        <f>หนองคาย!AI33</f>
        <v>54908.950000000012</v>
      </c>
      <c r="L616" s="105">
        <f>หนองคาย!AJ33</f>
        <v>3971621.0300000003</v>
      </c>
      <c r="M616" s="105">
        <f>หนองคาย!AK33</f>
        <v>3814393.96</v>
      </c>
      <c r="N616" s="101"/>
      <c r="O616" s="101"/>
      <c r="P616" s="101"/>
      <c r="Q616" s="93">
        <f t="shared" si="21"/>
        <v>157227.0700000003</v>
      </c>
      <c r="R616" s="94">
        <f t="shared" si="22"/>
        <v>669.75059527824624</v>
      </c>
    </row>
    <row r="617" spans="1:18" x14ac:dyDescent="0.55000000000000004">
      <c r="A617" s="100">
        <v>7</v>
      </c>
      <c r="B617" s="101" t="s">
        <v>60</v>
      </c>
      <c r="C617" s="101" t="s">
        <v>426</v>
      </c>
      <c r="D617" s="101" t="s">
        <v>102</v>
      </c>
      <c r="E617" s="101" t="s">
        <v>427</v>
      </c>
      <c r="F617" s="101" t="s">
        <v>178</v>
      </c>
      <c r="G617" s="101" t="s">
        <v>1044</v>
      </c>
      <c r="H617" s="102">
        <v>4502</v>
      </c>
      <c r="I617" s="100">
        <v>4</v>
      </c>
      <c r="J617" s="103">
        <f>หนองคาย!F34</f>
        <v>746903.82</v>
      </c>
      <c r="K617" s="104">
        <f>หนองคาย!AI34</f>
        <v>966920.45</v>
      </c>
      <c r="L617" s="105">
        <f>หนองคาย!AJ34</f>
        <v>3154074.5300000003</v>
      </c>
      <c r="M617" s="105">
        <f>หนองคาย!AK34</f>
        <v>2771475.73</v>
      </c>
      <c r="N617" s="101"/>
      <c r="O617" s="101"/>
      <c r="P617" s="101"/>
      <c r="Q617" s="93">
        <f t="shared" si="21"/>
        <v>382598.80000000028</v>
      </c>
      <c r="R617" s="94">
        <f t="shared" si="22"/>
        <v>700.59407596623726</v>
      </c>
    </row>
    <row r="618" spans="1:18" x14ac:dyDescent="0.55000000000000004">
      <c r="A618" s="100">
        <v>8</v>
      </c>
      <c r="B618" s="101" t="s">
        <v>60</v>
      </c>
      <c r="C618" s="101" t="s">
        <v>426</v>
      </c>
      <c r="D618" s="101" t="s">
        <v>102</v>
      </c>
      <c r="E618" s="101" t="s">
        <v>427</v>
      </c>
      <c r="F618" s="101" t="s">
        <v>178</v>
      </c>
      <c r="G618" s="101" t="s">
        <v>1045</v>
      </c>
      <c r="H618" s="102">
        <v>5759</v>
      </c>
      <c r="I618" s="100">
        <v>4</v>
      </c>
      <c r="J618" s="103">
        <f>หนองคาย!F35</f>
        <v>1385605.8</v>
      </c>
      <c r="K618" s="104">
        <f>หนองคาย!AI35</f>
        <v>1701240.6199999999</v>
      </c>
      <c r="L618" s="105">
        <f>หนองคาย!AJ35</f>
        <v>2927185.38</v>
      </c>
      <c r="M618" s="105">
        <f>หนองคาย!AK35</f>
        <v>2388850.56</v>
      </c>
      <c r="N618" s="101"/>
      <c r="O618" s="101"/>
      <c r="P618" s="101"/>
      <c r="Q618" s="93">
        <f t="shared" si="21"/>
        <v>538334.81999999983</v>
      </c>
      <c r="R618" s="94">
        <f t="shared" si="22"/>
        <v>508.28014933148114</v>
      </c>
    </row>
    <row r="619" spans="1:18" x14ac:dyDescent="0.55000000000000004">
      <c r="A619" s="100">
        <v>9</v>
      </c>
      <c r="B619" s="101" t="s">
        <v>60</v>
      </c>
      <c r="C619" s="101" t="s">
        <v>426</v>
      </c>
      <c r="D619" s="101" t="s">
        <v>102</v>
      </c>
      <c r="E619" s="101" t="s">
        <v>427</v>
      </c>
      <c r="F619" s="101" t="s">
        <v>178</v>
      </c>
      <c r="G619" s="101" t="s">
        <v>1046</v>
      </c>
      <c r="H619" s="102">
        <v>3269</v>
      </c>
      <c r="I619" s="100">
        <v>3</v>
      </c>
      <c r="J619" s="103">
        <f>หนองคาย!F36</f>
        <v>599608.42000000004</v>
      </c>
      <c r="K619" s="104">
        <f>หนองคาย!AI36</f>
        <v>245162.52000000002</v>
      </c>
      <c r="L619" s="105">
        <f>หนองคาย!AJ36</f>
        <v>2829903.5999999996</v>
      </c>
      <c r="M619" s="105">
        <f>หนองคาย!AK36</f>
        <v>2441884.73</v>
      </c>
      <c r="N619" s="101"/>
      <c r="O619" s="101"/>
      <c r="P619" s="101"/>
      <c r="Q619" s="93">
        <f t="shared" si="21"/>
        <v>388018.86999999965</v>
      </c>
      <c r="R619" s="94">
        <f t="shared" si="22"/>
        <v>865.67867849495246</v>
      </c>
    </row>
    <row r="620" spans="1:18" x14ac:dyDescent="0.55000000000000004">
      <c r="A620" s="100">
        <v>10</v>
      </c>
      <c r="B620" s="101" t="s">
        <v>60</v>
      </c>
      <c r="C620" s="101" t="s">
        <v>426</v>
      </c>
      <c r="D620" s="101" t="s">
        <v>102</v>
      </c>
      <c r="E620" s="101" t="s">
        <v>427</v>
      </c>
      <c r="F620" s="101" t="s">
        <v>178</v>
      </c>
      <c r="G620" s="101" t="s">
        <v>1047</v>
      </c>
      <c r="H620" s="102">
        <v>5031</v>
      </c>
      <c r="I620" s="100">
        <v>4</v>
      </c>
      <c r="J620" s="103">
        <f>หนองคาย!F37</f>
        <v>284339.71000000002</v>
      </c>
      <c r="K620" s="104">
        <f>หนองคาย!AI37</f>
        <v>505036.93</v>
      </c>
      <c r="L620" s="105">
        <f>หนองคาย!AJ37</f>
        <v>3350535.24</v>
      </c>
      <c r="M620" s="105">
        <f>หนองคาย!AK37</f>
        <v>3098369.37</v>
      </c>
      <c r="N620" s="101"/>
      <c r="O620" s="101"/>
      <c r="P620" s="101"/>
      <c r="Q620" s="93">
        <f t="shared" si="21"/>
        <v>252165.87000000011</v>
      </c>
      <c r="R620" s="94">
        <f t="shared" si="22"/>
        <v>665.97798449612412</v>
      </c>
    </row>
    <row r="621" spans="1:18" x14ac:dyDescent="0.55000000000000004">
      <c r="A621" s="100">
        <v>11</v>
      </c>
      <c r="B621" s="101" t="s">
        <v>60</v>
      </c>
      <c r="C621" s="101" t="s">
        <v>426</v>
      </c>
      <c r="D621" s="101" t="s">
        <v>102</v>
      </c>
      <c r="E621" s="101" t="s">
        <v>427</v>
      </c>
      <c r="F621" s="101" t="s">
        <v>178</v>
      </c>
      <c r="G621" s="101" t="s">
        <v>1048</v>
      </c>
      <c r="H621" s="102">
        <v>4636</v>
      </c>
      <c r="I621" s="100">
        <v>4</v>
      </c>
      <c r="J621" s="103">
        <f>หนองคาย!F38</f>
        <v>708804.04</v>
      </c>
      <c r="K621" s="104">
        <f>หนองคาย!AI38</f>
        <v>949581.54</v>
      </c>
      <c r="L621" s="105">
        <f>หนองคาย!AJ38</f>
        <v>3331556.21</v>
      </c>
      <c r="M621" s="105">
        <f>หนองคาย!AK38</f>
        <v>2724585.46</v>
      </c>
      <c r="N621" s="101"/>
      <c r="O621" s="101"/>
      <c r="P621" s="101"/>
      <c r="Q621" s="93">
        <f t="shared" si="21"/>
        <v>606970.75</v>
      </c>
      <c r="R621" s="94">
        <f t="shared" si="22"/>
        <v>718.62731018119064</v>
      </c>
    </row>
    <row r="622" spans="1:18" s="112" customFormat="1" x14ac:dyDescent="0.55000000000000004">
      <c r="A622" s="106">
        <v>2</v>
      </c>
      <c r="B622" s="107" t="s">
        <v>60</v>
      </c>
      <c r="C622" s="107"/>
      <c r="D622" s="107"/>
      <c r="E622" s="107" t="s">
        <v>75</v>
      </c>
      <c r="F622" s="107"/>
      <c r="G622" s="107" t="s">
        <v>429</v>
      </c>
      <c r="H622" s="113">
        <f>SUM(H611:H621)</f>
        <v>47872</v>
      </c>
      <c r="I622" s="106"/>
      <c r="J622" s="109">
        <f>SUM(J611:J621)</f>
        <v>8511827.5099999998</v>
      </c>
      <c r="K622" s="109">
        <f>SUM(K611:K621)</f>
        <v>10300245.280000001</v>
      </c>
      <c r="L622" s="109">
        <f>SUM(L611:L621)</f>
        <v>33189099.400000006</v>
      </c>
      <c r="M622" s="109">
        <f>SUM(M611:M621)</f>
        <v>27370228.770000003</v>
      </c>
      <c r="N622" s="107">
        <v>10</v>
      </c>
      <c r="O622" s="107">
        <v>10</v>
      </c>
      <c r="P622" s="107">
        <f>N622-O622</f>
        <v>0</v>
      </c>
      <c r="Q622" s="110">
        <f t="shared" si="21"/>
        <v>5818870.6300000027</v>
      </c>
      <c r="R622" s="111">
        <f>L622/H622</f>
        <v>693.28833973930489</v>
      </c>
    </row>
    <row r="623" spans="1:18" x14ac:dyDescent="0.55000000000000004">
      <c r="A623" s="100">
        <v>1</v>
      </c>
      <c r="B623" s="101" t="s">
        <v>60</v>
      </c>
      <c r="C623" s="101" t="s">
        <v>430</v>
      </c>
      <c r="D623" s="101" t="s">
        <v>81</v>
      </c>
      <c r="E623" s="101" t="s">
        <v>431</v>
      </c>
      <c r="F623" s="101" t="s">
        <v>208</v>
      </c>
      <c r="G623" s="101" t="s">
        <v>432</v>
      </c>
      <c r="H623" s="102"/>
      <c r="I623" s="100"/>
      <c r="J623" s="103"/>
      <c r="K623" s="104"/>
      <c r="L623" s="105"/>
      <c r="M623" s="105"/>
      <c r="N623" s="101"/>
      <c r="O623" s="101"/>
      <c r="P623" s="101"/>
    </row>
    <row r="624" spans="1:18" x14ac:dyDescent="0.55000000000000004">
      <c r="A624" s="100">
        <v>2</v>
      </c>
      <c r="B624" s="101" t="s">
        <v>60</v>
      </c>
      <c r="C624" s="101" t="s">
        <v>430</v>
      </c>
      <c r="D624" s="101" t="s">
        <v>81</v>
      </c>
      <c r="E624" s="101" t="s">
        <v>431</v>
      </c>
      <c r="F624" s="101" t="s">
        <v>178</v>
      </c>
      <c r="G624" s="101" t="s">
        <v>1049</v>
      </c>
      <c r="H624" s="102">
        <v>3034</v>
      </c>
      <c r="I624" s="100">
        <v>3</v>
      </c>
      <c r="J624" s="103">
        <f>หนองคาย!F39</f>
        <v>987706.07</v>
      </c>
      <c r="K624" s="104">
        <f>หนองคาย!AI39</f>
        <v>1007402.1999999998</v>
      </c>
      <c r="L624" s="105">
        <f>หนองคาย!AJ39</f>
        <v>4087072.7299999995</v>
      </c>
      <c r="M624" s="105">
        <f>หนองคาย!AK39</f>
        <v>3078091.83</v>
      </c>
      <c r="N624" s="101"/>
      <c r="O624" s="101"/>
      <c r="P624" s="101"/>
      <c r="Q624" s="93">
        <f t="shared" si="21"/>
        <v>1008980.8999999994</v>
      </c>
      <c r="R624" s="94">
        <f t="shared" si="22"/>
        <v>1347.0905504284772</v>
      </c>
    </row>
    <row r="625" spans="1:18" x14ac:dyDescent="0.55000000000000004">
      <c r="A625" s="100">
        <v>3</v>
      </c>
      <c r="B625" s="101" t="s">
        <v>60</v>
      </c>
      <c r="C625" s="101" t="s">
        <v>430</v>
      </c>
      <c r="D625" s="101" t="s">
        <v>81</v>
      </c>
      <c r="E625" s="101" t="s">
        <v>431</v>
      </c>
      <c r="F625" s="101" t="s">
        <v>178</v>
      </c>
      <c r="G625" s="101" t="s">
        <v>1050</v>
      </c>
      <c r="H625" s="102">
        <v>3694</v>
      </c>
      <c r="I625" s="100">
        <v>3</v>
      </c>
      <c r="J625" s="103">
        <f>หนองคาย!F40</f>
        <v>164020.03</v>
      </c>
      <c r="K625" s="104">
        <f>หนองคาย!AI40</f>
        <v>172500.4</v>
      </c>
      <c r="L625" s="105">
        <f>หนองคาย!AJ40</f>
        <v>3888701.91</v>
      </c>
      <c r="M625" s="105">
        <f>หนองคาย!AK40</f>
        <v>3763329.1900000004</v>
      </c>
      <c r="N625" s="101"/>
      <c r="O625" s="101"/>
      <c r="P625" s="101"/>
      <c r="Q625" s="93">
        <f t="shared" si="21"/>
        <v>125372.71999999974</v>
      </c>
      <c r="R625" s="94">
        <f t="shared" si="22"/>
        <v>1052.7076096372496</v>
      </c>
    </row>
    <row r="626" spans="1:18" x14ac:dyDescent="0.55000000000000004">
      <c r="A626" s="100">
        <v>4</v>
      </c>
      <c r="B626" s="101" t="s">
        <v>60</v>
      </c>
      <c r="C626" s="101" t="s">
        <v>430</v>
      </c>
      <c r="D626" s="101" t="s">
        <v>81</v>
      </c>
      <c r="E626" s="101" t="s">
        <v>431</v>
      </c>
      <c r="F626" s="101" t="s">
        <v>178</v>
      </c>
      <c r="G626" s="101" t="s">
        <v>1051</v>
      </c>
      <c r="H626" s="102">
        <v>2850</v>
      </c>
      <c r="I626" s="100">
        <v>2</v>
      </c>
      <c r="J626" s="103">
        <f>หนองคาย!F41</f>
        <v>947856.62</v>
      </c>
      <c r="K626" s="104">
        <f>หนองคาย!AI41</f>
        <v>1002762.83</v>
      </c>
      <c r="L626" s="105">
        <f>หนองคาย!AJ41</f>
        <v>3271572.5700000003</v>
      </c>
      <c r="M626" s="105">
        <f>หนองคาย!AK41</f>
        <v>2971716.91</v>
      </c>
      <c r="N626" s="101"/>
      <c r="O626" s="101"/>
      <c r="P626" s="101"/>
      <c r="Q626" s="93">
        <f t="shared" si="21"/>
        <v>299855.66000000015</v>
      </c>
      <c r="R626" s="94">
        <f t="shared" si="22"/>
        <v>1147.9202</v>
      </c>
    </row>
    <row r="627" spans="1:18" x14ac:dyDescent="0.55000000000000004">
      <c r="A627" s="100">
        <v>5</v>
      </c>
      <c r="B627" s="101" t="s">
        <v>60</v>
      </c>
      <c r="C627" s="101" t="s">
        <v>430</v>
      </c>
      <c r="D627" s="101" t="s">
        <v>81</v>
      </c>
      <c r="E627" s="101" t="s">
        <v>431</v>
      </c>
      <c r="F627" s="101" t="s">
        <v>178</v>
      </c>
      <c r="G627" s="101" t="s">
        <v>1052</v>
      </c>
      <c r="H627" s="102">
        <v>3886</v>
      </c>
      <c r="I627" s="100">
        <v>3</v>
      </c>
      <c r="J627" s="103">
        <f>หนองคาย!F42</f>
        <v>2488841.46</v>
      </c>
      <c r="K627" s="104">
        <f>หนองคาย!AI42</f>
        <v>2485050.1799999997</v>
      </c>
      <c r="L627" s="105">
        <f>หนองคาย!AJ42</f>
        <v>7031291.4800000004</v>
      </c>
      <c r="M627" s="105">
        <f>หนองคาย!AK42</f>
        <v>4683938.7</v>
      </c>
      <c r="N627" s="101"/>
      <c r="O627" s="101"/>
      <c r="P627" s="101"/>
      <c r="Q627" s="93">
        <f t="shared" si="21"/>
        <v>2347352.7800000003</v>
      </c>
      <c r="R627" s="94">
        <f t="shared" si="22"/>
        <v>1809.3904992279981</v>
      </c>
    </row>
    <row r="628" spans="1:18" x14ac:dyDescent="0.55000000000000004">
      <c r="A628" s="100">
        <v>6</v>
      </c>
      <c r="B628" s="101" t="s">
        <v>60</v>
      </c>
      <c r="C628" s="101" t="s">
        <v>430</v>
      </c>
      <c r="D628" s="101" t="s">
        <v>81</v>
      </c>
      <c r="E628" s="101" t="s">
        <v>431</v>
      </c>
      <c r="F628" s="101" t="s">
        <v>178</v>
      </c>
      <c r="G628" s="101" t="s">
        <v>1053</v>
      </c>
      <c r="H628" s="102">
        <v>4695</v>
      </c>
      <c r="I628" s="100">
        <v>4</v>
      </c>
      <c r="J628" s="103">
        <f>หนองคาย!F43</f>
        <v>1115746.46</v>
      </c>
      <c r="K628" s="104">
        <f>หนองคาย!AI43</f>
        <v>1104383.7</v>
      </c>
      <c r="L628" s="105">
        <f>หนองคาย!AJ43</f>
        <v>4623261.9499999993</v>
      </c>
      <c r="M628" s="105">
        <f>หนองคาย!AK43</f>
        <v>4046744.77</v>
      </c>
      <c r="N628" s="101"/>
      <c r="O628" s="101"/>
      <c r="P628" s="101"/>
      <c r="Q628" s="93">
        <f t="shared" si="21"/>
        <v>576517.17999999924</v>
      </c>
      <c r="R628" s="94">
        <f t="shared" si="22"/>
        <v>984.72033013844498</v>
      </c>
    </row>
    <row r="629" spans="1:18" x14ac:dyDescent="0.55000000000000004">
      <c r="A629" s="100">
        <v>7</v>
      </c>
      <c r="B629" s="101" t="s">
        <v>60</v>
      </c>
      <c r="C629" s="101" t="s">
        <v>430</v>
      </c>
      <c r="D629" s="101" t="s">
        <v>81</v>
      </c>
      <c r="E629" s="101" t="s">
        <v>431</v>
      </c>
      <c r="F629" s="101" t="s">
        <v>178</v>
      </c>
      <c r="G629" s="101" t="s">
        <v>1054</v>
      </c>
      <c r="H629" s="102">
        <v>2848</v>
      </c>
      <c r="I629" s="100">
        <v>2</v>
      </c>
      <c r="J629" s="103">
        <f>หนองคาย!F44</f>
        <v>331175</v>
      </c>
      <c r="K629" s="104">
        <f>หนองคาย!AI44</f>
        <v>291667.90000000002</v>
      </c>
      <c r="L629" s="105">
        <f>หนองคาย!AJ44</f>
        <v>2387402.27</v>
      </c>
      <c r="M629" s="105">
        <f>หนองคาย!AK44</f>
        <v>2176578.19</v>
      </c>
      <c r="N629" s="101"/>
      <c r="O629" s="101"/>
      <c r="P629" s="101"/>
      <c r="Q629" s="93">
        <f t="shared" si="21"/>
        <v>210824.08000000007</v>
      </c>
      <c r="R629" s="94">
        <f t="shared" si="22"/>
        <v>838.27326896067416</v>
      </c>
    </row>
    <row r="630" spans="1:18" x14ac:dyDescent="0.55000000000000004">
      <c r="A630" s="100">
        <v>8</v>
      </c>
      <c r="B630" s="101" t="s">
        <v>60</v>
      </c>
      <c r="C630" s="101" t="s">
        <v>430</v>
      </c>
      <c r="D630" s="101" t="s">
        <v>81</v>
      </c>
      <c r="E630" s="101" t="s">
        <v>431</v>
      </c>
      <c r="F630" s="101" t="s">
        <v>178</v>
      </c>
      <c r="G630" s="101" t="s">
        <v>1055</v>
      </c>
      <c r="H630" s="102">
        <v>4044</v>
      </c>
      <c r="I630" s="100">
        <v>3</v>
      </c>
      <c r="J630" s="103">
        <f>หนองคาย!F45</f>
        <v>423005.66</v>
      </c>
      <c r="K630" s="104">
        <f>หนองคาย!AI45</f>
        <v>436106.38999999996</v>
      </c>
      <c r="L630" s="105">
        <f>หนองคาย!AJ45</f>
        <v>2421893.5700000003</v>
      </c>
      <c r="M630" s="105">
        <f>หนองคาย!AK45</f>
        <v>2089350.45</v>
      </c>
      <c r="N630" s="101"/>
      <c r="O630" s="101"/>
      <c r="P630" s="101"/>
      <c r="Q630" s="93">
        <f t="shared" si="21"/>
        <v>332543.12000000034</v>
      </c>
      <c r="R630" s="94">
        <f t="shared" si="22"/>
        <v>598.88565034619194</v>
      </c>
    </row>
    <row r="631" spans="1:18" x14ac:dyDescent="0.55000000000000004">
      <c r="A631" s="100">
        <v>9</v>
      </c>
      <c r="B631" s="101" t="s">
        <v>60</v>
      </c>
      <c r="C631" s="101" t="s">
        <v>430</v>
      </c>
      <c r="D631" s="101" t="s">
        <v>81</v>
      </c>
      <c r="E631" s="101" t="s">
        <v>431</v>
      </c>
      <c r="F631" s="101" t="s">
        <v>178</v>
      </c>
      <c r="G631" s="101" t="s">
        <v>1056</v>
      </c>
      <c r="H631" s="102">
        <v>5108</v>
      </c>
      <c r="I631" s="100">
        <v>4</v>
      </c>
      <c r="J631" s="103">
        <f>หนองคาย!F46</f>
        <v>309506.2</v>
      </c>
      <c r="K631" s="104">
        <f>หนองคาย!AI46</f>
        <v>481358.88</v>
      </c>
      <c r="L631" s="105">
        <f>หนองคาย!AJ46</f>
        <v>2299880.33</v>
      </c>
      <c r="M631" s="105">
        <f>หนองคาย!AK46</f>
        <v>2272329.06</v>
      </c>
      <c r="N631" s="101"/>
      <c r="O631" s="101"/>
      <c r="P631" s="101"/>
      <c r="Q631" s="93">
        <f t="shared" si="21"/>
        <v>27551.270000000019</v>
      </c>
      <c r="R631" s="94">
        <f t="shared" si="22"/>
        <v>450.25065191855913</v>
      </c>
    </row>
    <row r="632" spans="1:18" x14ac:dyDescent="0.55000000000000004">
      <c r="A632" s="100">
        <v>10</v>
      </c>
      <c r="B632" s="101" t="s">
        <v>60</v>
      </c>
      <c r="C632" s="101" t="s">
        <v>430</v>
      </c>
      <c r="D632" s="101" t="s">
        <v>81</v>
      </c>
      <c r="E632" s="101" t="s">
        <v>431</v>
      </c>
      <c r="F632" s="101" t="s">
        <v>178</v>
      </c>
      <c r="G632" s="101" t="s">
        <v>1057</v>
      </c>
      <c r="H632" s="102">
        <v>5899</v>
      </c>
      <c r="I632" s="100">
        <v>4</v>
      </c>
      <c r="J632" s="103">
        <f>หนองคาย!F47</f>
        <v>350819.36</v>
      </c>
      <c r="K632" s="104">
        <f>หนองคาย!AI47</f>
        <v>338273.93</v>
      </c>
      <c r="L632" s="105">
        <f>หนองคาย!AJ47</f>
        <v>4075215.96</v>
      </c>
      <c r="M632" s="105">
        <f>หนองคาย!AK47</f>
        <v>3931952.2</v>
      </c>
      <c r="N632" s="101"/>
      <c r="O632" s="101"/>
      <c r="P632" s="101"/>
      <c r="Q632" s="93">
        <f t="shared" si="21"/>
        <v>143263.75999999978</v>
      </c>
      <c r="R632" s="94">
        <f t="shared" si="22"/>
        <v>690.83165960332258</v>
      </c>
    </row>
    <row r="633" spans="1:18" x14ac:dyDescent="0.55000000000000004">
      <c r="A633" s="100">
        <v>11</v>
      </c>
      <c r="B633" s="101" t="s">
        <v>60</v>
      </c>
      <c r="C633" s="101" t="s">
        <v>430</v>
      </c>
      <c r="D633" s="101" t="s">
        <v>81</v>
      </c>
      <c r="E633" s="101" t="s">
        <v>431</v>
      </c>
      <c r="F633" s="101" t="s">
        <v>178</v>
      </c>
      <c r="G633" s="101" t="s">
        <v>1058</v>
      </c>
      <c r="H633" s="102">
        <v>2499</v>
      </c>
      <c r="I633" s="100">
        <v>2</v>
      </c>
      <c r="J633" s="103">
        <f>หนองคาย!F48</f>
        <v>349084.29</v>
      </c>
      <c r="K633" s="104">
        <f>หนองคาย!AI48</f>
        <v>325195.86</v>
      </c>
      <c r="L633" s="105">
        <f>หนองคาย!AJ48</f>
        <v>2669067.17</v>
      </c>
      <c r="M633" s="105">
        <f>หนองคาย!AK48</f>
        <v>2507397.4600000004</v>
      </c>
      <c r="N633" s="101"/>
      <c r="O633" s="101"/>
      <c r="P633" s="101"/>
      <c r="Q633" s="93">
        <f t="shared" si="21"/>
        <v>161669.7099999995</v>
      </c>
      <c r="R633" s="94">
        <f t="shared" si="22"/>
        <v>1068.0540896358543</v>
      </c>
    </row>
    <row r="634" spans="1:18" x14ac:dyDescent="0.55000000000000004">
      <c r="A634" s="100">
        <v>12</v>
      </c>
      <c r="B634" s="101" t="s">
        <v>60</v>
      </c>
      <c r="C634" s="101" t="s">
        <v>430</v>
      </c>
      <c r="D634" s="101" t="s">
        <v>81</v>
      </c>
      <c r="E634" s="101" t="s">
        <v>431</v>
      </c>
      <c r="F634" s="101" t="s">
        <v>178</v>
      </c>
      <c r="G634" s="101" t="s">
        <v>1059</v>
      </c>
      <c r="H634" s="102">
        <v>5714</v>
      </c>
      <c r="I634" s="100">
        <v>4</v>
      </c>
      <c r="J634" s="103">
        <f>หนองคาย!F49</f>
        <v>384564.5</v>
      </c>
      <c r="K634" s="104">
        <f>หนองคาย!AI49</f>
        <v>420002.32</v>
      </c>
      <c r="L634" s="105">
        <f>หนองคาย!AJ49</f>
        <v>4742071.0600000005</v>
      </c>
      <c r="M634" s="105">
        <f>หนองคาย!AK49</f>
        <v>4532868.21</v>
      </c>
      <c r="N634" s="101"/>
      <c r="O634" s="101"/>
      <c r="P634" s="101"/>
      <c r="Q634" s="93">
        <f t="shared" si="21"/>
        <v>209202.85000000056</v>
      </c>
      <c r="R634" s="94">
        <f t="shared" si="22"/>
        <v>829.90393069653487</v>
      </c>
    </row>
    <row r="635" spans="1:18" x14ac:dyDescent="0.55000000000000004">
      <c r="A635" s="100">
        <v>13</v>
      </c>
      <c r="B635" s="101" t="s">
        <v>60</v>
      </c>
      <c r="C635" s="101" t="s">
        <v>430</v>
      </c>
      <c r="D635" s="101" t="s">
        <v>81</v>
      </c>
      <c r="E635" s="101" t="s">
        <v>431</v>
      </c>
      <c r="F635" s="101" t="s">
        <v>178</v>
      </c>
      <c r="G635" s="101" t="s">
        <v>1060</v>
      </c>
      <c r="H635" s="102">
        <v>3580</v>
      </c>
      <c r="I635" s="100">
        <v>3</v>
      </c>
      <c r="J635" s="103">
        <f>หนองคาย!F50</f>
        <v>371558.91</v>
      </c>
      <c r="K635" s="104">
        <f>หนองคาย!AI50</f>
        <v>371022.45999999996</v>
      </c>
      <c r="L635" s="105">
        <f>หนองคาย!AJ50</f>
        <v>2802215.38</v>
      </c>
      <c r="M635" s="105">
        <f>หนองคาย!AK50</f>
        <v>2536149.12</v>
      </c>
      <c r="N635" s="101"/>
      <c r="O635" s="101"/>
      <c r="P635" s="101"/>
      <c r="Q635" s="93">
        <f t="shared" si="21"/>
        <v>266066.25999999978</v>
      </c>
      <c r="R635" s="94">
        <f t="shared" si="22"/>
        <v>782.74172625698316</v>
      </c>
    </row>
    <row r="636" spans="1:18" x14ac:dyDescent="0.55000000000000004">
      <c r="A636" s="100">
        <v>14</v>
      </c>
      <c r="B636" s="101" t="s">
        <v>60</v>
      </c>
      <c r="C636" s="101" t="s">
        <v>430</v>
      </c>
      <c r="D636" s="101" t="s">
        <v>81</v>
      </c>
      <c r="E636" s="101" t="s">
        <v>431</v>
      </c>
      <c r="F636" s="101" t="s">
        <v>178</v>
      </c>
      <c r="G636" s="101" t="s">
        <v>1061</v>
      </c>
      <c r="H636" s="102">
        <v>3821</v>
      </c>
      <c r="I636" s="100">
        <v>3</v>
      </c>
      <c r="J636" s="103">
        <f>หนองคาย!F51</f>
        <v>351035.19</v>
      </c>
      <c r="K636" s="104">
        <f>หนองคาย!AI51</f>
        <v>345966.66</v>
      </c>
      <c r="L636" s="105">
        <f>หนองคาย!AJ51</f>
        <v>2318031.8199999998</v>
      </c>
      <c r="M636" s="105">
        <f>หนองคาย!AK51</f>
        <v>2252063.7399999998</v>
      </c>
      <c r="N636" s="101"/>
      <c r="O636" s="101"/>
      <c r="P636" s="101"/>
      <c r="Q636" s="93">
        <f t="shared" si="21"/>
        <v>65968.080000000075</v>
      </c>
      <c r="R636" s="94">
        <f t="shared" si="22"/>
        <v>606.65580214603506</v>
      </c>
    </row>
    <row r="637" spans="1:18" x14ac:dyDescent="0.55000000000000004">
      <c r="A637" s="100">
        <v>15</v>
      </c>
      <c r="B637" s="101" t="s">
        <v>60</v>
      </c>
      <c r="C637" s="101" t="s">
        <v>430</v>
      </c>
      <c r="D637" s="101" t="s">
        <v>81</v>
      </c>
      <c r="E637" s="101" t="s">
        <v>431</v>
      </c>
      <c r="F637" s="101" t="s">
        <v>178</v>
      </c>
      <c r="G637" s="101" t="s">
        <v>1062</v>
      </c>
      <c r="H637" s="102">
        <v>4273</v>
      </c>
      <c r="I637" s="100">
        <v>3</v>
      </c>
      <c r="J637" s="103">
        <f>หนองคาย!F52</f>
        <v>660806.89</v>
      </c>
      <c r="K637" s="104">
        <f>หนองคาย!AI52</f>
        <v>683723.19</v>
      </c>
      <c r="L637" s="105">
        <f>หนองคาย!AJ52</f>
        <v>2750393.77</v>
      </c>
      <c r="M637" s="105">
        <f>หนองคาย!AK52</f>
        <v>2183472.84</v>
      </c>
      <c r="N637" s="101"/>
      <c r="O637" s="101"/>
      <c r="P637" s="101"/>
      <c r="Q637" s="93">
        <f t="shared" si="21"/>
        <v>566920.93000000017</v>
      </c>
      <c r="R637" s="94">
        <f t="shared" si="22"/>
        <v>643.66809501521175</v>
      </c>
    </row>
    <row r="638" spans="1:18" x14ac:dyDescent="0.55000000000000004">
      <c r="A638" s="100">
        <v>16</v>
      </c>
      <c r="B638" s="101" t="s">
        <v>60</v>
      </c>
      <c r="C638" s="101" t="s">
        <v>430</v>
      </c>
      <c r="D638" s="101" t="s">
        <v>81</v>
      </c>
      <c r="E638" s="101" t="s">
        <v>431</v>
      </c>
      <c r="F638" s="101" t="s">
        <v>178</v>
      </c>
      <c r="G638" s="101" t="s">
        <v>1063</v>
      </c>
      <c r="H638" s="102">
        <v>2633</v>
      </c>
      <c r="I638" s="100">
        <v>2</v>
      </c>
      <c r="J638" s="103">
        <f>หนองคาย!F53</f>
        <v>454139.05</v>
      </c>
      <c r="K638" s="104">
        <f>หนองคาย!AI53</f>
        <v>468760.68999999994</v>
      </c>
      <c r="L638" s="105">
        <f>หนองคาย!AJ53</f>
        <v>2907951.8</v>
      </c>
      <c r="M638" s="105">
        <f>หนองคาย!AK53</f>
        <v>2668280.16</v>
      </c>
      <c r="N638" s="101"/>
      <c r="O638" s="101"/>
      <c r="P638" s="101"/>
      <c r="Q638" s="93">
        <f t="shared" si="21"/>
        <v>239671.63999999966</v>
      </c>
      <c r="R638" s="94">
        <f t="shared" si="22"/>
        <v>1104.4252943410559</v>
      </c>
    </row>
    <row r="639" spans="1:18" s="112" customFormat="1" x14ac:dyDescent="0.55000000000000004">
      <c r="A639" s="106">
        <v>3</v>
      </c>
      <c r="B639" s="107" t="s">
        <v>60</v>
      </c>
      <c r="C639" s="107"/>
      <c r="D639" s="107"/>
      <c r="E639" s="107" t="s">
        <v>75</v>
      </c>
      <c r="F639" s="107"/>
      <c r="G639" s="107" t="s">
        <v>433</v>
      </c>
      <c r="H639" s="113">
        <f>SUM(H623:H638)</f>
        <v>58578</v>
      </c>
      <c r="I639" s="106"/>
      <c r="J639" s="109">
        <f>SUM(J623:J638)</f>
        <v>9689865.6900000013</v>
      </c>
      <c r="K639" s="109">
        <f>SUM(K623:K638)</f>
        <v>9934177.5899999999</v>
      </c>
      <c r="L639" s="109">
        <f>SUM(L623:L638)</f>
        <v>52276023.770000011</v>
      </c>
      <c r="M639" s="109">
        <f>SUM(M623:M638)</f>
        <v>45694262.829999998</v>
      </c>
      <c r="N639" s="107">
        <v>15</v>
      </c>
      <c r="O639" s="107">
        <v>15</v>
      </c>
      <c r="P639" s="107">
        <f>N639-O639</f>
        <v>0</v>
      </c>
      <c r="Q639" s="110">
        <f t="shared" si="21"/>
        <v>6581760.9400000125</v>
      </c>
      <c r="R639" s="111">
        <f>L639/H639</f>
        <v>892.41735412612263</v>
      </c>
    </row>
    <row r="640" spans="1:18" x14ac:dyDescent="0.55000000000000004">
      <c r="A640" s="100">
        <v>1</v>
      </c>
      <c r="B640" s="101" t="s">
        <v>60</v>
      </c>
      <c r="C640" s="101" t="s">
        <v>434</v>
      </c>
      <c r="D640" s="101" t="s">
        <v>88</v>
      </c>
      <c r="E640" s="101" t="s">
        <v>435</v>
      </c>
      <c r="F640" s="101" t="s">
        <v>208</v>
      </c>
      <c r="G640" s="101" t="s">
        <v>436</v>
      </c>
      <c r="H640" s="102"/>
      <c r="I640" s="100"/>
      <c r="J640" s="103"/>
      <c r="K640" s="104"/>
      <c r="L640" s="105"/>
      <c r="M640" s="105"/>
      <c r="N640" s="101"/>
      <c r="O640" s="101"/>
      <c r="P640" s="101"/>
    </row>
    <row r="641" spans="1:18" s="120" customFormat="1" x14ac:dyDescent="0.55000000000000004">
      <c r="A641" s="114">
        <v>2</v>
      </c>
      <c r="B641" s="115" t="s">
        <v>60</v>
      </c>
      <c r="C641" s="115" t="s">
        <v>434</v>
      </c>
      <c r="D641" s="115" t="s">
        <v>88</v>
      </c>
      <c r="E641" s="115" t="s">
        <v>435</v>
      </c>
      <c r="F641" s="115" t="s">
        <v>178</v>
      </c>
      <c r="G641" s="115" t="s">
        <v>1064</v>
      </c>
      <c r="H641" s="116">
        <v>2413</v>
      </c>
      <c r="I641" s="114">
        <v>2</v>
      </c>
      <c r="J641" s="103">
        <f>หนองคาย!F54</f>
        <v>242215.38</v>
      </c>
      <c r="K641" s="117">
        <f>หนองคาย!AI54</f>
        <v>276932.56000000006</v>
      </c>
      <c r="L641" s="105">
        <f>หนองคาย!AJ54</f>
        <v>2086507.21</v>
      </c>
      <c r="M641" s="105">
        <f>หนองคาย!AK54</f>
        <v>2882352.67</v>
      </c>
      <c r="N641" s="115"/>
      <c r="O641" s="115"/>
      <c r="P641" s="115"/>
      <c r="Q641" s="93">
        <f t="shared" si="21"/>
        <v>-795845.46</v>
      </c>
      <c r="R641" s="94">
        <f t="shared" si="22"/>
        <v>864.69424368006628</v>
      </c>
    </row>
    <row r="642" spans="1:18" x14ac:dyDescent="0.55000000000000004">
      <c r="A642" s="100">
        <v>3</v>
      </c>
      <c r="B642" s="101" t="s">
        <v>60</v>
      </c>
      <c r="C642" s="101" t="s">
        <v>434</v>
      </c>
      <c r="D642" s="101" t="s">
        <v>88</v>
      </c>
      <c r="E642" s="101" t="s">
        <v>435</v>
      </c>
      <c r="F642" s="101" t="s">
        <v>178</v>
      </c>
      <c r="G642" s="101" t="s">
        <v>1065</v>
      </c>
      <c r="H642" s="102">
        <v>2055</v>
      </c>
      <c r="I642" s="100">
        <v>2</v>
      </c>
      <c r="J642" s="103">
        <f>หนองคาย!F55</f>
        <v>231263.64</v>
      </c>
      <c r="K642" s="117">
        <f>หนองคาย!AI55</f>
        <v>272196.75</v>
      </c>
      <c r="L642" s="105">
        <f>หนองคาย!AJ55</f>
        <v>3239720.63</v>
      </c>
      <c r="M642" s="105">
        <f>หนองคาย!AK55</f>
        <v>2966881.96</v>
      </c>
      <c r="N642" s="101"/>
      <c r="O642" s="101"/>
      <c r="P642" s="101"/>
      <c r="Q642" s="93">
        <f t="shared" si="21"/>
        <v>272838.66999999993</v>
      </c>
      <c r="R642" s="94">
        <f t="shared" si="22"/>
        <v>1576.5063892944038</v>
      </c>
    </row>
    <row r="643" spans="1:18" x14ac:dyDescent="0.55000000000000004">
      <c r="A643" s="100">
        <v>4</v>
      </c>
      <c r="B643" s="101" t="s">
        <v>60</v>
      </c>
      <c r="C643" s="101" t="s">
        <v>434</v>
      </c>
      <c r="D643" s="101" t="s">
        <v>88</v>
      </c>
      <c r="E643" s="101" t="s">
        <v>435</v>
      </c>
      <c r="F643" s="101" t="s">
        <v>178</v>
      </c>
      <c r="G643" s="101" t="s">
        <v>1066</v>
      </c>
      <c r="H643" s="102">
        <v>3420</v>
      </c>
      <c r="I643" s="100">
        <v>3</v>
      </c>
      <c r="J643" s="103">
        <f>หนองคาย!F56</f>
        <v>568914.61</v>
      </c>
      <c r="K643" s="117">
        <f>หนองคาย!AI56</f>
        <v>607654.53</v>
      </c>
      <c r="L643" s="105">
        <f>หนองคาย!AJ56</f>
        <v>3098112.8</v>
      </c>
      <c r="M643" s="105">
        <f>หนองคาย!AK56</f>
        <v>3552109.1899999995</v>
      </c>
      <c r="N643" s="101"/>
      <c r="O643" s="101"/>
      <c r="P643" s="101"/>
      <c r="Q643" s="93">
        <f t="shared" si="21"/>
        <v>-453996.38999999966</v>
      </c>
      <c r="R643" s="94">
        <f t="shared" si="22"/>
        <v>905.88093567251451</v>
      </c>
    </row>
    <row r="644" spans="1:18" x14ac:dyDescent="0.55000000000000004">
      <c r="A644" s="100">
        <v>5</v>
      </c>
      <c r="B644" s="101" t="s">
        <v>60</v>
      </c>
      <c r="C644" s="101" t="s">
        <v>434</v>
      </c>
      <c r="D644" s="101" t="s">
        <v>88</v>
      </c>
      <c r="E644" s="101" t="s">
        <v>435</v>
      </c>
      <c r="F644" s="101" t="s">
        <v>178</v>
      </c>
      <c r="G644" s="101" t="s">
        <v>1067</v>
      </c>
      <c r="H644" s="102">
        <v>2566</v>
      </c>
      <c r="I644" s="100">
        <v>2</v>
      </c>
      <c r="J644" s="103">
        <f>หนองคาย!F57</f>
        <v>434350.57</v>
      </c>
      <c r="K644" s="117">
        <f>หนองคาย!AI57</f>
        <v>379993.92</v>
      </c>
      <c r="L644" s="105">
        <f>หนองคาย!AJ57</f>
        <v>2699870.94</v>
      </c>
      <c r="M644" s="105">
        <f>หนองคาย!AK57</f>
        <v>3662175.09</v>
      </c>
      <c r="N644" s="101"/>
      <c r="O644" s="101"/>
      <c r="P644" s="101"/>
      <c r="Q644" s="93">
        <f t="shared" si="21"/>
        <v>-962304.14999999991</v>
      </c>
      <c r="R644" s="94">
        <f t="shared" si="22"/>
        <v>1052.1710600155884</v>
      </c>
    </row>
    <row r="645" spans="1:18" x14ac:dyDescent="0.55000000000000004">
      <c r="A645" s="100">
        <v>6</v>
      </c>
      <c r="B645" s="101" t="s">
        <v>60</v>
      </c>
      <c r="C645" s="101" t="s">
        <v>434</v>
      </c>
      <c r="D645" s="101" t="s">
        <v>88</v>
      </c>
      <c r="E645" s="101" t="s">
        <v>435</v>
      </c>
      <c r="F645" s="101" t="s">
        <v>178</v>
      </c>
      <c r="G645" s="101" t="s">
        <v>1068</v>
      </c>
      <c r="H645" s="102">
        <v>951</v>
      </c>
      <c r="I645" s="100">
        <v>1</v>
      </c>
      <c r="J645" s="103">
        <f>หนองคาย!F58</f>
        <v>229536.28</v>
      </c>
      <c r="K645" s="117">
        <f>หนองคาย!AI58</f>
        <v>186516.44</v>
      </c>
      <c r="L645" s="105">
        <f>หนองคาย!AJ58</f>
        <v>1463532.3199999998</v>
      </c>
      <c r="M645" s="105">
        <f>หนองคาย!AK58</f>
        <v>2186931.7000000002</v>
      </c>
      <c r="N645" s="101"/>
      <c r="O645" s="101"/>
      <c r="P645" s="101"/>
      <c r="Q645" s="93">
        <f t="shared" si="21"/>
        <v>-723399.38000000035</v>
      </c>
      <c r="R645" s="94">
        <f t="shared" si="22"/>
        <v>1538.94039957939</v>
      </c>
    </row>
    <row r="646" spans="1:18" x14ac:dyDescent="0.55000000000000004">
      <c r="A646" s="100">
        <v>7</v>
      </c>
      <c r="B646" s="101" t="s">
        <v>60</v>
      </c>
      <c r="C646" s="101" t="s">
        <v>434</v>
      </c>
      <c r="D646" s="101" t="s">
        <v>88</v>
      </c>
      <c r="E646" s="101" t="s">
        <v>435</v>
      </c>
      <c r="F646" s="101" t="s">
        <v>178</v>
      </c>
      <c r="G646" s="101" t="s">
        <v>1069</v>
      </c>
      <c r="H646" s="102">
        <v>2045</v>
      </c>
      <c r="I646" s="100">
        <v>2</v>
      </c>
      <c r="J646" s="103">
        <f>หนองคาย!F59</f>
        <v>717641.01</v>
      </c>
      <c r="K646" s="117">
        <f>หนองคาย!AI59</f>
        <v>763125.60000000009</v>
      </c>
      <c r="L646" s="105">
        <f>หนองคาย!AJ59</f>
        <v>2351614.64</v>
      </c>
      <c r="M646" s="105">
        <f>หนองคาย!AK59</f>
        <v>3232281.76</v>
      </c>
      <c r="N646" s="101"/>
      <c r="O646" s="101"/>
      <c r="P646" s="101"/>
      <c r="Q646" s="93">
        <f t="shared" si="21"/>
        <v>-880667.11999999965</v>
      </c>
      <c r="R646" s="94">
        <f t="shared" si="22"/>
        <v>1149.9338092909536</v>
      </c>
    </row>
    <row r="647" spans="1:18" s="112" customFormat="1" x14ac:dyDescent="0.55000000000000004">
      <c r="A647" s="106">
        <v>4</v>
      </c>
      <c r="B647" s="107" t="s">
        <v>60</v>
      </c>
      <c r="C647" s="107"/>
      <c r="D647" s="107"/>
      <c r="E647" s="107" t="s">
        <v>75</v>
      </c>
      <c r="F647" s="107"/>
      <c r="G647" s="107" t="s">
        <v>437</v>
      </c>
      <c r="H647" s="113">
        <f>SUM(H640:H646)</f>
        <v>13450</v>
      </c>
      <c r="I647" s="106"/>
      <c r="J647" s="109">
        <f>SUM(J640:J646)</f>
        <v>2423921.4900000002</v>
      </c>
      <c r="K647" s="109">
        <f>SUM(K640:K646)</f>
        <v>2486419.7999999998</v>
      </c>
      <c r="L647" s="109">
        <f>SUM(L640:L646)</f>
        <v>14939358.540000001</v>
      </c>
      <c r="M647" s="109">
        <f>SUM(M640:M646)</f>
        <v>18482732.369999997</v>
      </c>
      <c r="N647" s="107">
        <v>6</v>
      </c>
      <c r="O647" s="107">
        <v>6</v>
      </c>
      <c r="P647" s="107">
        <f>N647-O647</f>
        <v>0</v>
      </c>
      <c r="Q647" s="110">
        <f t="shared" ref="Q647:Q710" si="24">L647-M647</f>
        <v>-3543373.8299999963</v>
      </c>
      <c r="R647" s="111">
        <f>L647/H647</f>
        <v>1110.732976951673</v>
      </c>
    </row>
    <row r="648" spans="1:18" x14ac:dyDescent="0.55000000000000004">
      <c r="A648" s="100">
        <v>1</v>
      </c>
      <c r="B648" s="101" t="s">
        <v>60</v>
      </c>
      <c r="C648" s="101" t="s">
        <v>438</v>
      </c>
      <c r="D648" s="101" t="s">
        <v>95</v>
      </c>
      <c r="E648" s="101" t="s">
        <v>439</v>
      </c>
      <c r="F648" s="101" t="s">
        <v>208</v>
      </c>
      <c r="G648" s="101" t="s">
        <v>440</v>
      </c>
      <c r="H648" s="102"/>
      <c r="I648" s="100"/>
      <c r="J648" s="103"/>
      <c r="K648" s="104"/>
      <c r="L648" s="105"/>
      <c r="M648" s="105"/>
      <c r="N648" s="101"/>
      <c r="O648" s="101"/>
      <c r="P648" s="101"/>
    </row>
    <row r="649" spans="1:18" x14ac:dyDescent="0.55000000000000004">
      <c r="A649" s="100">
        <v>2</v>
      </c>
      <c r="B649" s="101" t="s">
        <v>60</v>
      </c>
      <c r="C649" s="101" t="s">
        <v>438</v>
      </c>
      <c r="D649" s="101" t="s">
        <v>95</v>
      </c>
      <c r="E649" s="101" t="s">
        <v>439</v>
      </c>
      <c r="F649" s="101" t="s">
        <v>178</v>
      </c>
      <c r="G649" s="101" t="s">
        <v>1070</v>
      </c>
      <c r="H649" s="102">
        <v>3171</v>
      </c>
      <c r="I649" s="100">
        <v>3</v>
      </c>
      <c r="J649" s="103">
        <f>หนองคาย!F60</f>
        <v>244743.41</v>
      </c>
      <c r="K649" s="104">
        <f>หนองคาย!AI60</f>
        <v>250433.13</v>
      </c>
      <c r="L649" s="105">
        <f>หนองคาย!AJ60</f>
        <v>2460895.5</v>
      </c>
      <c r="M649" s="105">
        <f>หนองคาย!AK60</f>
        <v>2030107.23</v>
      </c>
      <c r="N649" s="101"/>
      <c r="O649" s="101"/>
      <c r="P649" s="101"/>
      <c r="Q649" s="93">
        <f t="shared" si="24"/>
        <v>430788.27</v>
      </c>
      <c r="R649" s="94">
        <f t="shared" ref="R649:R710" si="25">L649/H649</f>
        <v>776.06291390728472</v>
      </c>
    </row>
    <row r="650" spans="1:18" x14ac:dyDescent="0.55000000000000004">
      <c r="A650" s="100">
        <v>3</v>
      </c>
      <c r="B650" s="101" t="s">
        <v>60</v>
      </c>
      <c r="C650" s="101" t="s">
        <v>438</v>
      </c>
      <c r="D650" s="101" t="s">
        <v>95</v>
      </c>
      <c r="E650" s="101" t="s">
        <v>439</v>
      </c>
      <c r="F650" s="101" t="s">
        <v>178</v>
      </c>
      <c r="G650" s="101" t="s">
        <v>1071</v>
      </c>
      <c r="H650" s="102">
        <v>4975</v>
      </c>
      <c r="I650" s="100">
        <v>4</v>
      </c>
      <c r="J650" s="103">
        <f>หนองคาย!F61</f>
        <v>285069.11</v>
      </c>
      <c r="K650" s="104">
        <f>หนองคาย!AI61</f>
        <v>295185.05</v>
      </c>
      <c r="L650" s="105">
        <f>หนองคาย!AJ61</f>
        <v>2916510.96</v>
      </c>
      <c r="M650" s="105">
        <f>หนองคาย!AK61</f>
        <v>2683173.34</v>
      </c>
      <c r="N650" s="101"/>
      <c r="O650" s="101"/>
      <c r="P650" s="101"/>
      <c r="Q650" s="93">
        <f t="shared" si="24"/>
        <v>233337.62000000011</v>
      </c>
      <c r="R650" s="94">
        <f t="shared" si="25"/>
        <v>586.23335879396984</v>
      </c>
    </row>
    <row r="651" spans="1:18" x14ac:dyDescent="0.55000000000000004">
      <c r="A651" s="100">
        <v>4</v>
      </c>
      <c r="B651" s="101" t="s">
        <v>60</v>
      </c>
      <c r="C651" s="101" t="s">
        <v>438</v>
      </c>
      <c r="D651" s="101" t="s">
        <v>95</v>
      </c>
      <c r="E651" s="101" t="s">
        <v>439</v>
      </c>
      <c r="F651" s="101" t="s">
        <v>178</v>
      </c>
      <c r="G651" s="101" t="s">
        <v>1072</v>
      </c>
      <c r="H651" s="102">
        <v>2674</v>
      </c>
      <c r="I651" s="100">
        <v>2</v>
      </c>
      <c r="J651" s="103">
        <f>หนองคาย!F62</f>
        <v>59601.66</v>
      </c>
      <c r="K651" s="104">
        <f>หนองคาย!AI62</f>
        <v>61731.670000000006</v>
      </c>
      <c r="L651" s="105">
        <f>หนองคาย!AJ62</f>
        <v>1913781.14</v>
      </c>
      <c r="M651" s="105">
        <f>หนองคาย!AK62</f>
        <v>1975156.3</v>
      </c>
      <c r="N651" s="101"/>
      <c r="O651" s="101"/>
      <c r="P651" s="101"/>
      <c r="Q651" s="93">
        <f t="shared" si="24"/>
        <v>-61375.160000000149</v>
      </c>
      <c r="R651" s="94">
        <f t="shared" si="25"/>
        <v>715.69975317875833</v>
      </c>
    </row>
    <row r="652" spans="1:18" x14ac:dyDescent="0.55000000000000004">
      <c r="A652" s="100">
        <v>5</v>
      </c>
      <c r="B652" s="101" t="s">
        <v>60</v>
      </c>
      <c r="C652" s="101" t="s">
        <v>438</v>
      </c>
      <c r="D652" s="101" t="s">
        <v>95</v>
      </c>
      <c r="E652" s="101" t="s">
        <v>439</v>
      </c>
      <c r="F652" s="101" t="s">
        <v>178</v>
      </c>
      <c r="G652" s="101" t="s">
        <v>1073</v>
      </c>
      <c r="H652" s="102">
        <v>3165</v>
      </c>
      <c r="I652" s="100">
        <v>3</v>
      </c>
      <c r="J652" s="103">
        <f>หนองคาย!F63</f>
        <v>1018906.87</v>
      </c>
      <c r="K652" s="104">
        <f>หนองคาย!AI63</f>
        <v>1038945.49</v>
      </c>
      <c r="L652" s="105">
        <f>หนองคาย!AJ63</f>
        <v>4388819.7200000007</v>
      </c>
      <c r="M652" s="105">
        <f>หนองคาย!AK63</f>
        <v>3043642.03</v>
      </c>
      <c r="N652" s="101"/>
      <c r="O652" s="101"/>
      <c r="P652" s="101"/>
      <c r="Q652" s="93">
        <f t="shared" si="24"/>
        <v>1345177.6900000009</v>
      </c>
      <c r="R652" s="94">
        <f t="shared" si="25"/>
        <v>1386.6728973143761</v>
      </c>
    </row>
    <row r="653" spans="1:18" x14ac:dyDescent="0.55000000000000004">
      <c r="A653" s="100">
        <v>6</v>
      </c>
      <c r="B653" s="101" t="s">
        <v>60</v>
      </c>
      <c r="C653" s="101" t="s">
        <v>438</v>
      </c>
      <c r="D653" s="101" t="s">
        <v>95</v>
      </c>
      <c r="E653" s="101" t="s">
        <v>439</v>
      </c>
      <c r="F653" s="101" t="s">
        <v>178</v>
      </c>
      <c r="G653" s="101" t="s">
        <v>1074</v>
      </c>
      <c r="H653" s="102">
        <v>2202</v>
      </c>
      <c r="I653" s="100">
        <v>2</v>
      </c>
      <c r="J653" s="103">
        <f>หนองคาย!F64</f>
        <v>1373633.05</v>
      </c>
      <c r="K653" s="104">
        <f>หนองคาย!AI64</f>
        <v>1391246.47</v>
      </c>
      <c r="L653" s="105">
        <f>หนองคาย!AJ64</f>
        <v>3465657.4400000004</v>
      </c>
      <c r="M653" s="105">
        <f>หนองคาย!AK64</f>
        <v>2152652.2799999998</v>
      </c>
      <c r="N653" s="101"/>
      <c r="O653" s="101"/>
      <c r="P653" s="101"/>
      <c r="Q653" s="93">
        <f t="shared" si="24"/>
        <v>1313005.1600000006</v>
      </c>
      <c r="R653" s="94">
        <f t="shared" si="25"/>
        <v>1573.8680472297913</v>
      </c>
    </row>
    <row r="654" spans="1:18" s="112" customFormat="1" x14ac:dyDescent="0.55000000000000004">
      <c r="A654" s="106">
        <v>5</v>
      </c>
      <c r="B654" s="107" t="s">
        <v>60</v>
      </c>
      <c r="C654" s="107"/>
      <c r="D654" s="107"/>
      <c r="E654" s="107" t="s">
        <v>75</v>
      </c>
      <c r="F654" s="107"/>
      <c r="G654" s="107" t="s">
        <v>441</v>
      </c>
      <c r="H654" s="113">
        <f>SUM(H648:H653)</f>
        <v>16187</v>
      </c>
      <c r="I654" s="106"/>
      <c r="J654" s="109">
        <f>SUM(J648:J653)</f>
        <v>2981954.1</v>
      </c>
      <c r="K654" s="144">
        <f>SUM(K648:K653)</f>
        <v>3037541.8099999996</v>
      </c>
      <c r="L654" s="109">
        <f>SUM(L648:L653)</f>
        <v>15145664.760000002</v>
      </c>
      <c r="M654" s="109">
        <f>SUM(M648:M653)</f>
        <v>11884731.18</v>
      </c>
      <c r="N654" s="107">
        <v>5</v>
      </c>
      <c r="O654" s="107">
        <v>5</v>
      </c>
      <c r="P654" s="107">
        <f>N654-O654</f>
        <v>0</v>
      </c>
      <c r="Q654" s="110">
        <f t="shared" si="24"/>
        <v>3260933.5800000019</v>
      </c>
      <c r="R654" s="111">
        <f>L654/H654</f>
        <v>935.66842280842661</v>
      </c>
    </row>
    <row r="655" spans="1:18" x14ac:dyDescent="0.55000000000000004">
      <c r="A655" s="100">
        <v>1</v>
      </c>
      <c r="B655" s="101" t="s">
        <v>60</v>
      </c>
      <c r="C655" s="101" t="s">
        <v>442</v>
      </c>
      <c r="D655" s="101" t="s">
        <v>109</v>
      </c>
      <c r="E655" s="101" t="s">
        <v>443</v>
      </c>
      <c r="F655" s="101" t="s">
        <v>208</v>
      </c>
      <c r="G655" s="101" t="s">
        <v>444</v>
      </c>
      <c r="H655" s="102"/>
      <c r="I655" s="100"/>
      <c r="J655" s="103"/>
      <c r="K655" s="104"/>
      <c r="L655" s="105"/>
      <c r="M655" s="105"/>
      <c r="N655" s="101"/>
      <c r="O655" s="101"/>
      <c r="P655" s="101"/>
    </row>
    <row r="656" spans="1:18" x14ac:dyDescent="0.55000000000000004">
      <c r="A656" s="100">
        <v>2</v>
      </c>
      <c r="B656" s="101" t="s">
        <v>60</v>
      </c>
      <c r="C656" s="101" t="s">
        <v>442</v>
      </c>
      <c r="D656" s="101" t="s">
        <v>109</v>
      </c>
      <c r="E656" s="101" t="s">
        <v>443</v>
      </c>
      <c r="F656" s="101" t="s">
        <v>178</v>
      </c>
      <c r="G656" s="101" t="s">
        <v>1075</v>
      </c>
      <c r="H656" s="102">
        <v>5571</v>
      </c>
      <c r="I656" s="100">
        <v>4</v>
      </c>
      <c r="J656" s="103">
        <f>หนองคาย!F65</f>
        <v>413772.79</v>
      </c>
      <c r="K656" s="104">
        <f>หนองคาย!AI65</f>
        <v>537205.63</v>
      </c>
      <c r="L656" s="105">
        <f>หนองคาย!AJ65</f>
        <v>3415464.9699999997</v>
      </c>
      <c r="M656" s="105">
        <f>หนองคาย!AK65</f>
        <v>3202221.34</v>
      </c>
      <c r="N656" s="101"/>
      <c r="O656" s="101"/>
      <c r="P656" s="101"/>
      <c r="Q656" s="93">
        <f t="shared" si="24"/>
        <v>213243.62999999989</v>
      </c>
      <c r="R656" s="94">
        <f t="shared" si="25"/>
        <v>613.07933405133724</v>
      </c>
    </row>
    <row r="657" spans="1:18" x14ac:dyDescent="0.55000000000000004">
      <c r="A657" s="100">
        <v>3</v>
      </c>
      <c r="B657" s="101" t="s">
        <v>60</v>
      </c>
      <c r="C657" s="101" t="s">
        <v>442</v>
      </c>
      <c r="D657" s="101" t="s">
        <v>109</v>
      </c>
      <c r="E657" s="101" t="s">
        <v>443</v>
      </c>
      <c r="F657" s="101" t="s">
        <v>178</v>
      </c>
      <c r="G657" s="101" t="s">
        <v>1076</v>
      </c>
      <c r="H657" s="102">
        <v>5124</v>
      </c>
      <c r="I657" s="100">
        <v>4</v>
      </c>
      <c r="J657" s="103">
        <f>หนองคาย!F66</f>
        <v>495918.78</v>
      </c>
      <c r="K657" s="104">
        <f>หนองคาย!AI66</f>
        <v>507049.25</v>
      </c>
      <c r="L657" s="105">
        <f>หนองคาย!AJ66</f>
        <v>3070155.3</v>
      </c>
      <c r="M657" s="105">
        <f>หนองคาย!AK66</f>
        <v>3290874.78</v>
      </c>
      <c r="N657" s="101"/>
      <c r="O657" s="101"/>
      <c r="P657" s="101"/>
      <c r="Q657" s="93">
        <f t="shared" si="24"/>
        <v>-220719.47999999998</v>
      </c>
      <c r="R657" s="94">
        <f t="shared" si="25"/>
        <v>599.17160421545668</v>
      </c>
    </row>
    <row r="658" spans="1:18" x14ac:dyDescent="0.55000000000000004">
      <c r="A658" s="100">
        <v>4</v>
      </c>
      <c r="B658" s="101" t="s">
        <v>60</v>
      </c>
      <c r="C658" s="101" t="s">
        <v>442</v>
      </c>
      <c r="D658" s="101" t="s">
        <v>109</v>
      </c>
      <c r="E658" s="101" t="s">
        <v>443</v>
      </c>
      <c r="F658" s="101" t="s">
        <v>178</v>
      </c>
      <c r="G658" s="101" t="s">
        <v>1077</v>
      </c>
      <c r="H658" s="102">
        <v>7200</v>
      </c>
      <c r="I658" s="100">
        <v>5</v>
      </c>
      <c r="J658" s="103">
        <f>หนองคาย!F67</f>
        <v>742070.41</v>
      </c>
      <c r="K658" s="104">
        <f>หนองคาย!AI67</f>
        <v>728666.17</v>
      </c>
      <c r="L658" s="105">
        <f>หนองคาย!AJ67</f>
        <v>2785680.38</v>
      </c>
      <c r="M658" s="105">
        <f>หนองคาย!AK67</f>
        <v>2400318.06</v>
      </c>
      <c r="N658" s="101"/>
      <c r="O658" s="101"/>
      <c r="P658" s="101"/>
      <c r="Q658" s="93">
        <f t="shared" si="24"/>
        <v>385362.31999999983</v>
      </c>
      <c r="R658" s="94">
        <f t="shared" si="25"/>
        <v>386.90005277777777</v>
      </c>
    </row>
    <row r="659" spans="1:18" s="112" customFormat="1" x14ac:dyDescent="0.55000000000000004">
      <c r="A659" s="106">
        <v>6</v>
      </c>
      <c r="B659" s="107" t="s">
        <v>60</v>
      </c>
      <c r="C659" s="107"/>
      <c r="D659" s="107"/>
      <c r="E659" s="107" t="s">
        <v>75</v>
      </c>
      <c r="F659" s="107"/>
      <c r="G659" s="107" t="s">
        <v>445</v>
      </c>
      <c r="H659" s="113">
        <f>SUM(H656:H658)</f>
        <v>17895</v>
      </c>
      <c r="I659" s="106"/>
      <c r="J659" s="109">
        <f>SUM(J655:J658)</f>
        <v>1651761.98</v>
      </c>
      <c r="K659" s="109">
        <f>SUM(K655:K658)</f>
        <v>1772921.05</v>
      </c>
      <c r="L659" s="109">
        <f>SUM(L655:L658)</f>
        <v>9271300.6499999985</v>
      </c>
      <c r="M659" s="109">
        <f>SUM(M655:M658)</f>
        <v>8893414.1799999997</v>
      </c>
      <c r="N659" s="107">
        <v>3</v>
      </c>
      <c r="O659" s="107">
        <v>3</v>
      </c>
      <c r="P659" s="107">
        <f>N659-O659</f>
        <v>0</v>
      </c>
      <c r="Q659" s="110">
        <f t="shared" si="24"/>
        <v>377886.46999999881</v>
      </c>
      <c r="R659" s="111">
        <f>L659/H659</f>
        <v>518.09447611064536</v>
      </c>
    </row>
    <row r="660" spans="1:18" x14ac:dyDescent="0.55000000000000004">
      <c r="A660" s="100">
        <v>1</v>
      </c>
      <c r="B660" s="101" t="s">
        <v>60</v>
      </c>
      <c r="C660" s="101" t="s">
        <v>446</v>
      </c>
      <c r="D660" s="101" t="s">
        <v>123</v>
      </c>
      <c r="E660" s="101" t="s">
        <v>447</v>
      </c>
      <c r="F660" s="101" t="s">
        <v>208</v>
      </c>
      <c r="G660" s="101" t="s">
        <v>448</v>
      </c>
      <c r="H660" s="102"/>
      <c r="I660" s="100"/>
      <c r="J660" s="103"/>
      <c r="K660" s="104"/>
      <c r="L660" s="105"/>
      <c r="M660" s="105"/>
      <c r="N660" s="101"/>
      <c r="O660" s="101"/>
      <c r="P660" s="101"/>
    </row>
    <row r="661" spans="1:18" x14ac:dyDescent="0.55000000000000004">
      <c r="A661" s="100">
        <v>2</v>
      </c>
      <c r="B661" s="101" t="s">
        <v>60</v>
      </c>
      <c r="C661" s="101" t="s">
        <v>446</v>
      </c>
      <c r="D661" s="101" t="s">
        <v>123</v>
      </c>
      <c r="E661" s="101" t="s">
        <v>447</v>
      </c>
      <c r="F661" s="101" t="s">
        <v>178</v>
      </c>
      <c r="G661" s="101" t="s">
        <v>1078</v>
      </c>
      <c r="H661" s="102">
        <v>6642</v>
      </c>
      <c r="I661" s="100">
        <v>5</v>
      </c>
      <c r="J661" s="103">
        <f>หนองคาย!F68</f>
        <v>811815.89</v>
      </c>
      <c r="K661" s="104">
        <f>หนองคาย!AI68</f>
        <v>836571.18</v>
      </c>
      <c r="L661" s="105">
        <f>หนองคาย!AJ68</f>
        <v>4586682.3599999994</v>
      </c>
      <c r="M661" s="105">
        <f>หนองคาย!AK68</f>
        <v>3182567.55</v>
      </c>
      <c r="N661" s="101"/>
      <c r="O661" s="101"/>
      <c r="P661" s="101"/>
      <c r="Q661" s="93">
        <f t="shared" si="24"/>
        <v>1404114.8099999996</v>
      </c>
      <c r="R661" s="94">
        <f t="shared" si="25"/>
        <v>690.55741644083093</v>
      </c>
    </row>
    <row r="662" spans="1:18" x14ac:dyDescent="0.55000000000000004">
      <c r="A662" s="100">
        <v>3</v>
      </c>
      <c r="B662" s="101" t="s">
        <v>60</v>
      </c>
      <c r="C662" s="101" t="s">
        <v>446</v>
      </c>
      <c r="D662" s="101" t="s">
        <v>123</v>
      </c>
      <c r="E662" s="101" t="s">
        <v>447</v>
      </c>
      <c r="F662" s="101" t="s">
        <v>178</v>
      </c>
      <c r="G662" s="101" t="s">
        <v>1079</v>
      </c>
      <c r="H662" s="102">
        <v>3199</v>
      </c>
      <c r="I662" s="100">
        <v>3</v>
      </c>
      <c r="J662" s="103">
        <f>หนองคาย!F69</f>
        <v>547914.94999999995</v>
      </c>
      <c r="K662" s="104">
        <f>หนองคาย!AI69</f>
        <v>593248.93999999994</v>
      </c>
      <c r="L662" s="105">
        <f>หนองคาย!AJ69</f>
        <v>2682585.08</v>
      </c>
      <c r="M662" s="105">
        <f>หนองคาย!AK69</f>
        <v>1910789.6300000001</v>
      </c>
      <c r="N662" s="101"/>
      <c r="O662" s="101"/>
      <c r="P662" s="101"/>
      <c r="Q662" s="93">
        <f t="shared" si="24"/>
        <v>771795.45</v>
      </c>
      <c r="R662" s="94">
        <f t="shared" si="25"/>
        <v>838.56989059080968</v>
      </c>
    </row>
    <row r="663" spans="1:18" x14ac:dyDescent="0.55000000000000004">
      <c r="A663" s="100">
        <v>4</v>
      </c>
      <c r="B663" s="101" t="s">
        <v>60</v>
      </c>
      <c r="C663" s="101" t="s">
        <v>446</v>
      </c>
      <c r="D663" s="101" t="s">
        <v>123</v>
      </c>
      <c r="E663" s="101" t="s">
        <v>447</v>
      </c>
      <c r="F663" s="101" t="s">
        <v>178</v>
      </c>
      <c r="G663" s="101" t="s">
        <v>1080</v>
      </c>
      <c r="H663" s="102">
        <v>5644</v>
      </c>
      <c r="I663" s="100">
        <v>4</v>
      </c>
      <c r="J663" s="103">
        <f>หนองคาย!F70</f>
        <v>491609.78</v>
      </c>
      <c r="K663" s="104">
        <f>หนองคาย!AI70</f>
        <v>539864.28</v>
      </c>
      <c r="L663" s="105">
        <f>หนองคาย!AJ70</f>
        <v>4932362.9399999995</v>
      </c>
      <c r="M663" s="105">
        <f>หนองคาย!AK70</f>
        <v>3884708.0399999996</v>
      </c>
      <c r="N663" s="101"/>
      <c r="O663" s="101"/>
      <c r="P663" s="101"/>
      <c r="Q663" s="93">
        <f t="shared" si="24"/>
        <v>1047654.8999999999</v>
      </c>
      <c r="R663" s="94">
        <f t="shared" si="25"/>
        <v>873.91263997165117</v>
      </c>
    </row>
    <row r="664" spans="1:18" x14ac:dyDescent="0.55000000000000004">
      <c r="A664" s="100">
        <v>5</v>
      </c>
      <c r="B664" s="101" t="s">
        <v>60</v>
      </c>
      <c r="C664" s="101" t="s">
        <v>446</v>
      </c>
      <c r="D664" s="101" t="s">
        <v>123</v>
      </c>
      <c r="E664" s="101" t="s">
        <v>447</v>
      </c>
      <c r="F664" s="101" t="s">
        <v>178</v>
      </c>
      <c r="G664" s="101" t="s">
        <v>1081</v>
      </c>
      <c r="H664" s="102">
        <v>5464</v>
      </c>
      <c r="I664" s="100">
        <v>4</v>
      </c>
      <c r="J664" s="103">
        <f>หนองคาย!F71</f>
        <v>1871496.12</v>
      </c>
      <c r="K664" s="104">
        <f>หนองคาย!AI71</f>
        <v>1934862.12</v>
      </c>
      <c r="L664" s="105">
        <f>หนองคาย!AJ71</f>
        <v>3381574.04</v>
      </c>
      <c r="M664" s="105">
        <f>หนองคาย!AK71</f>
        <v>2752942.65</v>
      </c>
      <c r="N664" s="101"/>
      <c r="O664" s="101"/>
      <c r="P664" s="101"/>
      <c r="Q664" s="93">
        <f t="shared" si="24"/>
        <v>628631.39000000013</v>
      </c>
      <c r="R664" s="94">
        <f t="shared" si="25"/>
        <v>618.88251098096634</v>
      </c>
    </row>
    <row r="665" spans="1:18" x14ac:dyDescent="0.55000000000000004">
      <c r="A665" s="100">
        <v>6</v>
      </c>
      <c r="B665" s="101" t="s">
        <v>60</v>
      </c>
      <c r="C665" s="101" t="s">
        <v>446</v>
      </c>
      <c r="D665" s="101" t="s">
        <v>123</v>
      </c>
      <c r="E665" s="101" t="s">
        <v>447</v>
      </c>
      <c r="F665" s="101" t="s">
        <v>178</v>
      </c>
      <c r="G665" s="101" t="s">
        <v>1082</v>
      </c>
      <c r="H665" s="102">
        <v>10050</v>
      </c>
      <c r="I665" s="100">
        <v>5</v>
      </c>
      <c r="J665" s="103">
        <f>หนองคาย!F72</f>
        <v>1479088.18</v>
      </c>
      <c r="K665" s="104">
        <f>หนองคาย!AI72</f>
        <v>1481467.23</v>
      </c>
      <c r="L665" s="105">
        <f>หนองคาย!AJ72</f>
        <v>6531474.0899999999</v>
      </c>
      <c r="M665" s="105">
        <f>หนองคาย!AK72</f>
        <v>4974976.7</v>
      </c>
      <c r="N665" s="101"/>
      <c r="O665" s="101"/>
      <c r="P665" s="101"/>
      <c r="Q665" s="93">
        <f t="shared" si="24"/>
        <v>1556497.3899999997</v>
      </c>
      <c r="R665" s="94">
        <f t="shared" si="25"/>
        <v>649.89791940298505</v>
      </c>
    </row>
    <row r="666" spans="1:18" x14ac:dyDescent="0.55000000000000004">
      <c r="A666" s="100">
        <v>7</v>
      </c>
      <c r="B666" s="101" t="s">
        <v>60</v>
      </c>
      <c r="C666" s="101" t="s">
        <v>446</v>
      </c>
      <c r="D666" s="101" t="s">
        <v>123</v>
      </c>
      <c r="E666" s="101" t="s">
        <v>447</v>
      </c>
      <c r="F666" s="101" t="s">
        <v>178</v>
      </c>
      <c r="G666" s="101" t="s">
        <v>1083</v>
      </c>
      <c r="H666" s="102">
        <v>2842</v>
      </c>
      <c r="I666" s="100">
        <v>2</v>
      </c>
      <c r="J666" s="103">
        <f>หนองคาย!F73</f>
        <v>251061.71</v>
      </c>
      <c r="K666" s="104">
        <f>หนองคาย!AI73</f>
        <v>262907.12</v>
      </c>
      <c r="L666" s="105">
        <f>หนองคาย!AJ73</f>
        <v>1821036.1400000001</v>
      </c>
      <c r="M666" s="105">
        <f>หนองคาย!AK73</f>
        <v>2645734.08</v>
      </c>
      <c r="N666" s="101"/>
      <c r="O666" s="101"/>
      <c r="P666" s="101"/>
      <c r="Q666" s="93">
        <f t="shared" si="24"/>
        <v>-824697.94</v>
      </c>
      <c r="R666" s="94">
        <f t="shared" si="25"/>
        <v>640.75866995073898</v>
      </c>
    </row>
    <row r="667" spans="1:18" x14ac:dyDescent="0.55000000000000004">
      <c r="A667" s="100">
        <v>8</v>
      </c>
      <c r="B667" s="101" t="s">
        <v>60</v>
      </c>
      <c r="C667" s="101" t="s">
        <v>446</v>
      </c>
      <c r="D667" s="101" t="s">
        <v>123</v>
      </c>
      <c r="E667" s="101" t="s">
        <v>447</v>
      </c>
      <c r="F667" s="101" t="s">
        <v>178</v>
      </c>
      <c r="G667" s="101" t="s">
        <v>1084</v>
      </c>
      <c r="H667" s="102">
        <v>3136</v>
      </c>
      <c r="I667" s="100">
        <v>3</v>
      </c>
      <c r="J667" s="103">
        <f>หนองคาย!F74</f>
        <v>283374.78000000003</v>
      </c>
      <c r="K667" s="104">
        <f>หนองคาย!AI74</f>
        <v>297355.8</v>
      </c>
      <c r="L667" s="105">
        <f>หนองคาย!AJ74</f>
        <v>2635728.46</v>
      </c>
      <c r="M667" s="105">
        <f>หนองคาย!AK74</f>
        <v>1835796.03</v>
      </c>
      <c r="N667" s="101"/>
      <c r="O667" s="101"/>
      <c r="P667" s="101"/>
      <c r="Q667" s="93">
        <f t="shared" si="24"/>
        <v>799932.42999999993</v>
      </c>
      <c r="R667" s="94">
        <f t="shared" si="25"/>
        <v>840.47463647959182</v>
      </c>
    </row>
    <row r="668" spans="1:18" s="112" customFormat="1" x14ac:dyDescent="0.55000000000000004">
      <c r="A668" s="106">
        <v>7</v>
      </c>
      <c r="B668" s="107" t="s">
        <v>60</v>
      </c>
      <c r="C668" s="107"/>
      <c r="D668" s="107"/>
      <c r="E668" s="107" t="s">
        <v>75</v>
      </c>
      <c r="F668" s="107"/>
      <c r="G668" s="107" t="s">
        <v>449</v>
      </c>
      <c r="H668" s="113">
        <f>SUM(H661:H667)</f>
        <v>36977</v>
      </c>
      <c r="I668" s="106"/>
      <c r="J668" s="109">
        <f>SUM(J660:J667)</f>
        <v>5736361.4100000001</v>
      </c>
      <c r="K668" s="109">
        <f>SUM(K660:K667)</f>
        <v>5946276.6699999999</v>
      </c>
      <c r="L668" s="109">
        <f>SUM(L660:L667)</f>
        <v>26571443.109999999</v>
      </c>
      <c r="M668" s="109">
        <f>SUM(M660:M667)</f>
        <v>21187514.68</v>
      </c>
      <c r="N668" s="107">
        <v>7</v>
      </c>
      <c r="O668" s="107">
        <v>7</v>
      </c>
      <c r="P668" s="107">
        <f>N668-O668</f>
        <v>0</v>
      </c>
      <c r="Q668" s="110">
        <f t="shared" si="24"/>
        <v>5383928.4299999997</v>
      </c>
      <c r="R668" s="111">
        <f>L668/H668</f>
        <v>718.59380452713845</v>
      </c>
    </row>
    <row r="669" spans="1:18" x14ac:dyDescent="0.55000000000000004">
      <c r="A669" s="100">
        <v>1</v>
      </c>
      <c r="B669" s="101" t="s">
        <v>60</v>
      </c>
      <c r="C669" s="101" t="s">
        <v>450</v>
      </c>
      <c r="D669" s="101" t="s">
        <v>128</v>
      </c>
      <c r="E669" s="101" t="s">
        <v>451</v>
      </c>
      <c r="F669" s="101" t="s">
        <v>208</v>
      </c>
      <c r="G669" s="101" t="s">
        <v>452</v>
      </c>
      <c r="H669" s="102"/>
      <c r="I669" s="100"/>
      <c r="J669" s="103"/>
      <c r="K669" s="104"/>
      <c r="L669" s="105"/>
      <c r="M669" s="105"/>
      <c r="N669" s="101"/>
      <c r="O669" s="101"/>
      <c r="P669" s="101"/>
    </row>
    <row r="670" spans="1:18" x14ac:dyDescent="0.55000000000000004">
      <c r="A670" s="100">
        <v>2</v>
      </c>
      <c r="B670" s="101" t="s">
        <v>60</v>
      </c>
      <c r="C670" s="101" t="s">
        <v>450</v>
      </c>
      <c r="D670" s="101" t="s">
        <v>128</v>
      </c>
      <c r="E670" s="101" t="s">
        <v>451</v>
      </c>
      <c r="F670" s="101" t="s">
        <v>178</v>
      </c>
      <c r="G670" s="101" t="s">
        <v>1085</v>
      </c>
      <c r="H670" s="102">
        <v>5261</v>
      </c>
      <c r="I670" s="100">
        <v>4</v>
      </c>
      <c r="J670" s="103">
        <f>หนองคาย!F75</f>
        <v>583493.25</v>
      </c>
      <c r="K670" s="104">
        <f>หนองคาย!AI75</f>
        <v>617617.07000000007</v>
      </c>
      <c r="L670" s="105">
        <f>หนองคาย!AJ75</f>
        <v>3685243.76</v>
      </c>
      <c r="M670" s="105">
        <f>หนองคาย!AK75</f>
        <v>3149307.76</v>
      </c>
      <c r="N670" s="101"/>
      <c r="O670" s="101"/>
      <c r="P670" s="101"/>
      <c r="Q670" s="93">
        <f t="shared" si="24"/>
        <v>535936</v>
      </c>
      <c r="R670" s="94">
        <f t="shared" si="25"/>
        <v>700.48351264018243</v>
      </c>
    </row>
    <row r="671" spans="1:18" x14ac:dyDescent="0.55000000000000004">
      <c r="A671" s="100">
        <v>3</v>
      </c>
      <c r="B671" s="101" t="s">
        <v>60</v>
      </c>
      <c r="C671" s="101" t="s">
        <v>450</v>
      </c>
      <c r="D671" s="101" t="s">
        <v>128</v>
      </c>
      <c r="E671" s="101" t="s">
        <v>451</v>
      </c>
      <c r="F671" s="101" t="s">
        <v>178</v>
      </c>
      <c r="G671" s="101" t="s">
        <v>1086</v>
      </c>
      <c r="H671" s="102">
        <v>6578</v>
      </c>
      <c r="I671" s="100">
        <v>5</v>
      </c>
      <c r="J671" s="103">
        <f>หนองคาย!F76</f>
        <v>1203135.46</v>
      </c>
      <c r="K671" s="104">
        <f>หนองคาย!AI76</f>
        <v>1231639.49</v>
      </c>
      <c r="L671" s="105">
        <f>หนองคาย!AJ76</f>
        <v>4410786.8</v>
      </c>
      <c r="M671" s="105">
        <f>หนองคาย!AK76</f>
        <v>3547577.0700000003</v>
      </c>
      <c r="N671" s="101"/>
      <c r="O671" s="101"/>
      <c r="P671" s="101"/>
      <c r="Q671" s="93">
        <f t="shared" si="24"/>
        <v>863209.72999999952</v>
      </c>
      <c r="R671" s="94">
        <f t="shared" si="25"/>
        <v>670.53615080571603</v>
      </c>
    </row>
    <row r="672" spans="1:18" x14ac:dyDescent="0.55000000000000004">
      <c r="A672" s="100">
        <v>4</v>
      </c>
      <c r="B672" s="101" t="s">
        <v>60</v>
      </c>
      <c r="C672" s="101" t="s">
        <v>450</v>
      </c>
      <c r="D672" s="101" t="s">
        <v>128</v>
      </c>
      <c r="E672" s="101" t="s">
        <v>451</v>
      </c>
      <c r="F672" s="101" t="s">
        <v>178</v>
      </c>
      <c r="G672" s="101" t="s">
        <v>1087</v>
      </c>
      <c r="H672" s="102">
        <v>2647</v>
      </c>
      <c r="I672" s="100">
        <v>2</v>
      </c>
      <c r="J672" s="103">
        <f>หนองคาย!F77</f>
        <v>428974.56</v>
      </c>
      <c r="K672" s="104">
        <f>หนองคาย!AI77</f>
        <v>460282.54</v>
      </c>
      <c r="L672" s="105">
        <f>หนองคาย!AJ77</f>
        <v>2499169.15</v>
      </c>
      <c r="M672" s="105">
        <f>หนองคาย!AK77</f>
        <v>2007918.5399999998</v>
      </c>
      <c r="N672" s="101"/>
      <c r="O672" s="101"/>
      <c r="P672" s="101"/>
      <c r="Q672" s="93">
        <f t="shared" si="24"/>
        <v>491250.6100000001</v>
      </c>
      <c r="R672" s="94">
        <f t="shared" si="25"/>
        <v>944.15154892330941</v>
      </c>
    </row>
    <row r="673" spans="1:18" x14ac:dyDescent="0.55000000000000004">
      <c r="A673" s="100">
        <v>5</v>
      </c>
      <c r="B673" s="101" t="s">
        <v>60</v>
      </c>
      <c r="C673" s="101" t="s">
        <v>450</v>
      </c>
      <c r="D673" s="101" t="s">
        <v>128</v>
      </c>
      <c r="E673" s="101" t="s">
        <v>451</v>
      </c>
      <c r="F673" s="101" t="s">
        <v>178</v>
      </c>
      <c r="G673" s="101" t="s">
        <v>1088</v>
      </c>
      <c r="H673" s="102">
        <v>5060</v>
      </c>
      <c r="I673" s="100">
        <v>4</v>
      </c>
      <c r="J673" s="103">
        <f>หนองคาย!F78</f>
        <v>782661.51</v>
      </c>
      <c r="K673" s="104">
        <f>หนองคาย!AI78</f>
        <v>864519.13</v>
      </c>
      <c r="L673" s="105">
        <f>หนองคาย!AJ78</f>
        <v>4085549.09</v>
      </c>
      <c r="M673" s="105">
        <f>หนองคาย!AK78</f>
        <v>3770292.5900000003</v>
      </c>
      <c r="N673" s="101"/>
      <c r="O673" s="101"/>
      <c r="P673" s="101"/>
      <c r="Q673" s="93">
        <f t="shared" si="24"/>
        <v>315256.49999999953</v>
      </c>
      <c r="R673" s="94">
        <f t="shared" si="25"/>
        <v>807.42076877470356</v>
      </c>
    </row>
    <row r="674" spans="1:18" x14ac:dyDescent="0.55000000000000004">
      <c r="A674" s="100">
        <v>6</v>
      </c>
      <c r="B674" s="101" t="s">
        <v>60</v>
      </c>
      <c r="C674" s="101" t="s">
        <v>450</v>
      </c>
      <c r="D674" s="101" t="s">
        <v>128</v>
      </c>
      <c r="E674" s="101" t="s">
        <v>451</v>
      </c>
      <c r="F674" s="101" t="s">
        <v>178</v>
      </c>
      <c r="G674" s="101" t="s">
        <v>1089</v>
      </c>
      <c r="H674" s="102">
        <v>4419</v>
      </c>
      <c r="I674" s="100">
        <v>3</v>
      </c>
      <c r="J674" s="103">
        <f>หนองคาย!F79</f>
        <v>1149601.2</v>
      </c>
      <c r="K674" s="104">
        <f>หนองคาย!AI79</f>
        <v>1189916.99</v>
      </c>
      <c r="L674" s="105">
        <f>หนองคาย!AJ79</f>
        <v>4048676.09</v>
      </c>
      <c r="M674" s="105">
        <f>หนองคาย!AK79</f>
        <v>4523175.58</v>
      </c>
      <c r="N674" s="101"/>
      <c r="O674" s="101"/>
      <c r="P674" s="101"/>
      <c r="Q674" s="93">
        <f t="shared" si="24"/>
        <v>-474499.49000000022</v>
      </c>
      <c r="R674" s="94">
        <f t="shared" si="25"/>
        <v>916.19735007920337</v>
      </c>
    </row>
    <row r="675" spans="1:18" x14ac:dyDescent="0.55000000000000004">
      <c r="A675" s="100">
        <v>7</v>
      </c>
      <c r="B675" s="101" t="s">
        <v>60</v>
      </c>
      <c r="C675" s="101" t="s">
        <v>450</v>
      </c>
      <c r="D675" s="101" t="s">
        <v>128</v>
      </c>
      <c r="E675" s="101" t="s">
        <v>451</v>
      </c>
      <c r="F675" s="101" t="s">
        <v>178</v>
      </c>
      <c r="G675" s="101" t="s">
        <v>1090</v>
      </c>
      <c r="H675" s="102">
        <v>4269</v>
      </c>
      <c r="I675" s="100">
        <v>3</v>
      </c>
      <c r="J675" s="103">
        <f>หนองคาย!F80</f>
        <v>703468.8</v>
      </c>
      <c r="K675" s="104">
        <f>หนองคาย!AI80</f>
        <v>713992.5</v>
      </c>
      <c r="L675" s="105">
        <f>หนองคาย!AJ80</f>
        <v>2588308.23</v>
      </c>
      <c r="M675" s="105">
        <f>หนองคาย!AK80</f>
        <v>2154252.84</v>
      </c>
      <c r="N675" s="101"/>
      <c r="O675" s="101"/>
      <c r="P675" s="101"/>
      <c r="Q675" s="93">
        <f t="shared" si="24"/>
        <v>434055.39000000013</v>
      </c>
      <c r="R675" s="94">
        <f t="shared" si="25"/>
        <v>606.30316936050599</v>
      </c>
    </row>
    <row r="676" spans="1:18" s="112" customFormat="1" x14ac:dyDescent="0.55000000000000004">
      <c r="A676" s="106">
        <v>8</v>
      </c>
      <c r="B676" s="107" t="s">
        <v>60</v>
      </c>
      <c r="C676" s="107"/>
      <c r="D676" s="107"/>
      <c r="E676" s="107" t="s">
        <v>75</v>
      </c>
      <c r="F676" s="107"/>
      <c r="G676" s="107" t="s">
        <v>453</v>
      </c>
      <c r="H676" s="113">
        <f>SUM(H670:H675)</f>
        <v>28234</v>
      </c>
      <c r="I676" s="106"/>
      <c r="J676" s="109">
        <f>SUM(J669:J675)</f>
        <v>4851334.78</v>
      </c>
      <c r="K676" s="109">
        <f>SUM(K669:K675)</f>
        <v>5077967.72</v>
      </c>
      <c r="L676" s="109">
        <f>SUM(L669:L675)</f>
        <v>21317733.120000001</v>
      </c>
      <c r="M676" s="109">
        <f>SUM(M669:M675)</f>
        <v>19152524.379999999</v>
      </c>
      <c r="N676" s="107">
        <v>6</v>
      </c>
      <c r="O676" s="107">
        <v>6</v>
      </c>
      <c r="P676" s="107">
        <f>N676-O676</f>
        <v>0</v>
      </c>
      <c r="Q676" s="110">
        <f t="shared" si="24"/>
        <v>2165208.7400000021</v>
      </c>
      <c r="R676" s="111">
        <f>L676/H676</f>
        <v>755.03765389247008</v>
      </c>
    </row>
    <row r="677" spans="1:18" x14ac:dyDescent="0.55000000000000004">
      <c r="A677" s="100">
        <v>1</v>
      </c>
      <c r="B677" s="101" t="s">
        <v>60</v>
      </c>
      <c r="C677" s="101" t="s">
        <v>454</v>
      </c>
      <c r="D677" s="101" t="s">
        <v>116</v>
      </c>
      <c r="E677" s="101" t="s">
        <v>455</v>
      </c>
      <c r="F677" s="101" t="s">
        <v>208</v>
      </c>
      <c r="G677" s="101" t="s">
        <v>456</v>
      </c>
      <c r="H677" s="102"/>
      <c r="I677" s="100"/>
      <c r="J677" s="103"/>
      <c r="K677" s="104"/>
      <c r="L677" s="105"/>
      <c r="M677" s="105"/>
      <c r="N677" s="101"/>
      <c r="O677" s="101"/>
      <c r="P677" s="101"/>
    </row>
    <row r="678" spans="1:18" x14ac:dyDescent="0.55000000000000004">
      <c r="A678" s="100">
        <v>2</v>
      </c>
      <c r="B678" s="101" t="s">
        <v>60</v>
      </c>
      <c r="C678" s="101" t="s">
        <v>454</v>
      </c>
      <c r="D678" s="101" t="s">
        <v>116</v>
      </c>
      <c r="E678" s="101" t="s">
        <v>455</v>
      </c>
      <c r="F678" s="101" t="s">
        <v>178</v>
      </c>
      <c r="G678" s="101" t="s">
        <v>1091</v>
      </c>
      <c r="H678" s="102">
        <v>1113</v>
      </c>
      <c r="I678" s="100">
        <v>1</v>
      </c>
      <c r="J678" s="103">
        <f>หนองคาย!F81</f>
        <v>25825.279999999999</v>
      </c>
      <c r="K678" s="104">
        <f>หนองคาย!AI81</f>
        <v>-30284.760000000002</v>
      </c>
      <c r="L678" s="105">
        <f>หนองคาย!AJ81</f>
        <v>1654393.2200000002</v>
      </c>
      <c r="M678" s="105">
        <f>หนองคาย!AK81</f>
        <v>1663266.93</v>
      </c>
      <c r="N678" s="101"/>
      <c r="O678" s="101"/>
      <c r="P678" s="101"/>
      <c r="Q678" s="93">
        <f t="shared" si="24"/>
        <v>-8873.7099999997299</v>
      </c>
      <c r="R678" s="94">
        <f t="shared" si="25"/>
        <v>1486.4269721473497</v>
      </c>
    </row>
    <row r="679" spans="1:18" x14ac:dyDescent="0.55000000000000004">
      <c r="A679" s="100">
        <v>3</v>
      </c>
      <c r="B679" s="101" t="s">
        <v>60</v>
      </c>
      <c r="C679" s="101" t="s">
        <v>454</v>
      </c>
      <c r="D679" s="101" t="s">
        <v>116</v>
      </c>
      <c r="E679" s="101" t="s">
        <v>455</v>
      </c>
      <c r="F679" s="101" t="s">
        <v>178</v>
      </c>
      <c r="G679" s="101" t="s">
        <v>1092</v>
      </c>
      <c r="H679" s="102">
        <v>1149</v>
      </c>
      <c r="I679" s="100">
        <v>1</v>
      </c>
      <c r="J679" s="103">
        <f>หนองคาย!F82</f>
        <v>381520.89</v>
      </c>
      <c r="K679" s="104">
        <f>หนองคาย!AI82</f>
        <v>313214.11</v>
      </c>
      <c r="L679" s="105">
        <f>หนองคาย!AJ82</f>
        <v>2585969.48</v>
      </c>
      <c r="M679" s="105">
        <f>หนองคาย!AK82</f>
        <v>1870541.23</v>
      </c>
      <c r="N679" s="101"/>
      <c r="O679" s="101"/>
      <c r="P679" s="101"/>
      <c r="Q679" s="93">
        <f t="shared" si="24"/>
        <v>715428.25</v>
      </c>
      <c r="R679" s="94">
        <f t="shared" si="25"/>
        <v>2250.6261792863361</v>
      </c>
    </row>
    <row r="680" spans="1:18" x14ac:dyDescent="0.55000000000000004">
      <c r="A680" s="100">
        <v>4</v>
      </c>
      <c r="B680" s="101" t="s">
        <v>60</v>
      </c>
      <c r="C680" s="101" t="s">
        <v>454</v>
      </c>
      <c r="D680" s="101" t="s">
        <v>116</v>
      </c>
      <c r="E680" s="101" t="s">
        <v>455</v>
      </c>
      <c r="F680" s="101" t="s">
        <v>178</v>
      </c>
      <c r="G680" s="101" t="s">
        <v>1093</v>
      </c>
      <c r="H680" s="102">
        <v>2337</v>
      </c>
      <c r="I680" s="100">
        <v>2</v>
      </c>
      <c r="J680" s="103">
        <f>หนองคาย!F83</f>
        <v>391282.84</v>
      </c>
      <c r="K680" s="104">
        <f>หนองคาย!AI83</f>
        <v>414864.29000000004</v>
      </c>
      <c r="L680" s="105">
        <f>หนองคาย!AJ83</f>
        <v>2764723.45</v>
      </c>
      <c r="M680" s="105">
        <f>หนองคาย!AK83</f>
        <v>2672286.1100000003</v>
      </c>
      <c r="N680" s="101"/>
      <c r="O680" s="101"/>
      <c r="P680" s="101"/>
      <c r="Q680" s="93">
        <f t="shared" si="24"/>
        <v>92437.339999999851</v>
      </c>
      <c r="R680" s="94">
        <f t="shared" si="25"/>
        <v>1183.0224433033804</v>
      </c>
    </row>
    <row r="681" spans="1:18" x14ac:dyDescent="0.55000000000000004">
      <c r="A681" s="100">
        <v>5</v>
      </c>
      <c r="B681" s="101" t="s">
        <v>60</v>
      </c>
      <c r="C681" s="101" t="s">
        <v>454</v>
      </c>
      <c r="D681" s="101" t="s">
        <v>116</v>
      </c>
      <c r="E681" s="101" t="s">
        <v>455</v>
      </c>
      <c r="F681" s="101" t="s">
        <v>178</v>
      </c>
      <c r="G681" s="101" t="s">
        <v>1094</v>
      </c>
      <c r="H681" s="102">
        <v>2469</v>
      </c>
      <c r="I681" s="100">
        <v>2</v>
      </c>
      <c r="J681" s="103">
        <f>หนองคาย!F84</f>
        <v>112610.27</v>
      </c>
      <c r="K681" s="104">
        <f>หนองคาย!AI84</f>
        <v>105633.25</v>
      </c>
      <c r="L681" s="105">
        <f>หนองคาย!AJ84</f>
        <v>2507847.08</v>
      </c>
      <c r="M681" s="105">
        <f>หนองคาย!AK84</f>
        <v>2344371.25</v>
      </c>
      <c r="N681" s="101"/>
      <c r="O681" s="101"/>
      <c r="P681" s="101"/>
      <c r="Q681" s="93">
        <f t="shared" si="24"/>
        <v>163475.83000000007</v>
      </c>
      <c r="R681" s="94">
        <f t="shared" si="25"/>
        <v>1015.7339327663021</v>
      </c>
    </row>
    <row r="682" spans="1:18" x14ac:dyDescent="0.55000000000000004">
      <c r="A682" s="100">
        <v>6</v>
      </c>
      <c r="B682" s="101" t="s">
        <v>60</v>
      </c>
      <c r="C682" s="101" t="s">
        <v>454</v>
      </c>
      <c r="D682" s="101" t="s">
        <v>116</v>
      </c>
      <c r="E682" s="101" t="s">
        <v>455</v>
      </c>
      <c r="F682" s="101" t="s">
        <v>178</v>
      </c>
      <c r="G682" s="101" t="s">
        <v>1095</v>
      </c>
      <c r="H682" s="102">
        <v>3510</v>
      </c>
      <c r="I682" s="100">
        <v>3</v>
      </c>
      <c r="J682" s="103">
        <f>หนองคาย!F85</f>
        <v>273809.40999999997</v>
      </c>
      <c r="K682" s="104">
        <f>หนองคาย!AI85</f>
        <v>249712.09999999998</v>
      </c>
      <c r="L682" s="105">
        <f>หนองคาย!AJ85</f>
        <v>2173452.2599999998</v>
      </c>
      <c r="M682" s="105">
        <f>หนองคาย!AK85</f>
        <v>2075408.91</v>
      </c>
      <c r="N682" s="101"/>
      <c r="O682" s="101"/>
      <c r="P682" s="101"/>
      <c r="Q682" s="93">
        <f t="shared" si="24"/>
        <v>98043.34999999986</v>
      </c>
      <c r="R682" s="94">
        <f t="shared" si="25"/>
        <v>619.21716809116799</v>
      </c>
    </row>
    <row r="683" spans="1:18" s="112" customFormat="1" x14ac:dyDescent="0.55000000000000004">
      <c r="A683" s="106">
        <v>9</v>
      </c>
      <c r="B683" s="107" t="s">
        <v>60</v>
      </c>
      <c r="C683" s="107"/>
      <c r="D683" s="107"/>
      <c r="E683" s="107" t="s">
        <v>75</v>
      </c>
      <c r="F683" s="107"/>
      <c r="G683" s="107" t="s">
        <v>457</v>
      </c>
      <c r="H683" s="113">
        <f>SUM(H678:H682)</f>
        <v>10578</v>
      </c>
      <c r="I683" s="106"/>
      <c r="J683" s="109">
        <f>SUM(J677:J682)</f>
        <v>1185048.69</v>
      </c>
      <c r="K683" s="109">
        <f>SUM(K677:K682)</f>
        <v>1053138.99</v>
      </c>
      <c r="L683" s="109">
        <f>SUM(L677:L682)</f>
        <v>11686385.49</v>
      </c>
      <c r="M683" s="109">
        <f>SUM(M677:M682)</f>
        <v>10625874.43</v>
      </c>
      <c r="N683" s="107">
        <v>5</v>
      </c>
      <c r="O683" s="107">
        <v>5</v>
      </c>
      <c r="P683" s="107"/>
      <c r="Q683" s="110">
        <f t="shared" si="24"/>
        <v>1060511.0600000005</v>
      </c>
      <c r="R683" s="111">
        <f t="shared" si="25"/>
        <v>1104.7821412365286</v>
      </c>
    </row>
    <row r="684" spans="1:18" s="112" customFormat="1" x14ac:dyDescent="0.55000000000000004">
      <c r="A684" s="179"/>
      <c r="B684" s="180" t="s">
        <v>60</v>
      </c>
      <c r="C684" s="180" t="s">
        <v>60</v>
      </c>
      <c r="D684" s="180" t="s">
        <v>60</v>
      </c>
      <c r="E684" s="180" t="s">
        <v>60</v>
      </c>
      <c r="F684" s="180"/>
      <c r="G684" s="180" t="s">
        <v>458</v>
      </c>
      <c r="H684" s="181">
        <f>H610+H622+H639+H647+H654+H659+H668+H676+H683</f>
        <v>305792</v>
      </c>
      <c r="I684" s="179"/>
      <c r="J684" s="182">
        <f t="shared" ref="J684:O684" si="26">J610+J622+J639+J647+J654+J659+J668+J676+J683</f>
        <v>49479280.659999996</v>
      </c>
      <c r="K684" s="183">
        <f t="shared" si="26"/>
        <v>53781873.57</v>
      </c>
      <c r="L684" s="182">
        <f t="shared" si="26"/>
        <v>242514315.00999999</v>
      </c>
      <c r="M684" s="182">
        <f t="shared" si="26"/>
        <v>214603438.46000001</v>
      </c>
      <c r="N684" s="180">
        <f t="shared" si="26"/>
        <v>74</v>
      </c>
      <c r="O684" s="180">
        <f t="shared" si="26"/>
        <v>74</v>
      </c>
      <c r="P684" s="180">
        <f>N684-O684</f>
        <v>0</v>
      </c>
      <c r="Q684" s="110">
        <f t="shared" si="24"/>
        <v>27910876.549999982</v>
      </c>
      <c r="R684" s="111">
        <f t="shared" si="25"/>
        <v>793.06952114509204</v>
      </c>
    </row>
    <row r="685" spans="1:18" ht="24.75" thickBot="1" x14ac:dyDescent="0.6">
      <c r="A685" s="184"/>
      <c r="B685" s="185"/>
      <c r="C685" s="185"/>
      <c r="D685" s="185"/>
      <c r="E685" s="386" t="s">
        <v>459</v>
      </c>
      <c r="F685" s="387"/>
      <c r="G685" s="388"/>
      <c r="H685" s="186"/>
      <c r="I685" s="184"/>
      <c r="J685" s="187">
        <f>J684/O684</f>
        <v>668638.92783783784</v>
      </c>
      <c r="K685" s="188">
        <f>K684/O684</f>
        <v>726782.07527027023</v>
      </c>
      <c r="L685" s="187">
        <f>L684/O684</f>
        <v>3277220.4731081082</v>
      </c>
      <c r="M685" s="187">
        <f>M684/O684</f>
        <v>2900046.4656756758</v>
      </c>
      <c r="N685" s="189"/>
      <c r="O685" s="189"/>
      <c r="P685" s="189"/>
      <c r="Q685" s="93">
        <f t="shared" si="24"/>
        <v>377174.00743243238</v>
      </c>
    </row>
    <row r="686" spans="1:18" ht="24.75" thickTop="1" x14ac:dyDescent="0.55000000000000004">
      <c r="A686" s="131">
        <v>1</v>
      </c>
      <c r="B686" s="132" t="s">
        <v>59</v>
      </c>
      <c r="C686" s="132" t="s">
        <v>460</v>
      </c>
      <c r="D686" s="132" t="s">
        <v>461</v>
      </c>
      <c r="E686" s="132" t="s">
        <v>462</v>
      </c>
      <c r="F686" s="132" t="s">
        <v>302</v>
      </c>
      <c r="G686" s="132" t="s">
        <v>463</v>
      </c>
      <c r="H686" s="133"/>
      <c r="I686" s="131"/>
      <c r="J686" s="134"/>
      <c r="K686" s="135"/>
      <c r="L686" s="136"/>
      <c r="M686" s="136"/>
      <c r="N686" s="132"/>
      <c r="O686" s="132"/>
      <c r="P686" s="132"/>
    </row>
    <row r="687" spans="1:18" x14ac:dyDescent="0.55000000000000004">
      <c r="A687" s="100">
        <v>2</v>
      </c>
      <c r="B687" s="101" t="s">
        <v>59</v>
      </c>
      <c r="C687" s="101" t="s">
        <v>460</v>
      </c>
      <c r="D687" s="101" t="s">
        <v>461</v>
      </c>
      <c r="E687" s="101" t="s">
        <v>462</v>
      </c>
      <c r="F687" s="101" t="s">
        <v>178</v>
      </c>
      <c r="G687" s="101" t="s">
        <v>1096</v>
      </c>
      <c r="H687" s="102">
        <v>5138</v>
      </c>
      <c r="I687" s="100">
        <v>4</v>
      </c>
      <c r="J687" s="103">
        <f>สกลนคร!F22</f>
        <v>706294.5</v>
      </c>
      <c r="K687" s="104">
        <f>สกลนคร!AJ22</f>
        <v>1053557.04</v>
      </c>
      <c r="L687" s="105">
        <f>สกลนคร!AK22</f>
        <v>3180468.18</v>
      </c>
      <c r="M687" s="105">
        <f>สกลนคร!AL22</f>
        <v>3022746.07</v>
      </c>
      <c r="N687" s="101"/>
      <c r="O687" s="101"/>
      <c r="P687" s="101"/>
      <c r="Q687" s="93">
        <f t="shared" si="24"/>
        <v>157722.11000000034</v>
      </c>
      <c r="R687" s="94">
        <f t="shared" si="25"/>
        <v>619.00898793304793</v>
      </c>
    </row>
    <row r="688" spans="1:18" x14ac:dyDescent="0.55000000000000004">
      <c r="A688" s="100">
        <v>3</v>
      </c>
      <c r="B688" s="101" t="s">
        <v>59</v>
      </c>
      <c r="C688" s="101" t="s">
        <v>460</v>
      </c>
      <c r="D688" s="101" t="s">
        <v>461</v>
      </c>
      <c r="E688" s="101" t="s">
        <v>462</v>
      </c>
      <c r="F688" s="101" t="s">
        <v>178</v>
      </c>
      <c r="G688" s="101" t="s">
        <v>1097</v>
      </c>
      <c r="H688" s="102">
        <v>3999</v>
      </c>
      <c r="I688" s="100">
        <v>3</v>
      </c>
      <c r="J688" s="103">
        <f>สกลนคร!F23</f>
        <v>335425.93</v>
      </c>
      <c r="K688" s="104">
        <f>สกลนคร!AJ23</f>
        <v>447868.17</v>
      </c>
      <c r="L688" s="105">
        <f>สกลนคร!AK23</f>
        <v>2508415.0700000003</v>
      </c>
      <c r="M688" s="105">
        <f>สกลนคร!AL23</f>
        <v>2255605.1300000004</v>
      </c>
      <c r="N688" s="101"/>
      <c r="O688" s="101"/>
      <c r="P688" s="101"/>
      <c r="Q688" s="93">
        <f t="shared" si="24"/>
        <v>252809.93999999994</v>
      </c>
      <c r="R688" s="94">
        <f t="shared" si="25"/>
        <v>627.26058264566154</v>
      </c>
    </row>
    <row r="689" spans="1:18" x14ac:dyDescent="0.55000000000000004">
      <c r="A689" s="100">
        <v>4</v>
      </c>
      <c r="B689" s="101" t="s">
        <v>59</v>
      </c>
      <c r="C689" s="101" t="s">
        <v>460</v>
      </c>
      <c r="D689" s="101" t="s">
        <v>461</v>
      </c>
      <c r="E689" s="101" t="s">
        <v>462</v>
      </c>
      <c r="F689" s="101" t="s">
        <v>178</v>
      </c>
      <c r="G689" s="101" t="s">
        <v>1098</v>
      </c>
      <c r="H689" s="102">
        <v>9129</v>
      </c>
      <c r="I689" s="100">
        <v>5</v>
      </c>
      <c r="J689" s="103">
        <f>สกลนคร!F24</f>
        <v>980464.4</v>
      </c>
      <c r="K689" s="104">
        <f>สกลนคร!AJ24</f>
        <v>1357115.83</v>
      </c>
      <c r="L689" s="105">
        <f>สกลนคร!AK24</f>
        <v>4863390.84</v>
      </c>
      <c r="M689" s="105">
        <f>สกลนคร!AL24</f>
        <v>4096171.6100000003</v>
      </c>
      <c r="N689" s="101"/>
      <c r="O689" s="101"/>
      <c r="P689" s="101"/>
      <c r="Q689" s="93">
        <f t="shared" si="24"/>
        <v>767219.22999999952</v>
      </c>
      <c r="R689" s="94">
        <f t="shared" si="25"/>
        <v>532.74080841275054</v>
      </c>
    </row>
    <row r="690" spans="1:18" x14ac:dyDescent="0.55000000000000004">
      <c r="A690" s="100">
        <v>5</v>
      </c>
      <c r="B690" s="101" t="s">
        <v>59</v>
      </c>
      <c r="C690" s="101" t="s">
        <v>460</v>
      </c>
      <c r="D690" s="101" t="s">
        <v>461</v>
      </c>
      <c r="E690" s="101" t="s">
        <v>462</v>
      </c>
      <c r="F690" s="101" t="s">
        <v>178</v>
      </c>
      <c r="G690" s="101" t="s">
        <v>1099</v>
      </c>
      <c r="H690" s="102">
        <v>4195</v>
      </c>
      <c r="I690" s="100">
        <v>3</v>
      </c>
      <c r="J690" s="103">
        <f>สกลนคร!F25</f>
        <v>623323.35</v>
      </c>
      <c r="K690" s="104">
        <f>สกลนคร!AJ25</f>
        <v>766332.59</v>
      </c>
      <c r="L690" s="105">
        <f>สกลนคร!AK25</f>
        <v>3600961.42</v>
      </c>
      <c r="M690" s="105">
        <f>สกลนคร!AL25</f>
        <v>2629868.6</v>
      </c>
      <c r="N690" s="101"/>
      <c r="O690" s="101"/>
      <c r="P690" s="101"/>
      <c r="Q690" s="93">
        <f t="shared" si="24"/>
        <v>971092.81999999983</v>
      </c>
      <c r="R690" s="94">
        <f t="shared" si="25"/>
        <v>858.39366388557801</v>
      </c>
    </row>
    <row r="691" spans="1:18" x14ac:dyDescent="0.55000000000000004">
      <c r="A691" s="100">
        <v>6</v>
      </c>
      <c r="B691" s="101" t="s">
        <v>59</v>
      </c>
      <c r="C691" s="101" t="s">
        <v>460</v>
      </c>
      <c r="D691" s="101" t="s">
        <v>461</v>
      </c>
      <c r="E691" s="101" t="s">
        <v>462</v>
      </c>
      <c r="F691" s="101" t="s">
        <v>178</v>
      </c>
      <c r="G691" s="101" t="s">
        <v>1100</v>
      </c>
      <c r="H691" s="102">
        <v>2134</v>
      </c>
      <c r="I691" s="100">
        <v>2</v>
      </c>
      <c r="J691" s="103">
        <f>สกลนคร!F26</f>
        <v>374065.68</v>
      </c>
      <c r="K691" s="104">
        <f>สกลนคร!AJ26</f>
        <v>525469.81999999995</v>
      </c>
      <c r="L691" s="105">
        <f>สกลนคร!AK26</f>
        <v>1674912.0099999998</v>
      </c>
      <c r="M691" s="105">
        <f>สกลนคร!AL26</f>
        <v>1368543.1</v>
      </c>
      <c r="N691" s="101"/>
      <c r="O691" s="101"/>
      <c r="P691" s="101"/>
      <c r="Q691" s="93">
        <f t="shared" si="24"/>
        <v>306368.90999999968</v>
      </c>
      <c r="R691" s="94">
        <f t="shared" si="25"/>
        <v>784.86973289596995</v>
      </c>
    </row>
    <row r="692" spans="1:18" x14ac:dyDescent="0.55000000000000004">
      <c r="A692" s="100">
        <v>7</v>
      </c>
      <c r="B692" s="101" t="s">
        <v>59</v>
      </c>
      <c r="C692" s="101" t="s">
        <v>460</v>
      </c>
      <c r="D692" s="101" t="s">
        <v>461</v>
      </c>
      <c r="E692" s="101" t="s">
        <v>462</v>
      </c>
      <c r="F692" s="101" t="s">
        <v>178</v>
      </c>
      <c r="G692" s="101" t="s">
        <v>1101</v>
      </c>
      <c r="H692" s="102">
        <v>4917</v>
      </c>
      <c r="I692" s="100">
        <v>4</v>
      </c>
      <c r="J692" s="103">
        <f>สกลนคร!F27</f>
        <v>1261066.1100000001</v>
      </c>
      <c r="K692" s="104">
        <f>สกลนคร!AJ27</f>
        <v>1481290.68</v>
      </c>
      <c r="L692" s="105">
        <f>สกลนคร!AK27</f>
        <v>4097346.23</v>
      </c>
      <c r="M692" s="105">
        <f>สกลนคร!AL27</f>
        <v>3218683.29</v>
      </c>
      <c r="N692" s="101"/>
      <c r="O692" s="101"/>
      <c r="P692" s="101"/>
      <c r="Q692" s="93">
        <f t="shared" si="24"/>
        <v>878662.94</v>
      </c>
      <c r="R692" s="94">
        <f t="shared" si="25"/>
        <v>833.30206019930847</v>
      </c>
    </row>
    <row r="693" spans="1:18" x14ac:dyDescent="0.55000000000000004">
      <c r="A693" s="100">
        <v>8</v>
      </c>
      <c r="B693" s="101" t="s">
        <v>59</v>
      </c>
      <c r="C693" s="101" t="s">
        <v>460</v>
      </c>
      <c r="D693" s="101" t="s">
        <v>461</v>
      </c>
      <c r="E693" s="101" t="s">
        <v>462</v>
      </c>
      <c r="F693" s="101" t="s">
        <v>178</v>
      </c>
      <c r="G693" s="101" t="s">
        <v>1102</v>
      </c>
      <c r="H693" s="102">
        <v>5095</v>
      </c>
      <c r="I693" s="100">
        <v>4</v>
      </c>
      <c r="J693" s="103">
        <f>สกลนคร!F28</f>
        <v>797092.54</v>
      </c>
      <c r="K693" s="104">
        <f>สกลนคร!AJ28</f>
        <v>986619.16000000015</v>
      </c>
      <c r="L693" s="105">
        <f>สกลนคร!AK28</f>
        <v>2810617.0700000003</v>
      </c>
      <c r="M693" s="105">
        <f>สกลนคร!AL28</f>
        <v>2153660.8199999998</v>
      </c>
      <c r="N693" s="101"/>
      <c r="O693" s="101"/>
      <c r="P693" s="101"/>
      <c r="Q693" s="93">
        <f t="shared" si="24"/>
        <v>656956.25000000047</v>
      </c>
      <c r="R693" s="94">
        <f t="shared" si="25"/>
        <v>551.64221197252209</v>
      </c>
    </row>
    <row r="694" spans="1:18" x14ac:dyDescent="0.55000000000000004">
      <c r="A694" s="100">
        <v>9</v>
      </c>
      <c r="B694" s="101" t="s">
        <v>59</v>
      </c>
      <c r="C694" s="101" t="s">
        <v>460</v>
      </c>
      <c r="D694" s="101" t="s">
        <v>461</v>
      </c>
      <c r="E694" s="101" t="s">
        <v>462</v>
      </c>
      <c r="F694" s="101" t="s">
        <v>178</v>
      </c>
      <c r="G694" s="101" t="s">
        <v>1103</v>
      </c>
      <c r="H694" s="102">
        <v>7253</v>
      </c>
      <c r="I694" s="100">
        <v>5</v>
      </c>
      <c r="J694" s="103">
        <f>สกลนคร!F29</f>
        <v>692299.92</v>
      </c>
      <c r="K694" s="104">
        <f>สกลนคร!AJ29</f>
        <v>844630.55</v>
      </c>
      <c r="L694" s="105">
        <f>สกลนคร!AK29</f>
        <v>3472556.62</v>
      </c>
      <c r="M694" s="105">
        <f>สกลนคร!AL29</f>
        <v>3302596.03</v>
      </c>
      <c r="N694" s="101"/>
      <c r="O694" s="101"/>
      <c r="P694" s="101"/>
      <c r="Q694" s="93">
        <f t="shared" si="24"/>
        <v>169960.59000000032</v>
      </c>
      <c r="R694" s="94">
        <f t="shared" si="25"/>
        <v>478.77521301530402</v>
      </c>
    </row>
    <row r="695" spans="1:18" x14ac:dyDescent="0.55000000000000004">
      <c r="A695" s="100">
        <v>10</v>
      </c>
      <c r="B695" s="101" t="s">
        <v>59</v>
      </c>
      <c r="C695" s="101" t="s">
        <v>460</v>
      </c>
      <c r="D695" s="101" t="s">
        <v>461</v>
      </c>
      <c r="E695" s="101" t="s">
        <v>462</v>
      </c>
      <c r="F695" s="101" t="s">
        <v>178</v>
      </c>
      <c r="G695" s="101" t="s">
        <v>1104</v>
      </c>
      <c r="H695" s="102">
        <v>8018</v>
      </c>
      <c r="I695" s="100">
        <v>5</v>
      </c>
      <c r="J695" s="103">
        <f>สกลนคร!F30</f>
        <v>1073868.1499999999</v>
      </c>
      <c r="K695" s="104">
        <f>สกลนคร!AJ30</f>
        <v>1748931.0299999998</v>
      </c>
      <c r="L695" s="105">
        <f>สกลนคร!AK30</f>
        <v>6042876.6899999995</v>
      </c>
      <c r="M695" s="105">
        <f>สกลนคร!AL30</f>
        <v>5502046.5799999991</v>
      </c>
      <c r="N695" s="101"/>
      <c r="O695" s="101"/>
      <c r="P695" s="101"/>
      <c r="Q695" s="93">
        <f t="shared" si="24"/>
        <v>540830.11000000034</v>
      </c>
      <c r="R695" s="94">
        <f t="shared" si="25"/>
        <v>753.66384260414065</v>
      </c>
    </row>
    <row r="696" spans="1:18" x14ac:dyDescent="0.55000000000000004">
      <c r="A696" s="100">
        <v>11</v>
      </c>
      <c r="B696" s="101" t="s">
        <v>59</v>
      </c>
      <c r="C696" s="101" t="s">
        <v>460</v>
      </c>
      <c r="D696" s="101" t="s">
        <v>461</v>
      </c>
      <c r="E696" s="101" t="s">
        <v>462</v>
      </c>
      <c r="F696" s="101" t="s">
        <v>178</v>
      </c>
      <c r="G696" s="101" t="s">
        <v>1105</v>
      </c>
      <c r="H696" s="102">
        <v>3577</v>
      </c>
      <c r="I696" s="100">
        <v>3</v>
      </c>
      <c r="J696" s="103">
        <f>สกลนคร!F31</f>
        <v>572654.75</v>
      </c>
      <c r="K696" s="104">
        <f>สกลนคร!AJ31</f>
        <v>866871.62</v>
      </c>
      <c r="L696" s="105">
        <f>สกลนคร!AK31</f>
        <v>2025925.04</v>
      </c>
      <c r="M696" s="105">
        <f>สกลนคร!AL31</f>
        <v>1830781.18</v>
      </c>
      <c r="N696" s="101"/>
      <c r="O696" s="101"/>
      <c r="P696" s="101"/>
      <c r="Q696" s="93">
        <f t="shared" si="24"/>
        <v>195143.8600000001</v>
      </c>
      <c r="R696" s="94">
        <f t="shared" si="25"/>
        <v>566.3754654738608</v>
      </c>
    </row>
    <row r="697" spans="1:18" x14ac:dyDescent="0.55000000000000004">
      <c r="A697" s="100">
        <v>12</v>
      </c>
      <c r="B697" s="101" t="s">
        <v>59</v>
      </c>
      <c r="C697" s="101" t="s">
        <v>460</v>
      </c>
      <c r="D697" s="101" t="s">
        <v>461</v>
      </c>
      <c r="E697" s="101" t="s">
        <v>462</v>
      </c>
      <c r="F697" s="101" t="s">
        <v>178</v>
      </c>
      <c r="G697" s="101" t="s">
        <v>1106</v>
      </c>
      <c r="H697" s="102">
        <v>3160</v>
      </c>
      <c r="I697" s="100">
        <v>3</v>
      </c>
      <c r="J697" s="103">
        <f>สกลนคร!F32</f>
        <v>745125.55</v>
      </c>
      <c r="K697" s="104">
        <f>สกลนคร!AJ32</f>
        <v>829936.75</v>
      </c>
      <c r="L697" s="105">
        <f>สกลนคร!AK32</f>
        <v>3215057.12</v>
      </c>
      <c r="M697" s="105">
        <f>สกลนคร!AL32</f>
        <v>3016870.06</v>
      </c>
      <c r="N697" s="101"/>
      <c r="O697" s="101"/>
      <c r="P697" s="101"/>
      <c r="Q697" s="93">
        <f t="shared" si="24"/>
        <v>198187.06000000006</v>
      </c>
      <c r="R697" s="94">
        <f t="shared" si="25"/>
        <v>1017.4231392405063</v>
      </c>
    </row>
    <row r="698" spans="1:18" x14ac:dyDescent="0.55000000000000004">
      <c r="A698" s="100">
        <v>13</v>
      </c>
      <c r="B698" s="101" t="s">
        <v>59</v>
      </c>
      <c r="C698" s="101" t="s">
        <v>460</v>
      </c>
      <c r="D698" s="101" t="s">
        <v>461</v>
      </c>
      <c r="E698" s="101" t="s">
        <v>462</v>
      </c>
      <c r="F698" s="101" t="s">
        <v>178</v>
      </c>
      <c r="G698" s="101" t="s">
        <v>1107</v>
      </c>
      <c r="H698" s="102">
        <v>3883</v>
      </c>
      <c r="I698" s="100">
        <v>3</v>
      </c>
      <c r="J698" s="103">
        <f>สกลนคร!F33</f>
        <v>755289.98</v>
      </c>
      <c r="K698" s="104">
        <f>สกลนคร!AJ33</f>
        <v>1015105.44</v>
      </c>
      <c r="L698" s="105">
        <f>สกลนคร!AK33</f>
        <v>2861214.77</v>
      </c>
      <c r="M698" s="105">
        <f>สกลนคร!AL33</f>
        <v>2215908.9300000002</v>
      </c>
      <c r="N698" s="101"/>
      <c r="O698" s="101"/>
      <c r="P698" s="101"/>
      <c r="Q698" s="93">
        <f t="shared" si="24"/>
        <v>645305.83999999985</v>
      </c>
      <c r="R698" s="94">
        <f t="shared" si="25"/>
        <v>736.85675251094517</v>
      </c>
    </row>
    <row r="699" spans="1:18" x14ac:dyDescent="0.55000000000000004">
      <c r="A699" s="100">
        <v>14</v>
      </c>
      <c r="B699" s="101" t="s">
        <v>59</v>
      </c>
      <c r="C699" s="101" t="s">
        <v>460</v>
      </c>
      <c r="D699" s="101" t="s">
        <v>461</v>
      </c>
      <c r="E699" s="101" t="s">
        <v>462</v>
      </c>
      <c r="F699" s="101" t="s">
        <v>178</v>
      </c>
      <c r="G699" s="101" t="s">
        <v>1108</v>
      </c>
      <c r="H699" s="102">
        <v>3847</v>
      </c>
      <c r="I699" s="100">
        <v>3</v>
      </c>
      <c r="J699" s="103">
        <f>สกลนคร!F34</f>
        <v>825643.07</v>
      </c>
      <c r="K699" s="104">
        <f>สกลนคร!AJ34</f>
        <v>1148790.1499999999</v>
      </c>
      <c r="L699" s="105">
        <f>สกลนคร!AK34</f>
        <v>2975553.42</v>
      </c>
      <c r="M699" s="105">
        <f>สกลนคร!AL34</f>
        <v>2381021.77</v>
      </c>
      <c r="N699" s="101"/>
      <c r="O699" s="101"/>
      <c r="P699" s="101"/>
      <c r="Q699" s="93">
        <f t="shared" si="24"/>
        <v>594531.64999999991</v>
      </c>
      <c r="R699" s="94">
        <f t="shared" si="25"/>
        <v>773.47372498050424</v>
      </c>
    </row>
    <row r="700" spans="1:18" x14ac:dyDescent="0.55000000000000004">
      <c r="A700" s="100">
        <v>15</v>
      </c>
      <c r="B700" s="101" t="s">
        <v>59</v>
      </c>
      <c r="C700" s="101" t="s">
        <v>460</v>
      </c>
      <c r="D700" s="101" t="s">
        <v>461</v>
      </c>
      <c r="E700" s="101" t="s">
        <v>462</v>
      </c>
      <c r="F700" s="101" t="s">
        <v>178</v>
      </c>
      <c r="G700" s="101" t="s">
        <v>1109</v>
      </c>
      <c r="H700" s="102">
        <v>7106</v>
      </c>
      <c r="I700" s="100">
        <v>5</v>
      </c>
      <c r="J700" s="103">
        <f>สกลนคร!F35</f>
        <v>1328521.51</v>
      </c>
      <c r="K700" s="104">
        <f>สกลนคร!AJ35</f>
        <v>1615113.2699999998</v>
      </c>
      <c r="L700" s="105">
        <f>สกลนคร!AK35</f>
        <v>3558260.37</v>
      </c>
      <c r="M700" s="105">
        <f>สกลนคร!AL35</f>
        <v>3087920.75</v>
      </c>
      <c r="N700" s="101"/>
      <c r="O700" s="101"/>
      <c r="P700" s="101"/>
      <c r="Q700" s="93">
        <f t="shared" si="24"/>
        <v>470339.62000000011</v>
      </c>
      <c r="R700" s="94">
        <f t="shared" si="25"/>
        <v>500.74027160146358</v>
      </c>
    </row>
    <row r="701" spans="1:18" x14ac:dyDescent="0.55000000000000004">
      <c r="A701" s="100">
        <v>16</v>
      </c>
      <c r="B701" s="101" t="s">
        <v>59</v>
      </c>
      <c r="C701" s="101" t="s">
        <v>460</v>
      </c>
      <c r="D701" s="101" t="s">
        <v>461</v>
      </c>
      <c r="E701" s="101" t="s">
        <v>462</v>
      </c>
      <c r="F701" s="101" t="s">
        <v>178</v>
      </c>
      <c r="G701" s="101" t="s">
        <v>1110</v>
      </c>
      <c r="H701" s="102">
        <v>3440</v>
      </c>
      <c r="I701" s="100">
        <v>3</v>
      </c>
      <c r="J701" s="103">
        <f>สกลนคร!F36</f>
        <v>626317.29</v>
      </c>
      <c r="K701" s="104">
        <f>สกลนคร!AJ36</f>
        <v>820691.94</v>
      </c>
      <c r="L701" s="105">
        <f>สกลนคร!AK36</f>
        <v>2611240.33</v>
      </c>
      <c r="M701" s="105">
        <f>สกลนคร!AL36</f>
        <v>2255162.08</v>
      </c>
      <c r="N701" s="101"/>
      <c r="O701" s="101"/>
      <c r="P701" s="101"/>
      <c r="Q701" s="93">
        <f t="shared" si="24"/>
        <v>356078.25</v>
      </c>
      <c r="R701" s="94">
        <f t="shared" si="25"/>
        <v>759.08149127906984</v>
      </c>
    </row>
    <row r="702" spans="1:18" x14ac:dyDescent="0.55000000000000004">
      <c r="A702" s="100">
        <v>17</v>
      </c>
      <c r="B702" s="101" t="s">
        <v>59</v>
      </c>
      <c r="C702" s="101" t="s">
        <v>460</v>
      </c>
      <c r="D702" s="101" t="s">
        <v>461</v>
      </c>
      <c r="E702" s="101" t="s">
        <v>462</v>
      </c>
      <c r="F702" s="101" t="s">
        <v>178</v>
      </c>
      <c r="G702" s="101" t="s">
        <v>1111</v>
      </c>
      <c r="H702" s="102">
        <v>4274</v>
      </c>
      <c r="I702" s="100">
        <v>3</v>
      </c>
      <c r="J702" s="103">
        <f>สกลนคร!F37</f>
        <v>930946.93</v>
      </c>
      <c r="K702" s="104">
        <f>สกลนคร!AJ37</f>
        <v>1248350.1499999999</v>
      </c>
      <c r="L702" s="105">
        <f>สกลนคร!AK37</f>
        <v>3900243.7100000004</v>
      </c>
      <c r="M702" s="105">
        <f>สกลนคร!AL37</f>
        <v>2967659.04</v>
      </c>
      <c r="N702" s="101"/>
      <c r="O702" s="101"/>
      <c r="P702" s="101"/>
      <c r="Q702" s="93">
        <f t="shared" si="24"/>
        <v>932584.67000000039</v>
      </c>
      <c r="R702" s="94">
        <f t="shared" si="25"/>
        <v>912.5511722040244</v>
      </c>
    </row>
    <row r="703" spans="1:18" x14ac:dyDescent="0.55000000000000004">
      <c r="A703" s="100">
        <v>18</v>
      </c>
      <c r="B703" s="101" t="s">
        <v>59</v>
      </c>
      <c r="C703" s="101" t="s">
        <v>460</v>
      </c>
      <c r="D703" s="101" t="s">
        <v>461</v>
      </c>
      <c r="E703" s="101" t="s">
        <v>462</v>
      </c>
      <c r="F703" s="101" t="s">
        <v>178</v>
      </c>
      <c r="G703" s="101" t="s">
        <v>1112</v>
      </c>
      <c r="H703" s="102">
        <v>2034</v>
      </c>
      <c r="I703" s="100">
        <v>2</v>
      </c>
      <c r="J703" s="103">
        <f>สกลนคร!F38</f>
        <v>524664.29</v>
      </c>
      <c r="K703" s="104">
        <f>สกลนคร!AJ38</f>
        <v>644564.37</v>
      </c>
      <c r="L703" s="105">
        <f>สกลนคร!AK38</f>
        <v>2053189.3</v>
      </c>
      <c r="M703" s="105">
        <f>สกลนคร!AL38</f>
        <v>1709042.5899999999</v>
      </c>
      <c r="N703" s="101"/>
      <c r="O703" s="101"/>
      <c r="P703" s="101"/>
      <c r="Q703" s="93">
        <f t="shared" si="24"/>
        <v>344146.7100000002</v>
      </c>
      <c r="R703" s="94">
        <f t="shared" si="25"/>
        <v>1009.4342674532941</v>
      </c>
    </row>
    <row r="704" spans="1:18" x14ac:dyDescent="0.55000000000000004">
      <c r="A704" s="100">
        <v>19</v>
      </c>
      <c r="B704" s="101" t="s">
        <v>59</v>
      </c>
      <c r="C704" s="101" t="s">
        <v>460</v>
      </c>
      <c r="D704" s="101" t="s">
        <v>461</v>
      </c>
      <c r="E704" s="101" t="s">
        <v>462</v>
      </c>
      <c r="F704" s="101" t="s">
        <v>178</v>
      </c>
      <c r="G704" s="101" t="s">
        <v>1113</v>
      </c>
      <c r="H704" s="102">
        <v>5381</v>
      </c>
      <c r="I704" s="100">
        <v>4</v>
      </c>
      <c r="J704" s="103">
        <f>สกลนคร!F39</f>
        <v>580043.81000000006</v>
      </c>
      <c r="K704" s="104">
        <f>สกลนคร!AJ39</f>
        <v>678483.41</v>
      </c>
      <c r="L704" s="105">
        <f>สกลนคร!AK39</f>
        <v>4270894.47</v>
      </c>
      <c r="M704" s="105">
        <f>สกลนคร!AL39</f>
        <v>3192015.5900000003</v>
      </c>
      <c r="N704" s="101"/>
      <c r="O704" s="101"/>
      <c r="P704" s="101"/>
      <c r="Q704" s="93">
        <f t="shared" si="24"/>
        <v>1078878.8799999994</v>
      </c>
      <c r="R704" s="94">
        <f t="shared" si="25"/>
        <v>793.69902806169853</v>
      </c>
    </row>
    <row r="705" spans="1:18" x14ac:dyDescent="0.55000000000000004">
      <c r="A705" s="100">
        <v>20</v>
      </c>
      <c r="B705" s="101" t="s">
        <v>59</v>
      </c>
      <c r="C705" s="101" t="s">
        <v>460</v>
      </c>
      <c r="D705" s="101" t="s">
        <v>461</v>
      </c>
      <c r="E705" s="101" t="s">
        <v>462</v>
      </c>
      <c r="F705" s="101" t="s">
        <v>178</v>
      </c>
      <c r="G705" s="101" t="s">
        <v>1114</v>
      </c>
      <c r="H705" s="102">
        <v>2615</v>
      </c>
      <c r="I705" s="100">
        <v>2</v>
      </c>
      <c r="J705" s="103">
        <f>สกลนคร!F40</f>
        <v>1245662.5</v>
      </c>
      <c r="K705" s="104">
        <f>สกลนคร!AJ40</f>
        <v>1446861.59</v>
      </c>
      <c r="L705" s="105">
        <f>สกลนคร!AK40</f>
        <v>2730481.45</v>
      </c>
      <c r="M705" s="105">
        <f>สกลนคร!AL40</f>
        <v>1716581.75</v>
      </c>
      <c r="N705" s="101"/>
      <c r="O705" s="101"/>
      <c r="P705" s="101"/>
      <c r="Q705" s="93">
        <f t="shared" si="24"/>
        <v>1013899.7000000002</v>
      </c>
      <c r="R705" s="94">
        <f t="shared" si="25"/>
        <v>1044.1611663479923</v>
      </c>
    </row>
    <row r="706" spans="1:18" x14ac:dyDescent="0.55000000000000004">
      <c r="A706" s="100">
        <v>21</v>
      </c>
      <c r="B706" s="101" t="s">
        <v>59</v>
      </c>
      <c r="C706" s="101" t="s">
        <v>460</v>
      </c>
      <c r="D706" s="101" t="s">
        <v>461</v>
      </c>
      <c r="E706" s="101" t="s">
        <v>462</v>
      </c>
      <c r="F706" s="101" t="s">
        <v>178</v>
      </c>
      <c r="G706" s="101" t="s">
        <v>1115</v>
      </c>
      <c r="H706" s="102">
        <v>2358</v>
      </c>
      <c r="I706" s="100">
        <v>2</v>
      </c>
      <c r="J706" s="103">
        <f>สกลนคร!F41</f>
        <v>1030647.85</v>
      </c>
      <c r="K706" s="104">
        <f>สกลนคร!AJ41</f>
        <v>1216190.24</v>
      </c>
      <c r="L706" s="105">
        <f>สกลนคร!AK41</f>
        <v>2936997.15</v>
      </c>
      <c r="M706" s="105">
        <f>สกลนคร!AL41</f>
        <v>1833851.05</v>
      </c>
      <c r="N706" s="101"/>
      <c r="O706" s="101"/>
      <c r="P706" s="101"/>
      <c r="Q706" s="93">
        <f t="shared" si="24"/>
        <v>1103146.0999999999</v>
      </c>
      <c r="R706" s="94">
        <f t="shared" si="25"/>
        <v>1245.545865139949</v>
      </c>
    </row>
    <row r="707" spans="1:18" x14ac:dyDescent="0.55000000000000004">
      <c r="A707" s="100">
        <v>22</v>
      </c>
      <c r="B707" s="101" t="s">
        <v>59</v>
      </c>
      <c r="C707" s="101" t="s">
        <v>460</v>
      </c>
      <c r="D707" s="101" t="s">
        <v>461</v>
      </c>
      <c r="E707" s="101" t="s">
        <v>462</v>
      </c>
      <c r="F707" s="101" t="s">
        <v>178</v>
      </c>
      <c r="G707" s="101" t="s">
        <v>1116</v>
      </c>
      <c r="H707" s="102">
        <v>5963</v>
      </c>
      <c r="I707" s="100">
        <v>4</v>
      </c>
      <c r="J707" s="103">
        <f>สกลนคร!F42</f>
        <v>665222.18999999994</v>
      </c>
      <c r="K707" s="104">
        <f>สกลนคร!AJ42</f>
        <v>832311.16999999993</v>
      </c>
      <c r="L707" s="105">
        <f>สกลนคร!AK42</f>
        <v>4089330.06</v>
      </c>
      <c r="M707" s="105">
        <f>สกลนคร!AL42</f>
        <v>3166033.91</v>
      </c>
      <c r="N707" s="101"/>
      <c r="O707" s="101"/>
      <c r="P707" s="101"/>
      <c r="Q707" s="93">
        <f t="shared" si="24"/>
        <v>923296.14999999991</v>
      </c>
      <c r="R707" s="94">
        <f t="shared" si="25"/>
        <v>685.78401140365588</v>
      </c>
    </row>
    <row r="708" spans="1:18" x14ac:dyDescent="0.55000000000000004">
      <c r="A708" s="100">
        <v>23</v>
      </c>
      <c r="B708" s="101" t="s">
        <v>59</v>
      </c>
      <c r="C708" s="101" t="s">
        <v>460</v>
      </c>
      <c r="D708" s="101" t="s">
        <v>461</v>
      </c>
      <c r="E708" s="101" t="s">
        <v>462</v>
      </c>
      <c r="F708" s="101" t="s">
        <v>178</v>
      </c>
      <c r="G708" s="101" t="s">
        <v>1117</v>
      </c>
      <c r="H708" s="102">
        <v>3364</v>
      </c>
      <c r="I708" s="100">
        <v>3</v>
      </c>
      <c r="J708" s="103">
        <f>สกลนคร!F43</f>
        <v>561011.54</v>
      </c>
      <c r="K708" s="104">
        <f>สกลนคร!AJ43</f>
        <v>765543.56</v>
      </c>
      <c r="L708" s="105">
        <f>สกลนคร!AK43</f>
        <v>2264927.96</v>
      </c>
      <c r="M708" s="105">
        <f>สกลนคร!AL43</f>
        <v>1901480.84</v>
      </c>
      <c r="N708" s="101"/>
      <c r="O708" s="101"/>
      <c r="P708" s="101"/>
      <c r="Q708" s="93">
        <f t="shared" si="24"/>
        <v>363447.11999999988</v>
      </c>
      <c r="R708" s="94">
        <f t="shared" si="25"/>
        <v>673.28417360285368</v>
      </c>
    </row>
    <row r="709" spans="1:18" x14ac:dyDescent="0.55000000000000004">
      <c r="A709" s="100">
        <v>24</v>
      </c>
      <c r="B709" s="101" t="s">
        <v>59</v>
      </c>
      <c r="C709" s="101" t="s">
        <v>460</v>
      </c>
      <c r="D709" s="101" t="s">
        <v>461</v>
      </c>
      <c r="E709" s="101" t="s">
        <v>462</v>
      </c>
      <c r="F709" s="101" t="s">
        <v>178</v>
      </c>
      <c r="G709" s="101" t="s">
        <v>1118</v>
      </c>
      <c r="H709" s="102">
        <v>2792</v>
      </c>
      <c r="I709" s="100">
        <v>2</v>
      </c>
      <c r="J709" s="103">
        <f>สกลนคร!F44</f>
        <v>906225.73</v>
      </c>
      <c r="K709" s="104">
        <f>สกลนคร!AJ44</f>
        <v>1183260.08</v>
      </c>
      <c r="L709" s="105">
        <f>สกลนคร!AK44</f>
        <v>2236371.27</v>
      </c>
      <c r="M709" s="105">
        <f>สกลนคร!AL44</f>
        <v>1806528.33</v>
      </c>
      <c r="N709" s="101"/>
      <c r="O709" s="101"/>
      <c r="P709" s="101"/>
      <c r="Q709" s="93">
        <f t="shared" si="24"/>
        <v>429842.93999999994</v>
      </c>
      <c r="R709" s="94">
        <f t="shared" si="25"/>
        <v>800.99257521489972</v>
      </c>
    </row>
    <row r="710" spans="1:18" x14ac:dyDescent="0.55000000000000004">
      <c r="A710" s="100">
        <v>25</v>
      </c>
      <c r="B710" s="101" t="s">
        <v>59</v>
      </c>
      <c r="C710" s="101" t="s">
        <v>460</v>
      </c>
      <c r="D710" s="101" t="s">
        <v>461</v>
      </c>
      <c r="E710" s="101" t="s">
        <v>462</v>
      </c>
      <c r="F710" s="101" t="s">
        <v>178</v>
      </c>
      <c r="G710" s="101" t="s">
        <v>1119</v>
      </c>
      <c r="H710" s="102">
        <v>2430</v>
      </c>
      <c r="I710" s="100">
        <v>2</v>
      </c>
      <c r="J710" s="103">
        <f>สกลนคร!F45</f>
        <v>607432.56999999995</v>
      </c>
      <c r="K710" s="104">
        <f>สกลนคร!AJ45</f>
        <v>883708.14999999991</v>
      </c>
      <c r="L710" s="105">
        <f>สกลนคร!AK45</f>
        <v>2849192.77</v>
      </c>
      <c r="M710" s="105">
        <f>สกลนคร!AL45</f>
        <v>2369248.61</v>
      </c>
      <c r="N710" s="101"/>
      <c r="O710" s="101"/>
      <c r="P710" s="101"/>
      <c r="Q710" s="93">
        <f t="shared" si="24"/>
        <v>479944.16000000015</v>
      </c>
      <c r="R710" s="94">
        <f t="shared" si="25"/>
        <v>1172.5073127572016</v>
      </c>
    </row>
    <row r="711" spans="1:18" s="112" customFormat="1" x14ac:dyDescent="0.55000000000000004">
      <c r="A711" s="106">
        <v>1</v>
      </c>
      <c r="B711" s="107" t="s">
        <v>59</v>
      </c>
      <c r="C711" s="107"/>
      <c r="D711" s="107"/>
      <c r="E711" s="107" t="s">
        <v>75</v>
      </c>
      <c r="F711" s="107"/>
      <c r="G711" s="107" t="s">
        <v>464</v>
      </c>
      <c r="H711" s="113">
        <f>SUM(H686:H710)</f>
        <v>106102</v>
      </c>
      <c r="I711" s="106"/>
      <c r="J711" s="109">
        <f>SUM(J686:J710)</f>
        <v>18749310.140000001</v>
      </c>
      <c r="K711" s="109">
        <f>SUM(K686:K710)</f>
        <v>24407596.759999998</v>
      </c>
      <c r="L711" s="109">
        <f>SUM(L686:L710)</f>
        <v>76830423.319999978</v>
      </c>
      <c r="M711" s="109">
        <f>SUM(M686:M710)</f>
        <v>63000027.709999993</v>
      </c>
      <c r="N711" s="107">
        <v>24</v>
      </c>
      <c r="O711" s="107">
        <v>24</v>
      </c>
      <c r="P711" s="107">
        <f>N711-O711</f>
        <v>0</v>
      </c>
      <c r="Q711" s="110">
        <f t="shared" ref="Q711:Q774" si="27">L711-M711</f>
        <v>13830395.609999985</v>
      </c>
      <c r="R711" s="111">
        <f>L711/H711</f>
        <v>724.11852104578588</v>
      </c>
    </row>
    <row r="712" spans="1:18" x14ac:dyDescent="0.55000000000000004">
      <c r="A712" s="100">
        <v>1</v>
      </c>
      <c r="B712" s="101" t="s">
        <v>59</v>
      </c>
      <c r="C712" s="101" t="s">
        <v>465</v>
      </c>
      <c r="D712" s="101" t="s">
        <v>80</v>
      </c>
      <c r="E712" s="101" t="s">
        <v>466</v>
      </c>
      <c r="F712" s="101" t="s">
        <v>208</v>
      </c>
      <c r="G712" s="101" t="s">
        <v>467</v>
      </c>
      <c r="H712" s="102"/>
      <c r="I712" s="100"/>
      <c r="J712" s="103"/>
      <c r="K712" s="104"/>
      <c r="L712" s="105"/>
      <c r="M712" s="105"/>
      <c r="N712" s="101"/>
      <c r="O712" s="101"/>
      <c r="P712" s="101"/>
    </row>
    <row r="713" spans="1:18" x14ac:dyDescent="0.55000000000000004">
      <c r="A713" s="100">
        <v>2</v>
      </c>
      <c r="B713" s="101" t="s">
        <v>59</v>
      </c>
      <c r="C713" s="101" t="s">
        <v>465</v>
      </c>
      <c r="D713" s="101" t="s">
        <v>80</v>
      </c>
      <c r="E713" s="101" t="s">
        <v>466</v>
      </c>
      <c r="F713" s="101" t="s">
        <v>178</v>
      </c>
      <c r="G713" s="101" t="s">
        <v>1120</v>
      </c>
      <c r="H713" s="102">
        <v>6067</v>
      </c>
      <c r="I713" s="100">
        <v>5</v>
      </c>
      <c r="J713" s="103">
        <f>สกลนคร!F46</f>
        <v>214742.07</v>
      </c>
      <c r="K713" s="104">
        <f>สกลนคร!AJ46</f>
        <v>266149.75</v>
      </c>
      <c r="L713" s="105">
        <f>สกลนคร!AK46</f>
        <v>2790761.95</v>
      </c>
      <c r="M713" s="105">
        <f>สกลนคร!AL46</f>
        <v>2902867.6300000004</v>
      </c>
      <c r="N713" s="101"/>
      <c r="O713" s="101"/>
      <c r="P713" s="101"/>
      <c r="Q713" s="93">
        <f t="shared" si="27"/>
        <v>-112105.68000000017</v>
      </c>
      <c r="R713" s="94">
        <f t="shared" ref="R713:R774" si="28">L713/H713</f>
        <v>459.99043184440416</v>
      </c>
    </row>
    <row r="714" spans="1:18" x14ac:dyDescent="0.55000000000000004">
      <c r="A714" s="100">
        <v>3</v>
      </c>
      <c r="B714" s="101" t="s">
        <v>59</v>
      </c>
      <c r="C714" s="101" t="s">
        <v>465</v>
      </c>
      <c r="D714" s="101" t="s">
        <v>80</v>
      </c>
      <c r="E714" s="101" t="s">
        <v>466</v>
      </c>
      <c r="F714" s="101" t="s">
        <v>178</v>
      </c>
      <c r="G714" s="101" t="s">
        <v>1121</v>
      </c>
      <c r="H714" s="102">
        <v>5626</v>
      </c>
      <c r="I714" s="100">
        <v>4</v>
      </c>
      <c r="J714" s="103">
        <f>สกลนคร!F47</f>
        <v>330064.55</v>
      </c>
      <c r="K714" s="104">
        <f>สกลนคร!AJ47</f>
        <v>329502.40999999997</v>
      </c>
      <c r="L714" s="105">
        <f>สกลนคร!AK47</f>
        <v>3791765.65</v>
      </c>
      <c r="M714" s="105">
        <f>สกลนคร!AL47</f>
        <v>3679839.94</v>
      </c>
      <c r="N714" s="101"/>
      <c r="O714" s="101"/>
      <c r="P714" s="101"/>
      <c r="Q714" s="93">
        <f t="shared" si="27"/>
        <v>111925.70999999996</v>
      </c>
      <c r="R714" s="94">
        <f t="shared" si="28"/>
        <v>673.97185389264132</v>
      </c>
    </row>
    <row r="715" spans="1:18" x14ac:dyDescent="0.55000000000000004">
      <c r="A715" s="100">
        <v>4</v>
      </c>
      <c r="B715" s="101" t="s">
        <v>59</v>
      </c>
      <c r="C715" s="101" t="s">
        <v>465</v>
      </c>
      <c r="D715" s="101" t="s">
        <v>80</v>
      </c>
      <c r="E715" s="101" t="s">
        <v>466</v>
      </c>
      <c r="F715" s="101" t="s">
        <v>178</v>
      </c>
      <c r="G715" s="101" t="s">
        <v>1122</v>
      </c>
      <c r="H715" s="102">
        <v>3964</v>
      </c>
      <c r="I715" s="100">
        <v>3</v>
      </c>
      <c r="J715" s="103">
        <f>สกลนคร!F48</f>
        <v>227291.17</v>
      </c>
      <c r="K715" s="104">
        <f>สกลนคร!AJ48</f>
        <v>252560.34000000003</v>
      </c>
      <c r="L715" s="105">
        <f>สกลนคร!AK48</f>
        <v>3771332.9699999997</v>
      </c>
      <c r="M715" s="105">
        <f>สกลนคร!AL48</f>
        <v>3915466.62</v>
      </c>
      <c r="N715" s="101"/>
      <c r="O715" s="101"/>
      <c r="P715" s="101"/>
      <c r="Q715" s="93">
        <f t="shared" si="27"/>
        <v>-144133.65000000037</v>
      </c>
      <c r="R715" s="94">
        <f t="shared" si="28"/>
        <v>951.39580474268405</v>
      </c>
    </row>
    <row r="716" spans="1:18" x14ac:dyDescent="0.55000000000000004">
      <c r="A716" s="100">
        <v>5</v>
      </c>
      <c r="B716" s="101" t="s">
        <v>59</v>
      </c>
      <c r="C716" s="101" t="s">
        <v>465</v>
      </c>
      <c r="D716" s="101" t="s">
        <v>80</v>
      </c>
      <c r="E716" s="101" t="s">
        <v>466</v>
      </c>
      <c r="F716" s="101" t="s">
        <v>178</v>
      </c>
      <c r="G716" s="101" t="s">
        <v>1123</v>
      </c>
      <c r="H716" s="102">
        <v>2688</v>
      </c>
      <c r="I716" s="100">
        <v>2</v>
      </c>
      <c r="J716" s="103">
        <f>สกลนคร!F49</f>
        <v>74547.17</v>
      </c>
      <c r="K716" s="104">
        <f>สกลนคร!AJ49</f>
        <v>90613.950000000012</v>
      </c>
      <c r="L716" s="105">
        <f>สกลนคร!AK49</f>
        <v>3232614.64</v>
      </c>
      <c r="M716" s="105">
        <f>สกลนคร!AL49</f>
        <v>2472869.83</v>
      </c>
      <c r="N716" s="101"/>
      <c r="O716" s="101"/>
      <c r="P716" s="101"/>
      <c r="Q716" s="93">
        <f t="shared" si="27"/>
        <v>759744.81</v>
      </c>
      <c r="R716" s="94">
        <f t="shared" si="28"/>
        <v>1202.609613095238</v>
      </c>
    </row>
    <row r="717" spans="1:18" x14ac:dyDescent="0.55000000000000004">
      <c r="A717" s="100">
        <v>6</v>
      </c>
      <c r="B717" s="101" t="s">
        <v>59</v>
      </c>
      <c r="C717" s="101" t="s">
        <v>465</v>
      </c>
      <c r="D717" s="101" t="s">
        <v>80</v>
      </c>
      <c r="E717" s="101" t="s">
        <v>466</v>
      </c>
      <c r="F717" s="101" t="s">
        <v>178</v>
      </c>
      <c r="G717" s="101" t="s">
        <v>1124</v>
      </c>
      <c r="H717" s="102">
        <v>4641</v>
      </c>
      <c r="I717" s="100">
        <v>4</v>
      </c>
      <c r="J717" s="103">
        <f>สกลนคร!F50</f>
        <v>325331.69</v>
      </c>
      <c r="K717" s="104">
        <f>สกลนคร!AJ50</f>
        <v>295789.5</v>
      </c>
      <c r="L717" s="105">
        <f>สกลนคร!AK50</f>
        <v>3481777.23</v>
      </c>
      <c r="M717" s="105">
        <f>สกลนคร!AL50</f>
        <v>3237662.4499999997</v>
      </c>
      <c r="N717" s="101"/>
      <c r="O717" s="101"/>
      <c r="P717" s="101"/>
      <c r="Q717" s="93">
        <f t="shared" si="27"/>
        <v>244114.78000000026</v>
      </c>
      <c r="R717" s="94">
        <f t="shared" si="28"/>
        <v>750.22133807369096</v>
      </c>
    </row>
    <row r="718" spans="1:18" x14ac:dyDescent="0.55000000000000004">
      <c r="A718" s="100">
        <v>7</v>
      </c>
      <c r="B718" s="101" t="s">
        <v>59</v>
      </c>
      <c r="C718" s="101" t="s">
        <v>465</v>
      </c>
      <c r="D718" s="101" t="s">
        <v>80</v>
      </c>
      <c r="E718" s="101" t="s">
        <v>466</v>
      </c>
      <c r="F718" s="101" t="s">
        <v>178</v>
      </c>
      <c r="G718" s="101" t="s">
        <v>1125</v>
      </c>
      <c r="H718" s="102">
        <v>3844</v>
      </c>
      <c r="I718" s="100">
        <v>3</v>
      </c>
      <c r="J718" s="103">
        <f>สกลนคร!F51</f>
        <v>238685.75</v>
      </c>
      <c r="K718" s="104">
        <f>สกลนคร!AJ51</f>
        <v>275343.32</v>
      </c>
      <c r="L718" s="105">
        <f>สกลนคร!AK51</f>
        <v>2176729.5299999998</v>
      </c>
      <c r="M718" s="105">
        <f>สกลนคร!AL51</f>
        <v>2180613.8199999998</v>
      </c>
      <c r="N718" s="101"/>
      <c r="O718" s="101"/>
      <c r="P718" s="101"/>
      <c r="Q718" s="93">
        <f t="shared" si="27"/>
        <v>-3884.2900000000373</v>
      </c>
      <c r="R718" s="94">
        <f t="shared" si="28"/>
        <v>566.26678720083237</v>
      </c>
    </row>
    <row r="719" spans="1:18" s="112" customFormat="1" x14ac:dyDescent="0.55000000000000004">
      <c r="A719" s="106">
        <v>2</v>
      </c>
      <c r="B719" s="107" t="s">
        <v>59</v>
      </c>
      <c r="C719" s="107"/>
      <c r="D719" s="107"/>
      <c r="E719" s="107" t="s">
        <v>75</v>
      </c>
      <c r="F719" s="107"/>
      <c r="G719" s="107" t="s">
        <v>468</v>
      </c>
      <c r="H719" s="113">
        <f>SUM(H712:H718)</f>
        <v>26830</v>
      </c>
      <c r="I719" s="106"/>
      <c r="J719" s="109">
        <f>SUM(J712:J718)</f>
        <v>1410662.4000000001</v>
      </c>
      <c r="K719" s="109">
        <f>SUM(K712:K718)</f>
        <v>1509959.27</v>
      </c>
      <c r="L719" s="109">
        <f>SUM(L712:L718)</f>
        <v>19244981.970000003</v>
      </c>
      <c r="M719" s="109">
        <f>SUM(M712:M718)</f>
        <v>18389320.289999999</v>
      </c>
      <c r="N719" s="107">
        <v>6</v>
      </c>
      <c r="O719" s="107">
        <v>6</v>
      </c>
      <c r="P719" s="107">
        <f>N719-O719</f>
        <v>0</v>
      </c>
      <c r="Q719" s="110">
        <f t="shared" si="27"/>
        <v>855661.68000000343</v>
      </c>
      <c r="R719" s="111">
        <f>L719/H719</f>
        <v>717.29340178904226</v>
      </c>
    </row>
    <row r="720" spans="1:18" s="112" customFormat="1" x14ac:dyDescent="0.55000000000000004">
      <c r="A720" s="172">
        <v>1</v>
      </c>
      <c r="B720" s="143" t="s">
        <v>59</v>
      </c>
      <c r="C720" s="143" t="s">
        <v>469</v>
      </c>
      <c r="D720" s="143" t="s">
        <v>87</v>
      </c>
      <c r="E720" s="143" t="s">
        <v>470</v>
      </c>
      <c r="F720" s="143" t="s">
        <v>208</v>
      </c>
      <c r="G720" s="143" t="s">
        <v>470</v>
      </c>
      <c r="H720" s="190"/>
      <c r="I720" s="172"/>
      <c r="J720" s="191"/>
      <c r="K720" s="192"/>
      <c r="L720" s="142"/>
      <c r="M720" s="142"/>
      <c r="N720" s="143"/>
      <c r="O720" s="143"/>
      <c r="P720" s="143"/>
      <c r="Q720" s="110"/>
      <c r="R720" s="111"/>
    </row>
    <row r="721" spans="1:18" x14ac:dyDescent="0.55000000000000004">
      <c r="A721" s="100">
        <v>2</v>
      </c>
      <c r="B721" s="101" t="s">
        <v>59</v>
      </c>
      <c r="C721" s="101" t="s">
        <v>469</v>
      </c>
      <c r="D721" s="101" t="s">
        <v>87</v>
      </c>
      <c r="E721" s="101" t="s">
        <v>470</v>
      </c>
      <c r="F721" s="101" t="s">
        <v>178</v>
      </c>
      <c r="G721" s="101" t="s">
        <v>1126</v>
      </c>
      <c r="H721" s="102">
        <v>4084</v>
      </c>
      <c r="I721" s="100">
        <v>3</v>
      </c>
      <c r="J721" s="103">
        <f>สกลนคร!F52</f>
        <v>350050.08</v>
      </c>
      <c r="K721" s="104">
        <f>สกลนคร!AJ52</f>
        <v>377366.2</v>
      </c>
      <c r="L721" s="105">
        <f>สกลนคร!AK52</f>
        <v>2596357.9900000002</v>
      </c>
      <c r="M721" s="105">
        <f>สกลนคร!AL52</f>
        <v>2451778.19</v>
      </c>
      <c r="N721" s="101"/>
      <c r="O721" s="101"/>
      <c r="P721" s="101"/>
      <c r="Q721" s="93">
        <f t="shared" si="27"/>
        <v>144579.80000000028</v>
      </c>
      <c r="R721" s="94">
        <f t="shared" si="28"/>
        <v>635.73897894221352</v>
      </c>
    </row>
    <row r="722" spans="1:18" x14ac:dyDescent="0.55000000000000004">
      <c r="A722" s="100">
        <v>3</v>
      </c>
      <c r="B722" s="101" t="s">
        <v>59</v>
      </c>
      <c r="C722" s="101" t="s">
        <v>469</v>
      </c>
      <c r="D722" s="101" t="s">
        <v>87</v>
      </c>
      <c r="E722" s="101" t="s">
        <v>470</v>
      </c>
      <c r="F722" s="101" t="s">
        <v>178</v>
      </c>
      <c r="G722" s="101" t="s">
        <v>1127</v>
      </c>
      <c r="H722" s="102">
        <v>4275</v>
      </c>
      <c r="I722" s="100">
        <v>3</v>
      </c>
      <c r="J722" s="103">
        <f>สกลนคร!F53</f>
        <v>432349.76</v>
      </c>
      <c r="K722" s="104">
        <f>สกลนคร!AJ53</f>
        <v>505697.78</v>
      </c>
      <c r="L722" s="105">
        <f>สกลนคร!AK53</f>
        <v>2424729.6100000003</v>
      </c>
      <c r="M722" s="105">
        <f>สกลนคร!AL53</f>
        <v>2629028.92</v>
      </c>
      <c r="N722" s="101"/>
      <c r="O722" s="101"/>
      <c r="P722" s="101"/>
      <c r="Q722" s="93">
        <f t="shared" si="27"/>
        <v>-204299.30999999959</v>
      </c>
      <c r="R722" s="94">
        <f t="shared" si="28"/>
        <v>567.18821286549712</v>
      </c>
    </row>
    <row r="723" spans="1:18" x14ac:dyDescent="0.55000000000000004">
      <c r="A723" s="100">
        <v>4</v>
      </c>
      <c r="B723" s="101" t="s">
        <v>59</v>
      </c>
      <c r="C723" s="101" t="s">
        <v>469</v>
      </c>
      <c r="D723" s="101" t="s">
        <v>87</v>
      </c>
      <c r="E723" s="101" t="s">
        <v>470</v>
      </c>
      <c r="F723" s="101" t="s">
        <v>178</v>
      </c>
      <c r="G723" s="101" t="s">
        <v>1128</v>
      </c>
      <c r="H723" s="102">
        <v>4414</v>
      </c>
      <c r="I723" s="100">
        <v>3</v>
      </c>
      <c r="J723" s="103">
        <f>สกลนคร!F54</f>
        <v>1032013.42</v>
      </c>
      <c r="K723" s="104">
        <f>สกลนคร!AJ54</f>
        <v>1052060.03</v>
      </c>
      <c r="L723" s="105">
        <f>สกลนคร!AK54</f>
        <v>2513645.48</v>
      </c>
      <c r="M723" s="105">
        <f>สกลนคร!AL54</f>
        <v>2335940.7199999997</v>
      </c>
      <c r="N723" s="101"/>
      <c r="O723" s="101"/>
      <c r="P723" s="101"/>
      <c r="Q723" s="93">
        <f t="shared" si="27"/>
        <v>177704.76000000024</v>
      </c>
      <c r="R723" s="94">
        <f t="shared" si="28"/>
        <v>569.47111010421384</v>
      </c>
    </row>
    <row r="724" spans="1:18" x14ac:dyDescent="0.55000000000000004">
      <c r="A724" s="100">
        <v>5</v>
      </c>
      <c r="B724" s="101" t="s">
        <v>59</v>
      </c>
      <c r="C724" s="101" t="s">
        <v>469</v>
      </c>
      <c r="D724" s="101" t="s">
        <v>87</v>
      </c>
      <c r="E724" s="101" t="s">
        <v>470</v>
      </c>
      <c r="F724" s="101" t="s">
        <v>178</v>
      </c>
      <c r="G724" s="101" t="s">
        <v>1129</v>
      </c>
      <c r="H724" s="102">
        <v>3418</v>
      </c>
      <c r="I724" s="100">
        <v>3</v>
      </c>
      <c r="J724" s="103">
        <f>สกลนคร!F55</f>
        <v>353617.03</v>
      </c>
      <c r="K724" s="104">
        <f>สกลนคร!AJ55</f>
        <v>392548.11000000004</v>
      </c>
      <c r="L724" s="105">
        <f>สกลนคร!AK55</f>
        <v>2269784.9700000002</v>
      </c>
      <c r="M724" s="105">
        <f>สกลนคร!AL55</f>
        <v>2244151.52</v>
      </c>
      <c r="N724" s="101"/>
      <c r="O724" s="101"/>
      <c r="P724" s="101"/>
      <c r="Q724" s="93">
        <f t="shared" si="27"/>
        <v>25633.450000000186</v>
      </c>
      <c r="R724" s="94">
        <f t="shared" si="28"/>
        <v>664.06815974253959</v>
      </c>
    </row>
    <row r="725" spans="1:18" x14ac:dyDescent="0.55000000000000004">
      <c r="A725" s="100">
        <v>6</v>
      </c>
      <c r="B725" s="101" t="s">
        <v>59</v>
      </c>
      <c r="C725" s="101" t="s">
        <v>469</v>
      </c>
      <c r="D725" s="101" t="s">
        <v>87</v>
      </c>
      <c r="E725" s="101" t="s">
        <v>470</v>
      </c>
      <c r="F725" s="101" t="s">
        <v>178</v>
      </c>
      <c r="G725" s="101" t="s">
        <v>1130</v>
      </c>
      <c r="H725" s="102">
        <v>3625</v>
      </c>
      <c r="I725" s="100">
        <v>3</v>
      </c>
      <c r="J725" s="103">
        <f>สกลนคร!F56</f>
        <v>870329.86</v>
      </c>
      <c r="K725" s="104">
        <f>สกลนคร!AJ56</f>
        <v>886599.86</v>
      </c>
      <c r="L725" s="105">
        <f>สกลนคร!AK56</f>
        <v>2079396.21</v>
      </c>
      <c r="M725" s="105">
        <f>สกลนคร!AL56</f>
        <v>1966643.79</v>
      </c>
      <c r="N725" s="101"/>
      <c r="O725" s="101"/>
      <c r="P725" s="101"/>
      <c r="Q725" s="93">
        <f t="shared" si="27"/>
        <v>112752.41999999993</v>
      </c>
      <c r="R725" s="94">
        <f t="shared" si="28"/>
        <v>573.62654068965514</v>
      </c>
    </row>
    <row r="726" spans="1:18" s="112" customFormat="1" x14ac:dyDescent="0.55000000000000004">
      <c r="A726" s="106">
        <v>3</v>
      </c>
      <c r="B726" s="107" t="s">
        <v>59</v>
      </c>
      <c r="C726" s="107"/>
      <c r="D726" s="107"/>
      <c r="E726" s="107" t="s">
        <v>75</v>
      </c>
      <c r="F726" s="107"/>
      <c r="G726" s="107" t="s">
        <v>471</v>
      </c>
      <c r="H726" s="113">
        <f>SUM(H721:H725)</f>
        <v>19816</v>
      </c>
      <c r="I726" s="106"/>
      <c r="J726" s="109">
        <f>SUM(J720:J725)</f>
        <v>3038360.15</v>
      </c>
      <c r="K726" s="109">
        <f>SUM(K720:K725)</f>
        <v>3214271.98</v>
      </c>
      <c r="L726" s="109">
        <f>SUM(L720:L725)</f>
        <v>11883914.260000002</v>
      </c>
      <c r="M726" s="109">
        <f>SUM(M720:M725)</f>
        <v>11627543.140000001</v>
      </c>
      <c r="N726" s="107">
        <v>5</v>
      </c>
      <c r="O726" s="107">
        <v>5</v>
      </c>
      <c r="P726" s="107">
        <f>N726-O726</f>
        <v>0</v>
      </c>
      <c r="Q726" s="110">
        <f t="shared" si="27"/>
        <v>256371.12000000104</v>
      </c>
      <c r="R726" s="111">
        <f>L726/H726</f>
        <v>599.71307327412205</v>
      </c>
    </row>
    <row r="727" spans="1:18" x14ac:dyDescent="0.55000000000000004">
      <c r="A727" s="100">
        <v>1</v>
      </c>
      <c r="B727" s="101" t="s">
        <v>59</v>
      </c>
      <c r="C727" s="101" t="s">
        <v>472</v>
      </c>
      <c r="D727" s="101" t="s">
        <v>473</v>
      </c>
      <c r="E727" s="101" t="s">
        <v>474</v>
      </c>
      <c r="F727" s="101" t="s">
        <v>208</v>
      </c>
      <c r="G727" s="101" t="s">
        <v>475</v>
      </c>
      <c r="H727" s="102"/>
      <c r="I727" s="100"/>
      <c r="J727" s="103"/>
      <c r="K727" s="104"/>
      <c r="L727" s="105"/>
      <c r="M727" s="105"/>
      <c r="N727" s="101"/>
      <c r="O727" s="101"/>
      <c r="P727" s="101"/>
    </row>
    <row r="728" spans="1:18" x14ac:dyDescent="0.55000000000000004">
      <c r="A728" s="100">
        <v>2</v>
      </c>
      <c r="B728" s="101" t="s">
        <v>59</v>
      </c>
      <c r="C728" s="101" t="s">
        <v>472</v>
      </c>
      <c r="D728" s="101" t="s">
        <v>473</v>
      </c>
      <c r="E728" s="101" t="s">
        <v>474</v>
      </c>
      <c r="F728" s="101" t="s">
        <v>178</v>
      </c>
      <c r="G728" s="101" t="s">
        <v>1131</v>
      </c>
      <c r="H728" s="102">
        <v>5334</v>
      </c>
      <c r="I728" s="100">
        <v>4</v>
      </c>
      <c r="J728" s="105">
        <f>สกลนคร!F57</f>
        <v>863857.55</v>
      </c>
      <c r="K728" s="104">
        <f>สกลนคร!AJ57</f>
        <v>936925.68</v>
      </c>
      <c r="L728" s="105">
        <f>สกลนคร!AK57</f>
        <v>3703111.92</v>
      </c>
      <c r="M728" s="105">
        <f>สกลนคร!AL57</f>
        <v>3282303.5300000003</v>
      </c>
      <c r="N728" s="101"/>
      <c r="O728" s="101"/>
      <c r="P728" s="101"/>
      <c r="Q728" s="93">
        <f t="shared" si="27"/>
        <v>420808.38999999966</v>
      </c>
      <c r="R728" s="94">
        <f t="shared" si="28"/>
        <v>694.24670416197978</v>
      </c>
    </row>
    <row r="729" spans="1:18" x14ac:dyDescent="0.55000000000000004">
      <c r="A729" s="100">
        <v>3</v>
      </c>
      <c r="B729" s="101" t="s">
        <v>59</v>
      </c>
      <c r="C729" s="101" t="s">
        <v>472</v>
      </c>
      <c r="D729" s="101" t="s">
        <v>473</v>
      </c>
      <c r="E729" s="101" t="s">
        <v>474</v>
      </c>
      <c r="F729" s="101" t="s">
        <v>178</v>
      </c>
      <c r="G729" s="101" t="s">
        <v>1132</v>
      </c>
      <c r="H729" s="102">
        <v>5309</v>
      </c>
      <c r="I729" s="100">
        <v>4</v>
      </c>
      <c r="J729" s="105">
        <f>สกลนคร!F58</f>
        <v>751565.6</v>
      </c>
      <c r="K729" s="104">
        <f>สกลนคร!AJ58</f>
        <v>610026.75999999989</v>
      </c>
      <c r="L729" s="105">
        <f>สกลนคร!AK58</f>
        <v>3797758.79</v>
      </c>
      <c r="M729" s="105">
        <f>สกลนคร!AL58</f>
        <v>3446460.49</v>
      </c>
      <c r="N729" s="101"/>
      <c r="O729" s="101"/>
      <c r="P729" s="101"/>
      <c r="Q729" s="93">
        <f t="shared" si="27"/>
        <v>351298.29999999981</v>
      </c>
      <c r="R729" s="94">
        <f t="shared" si="28"/>
        <v>715.34352797136933</v>
      </c>
    </row>
    <row r="730" spans="1:18" x14ac:dyDescent="0.55000000000000004">
      <c r="A730" s="100">
        <v>4</v>
      </c>
      <c r="B730" s="101" t="s">
        <v>59</v>
      </c>
      <c r="C730" s="101" t="s">
        <v>472</v>
      </c>
      <c r="D730" s="101" t="s">
        <v>473</v>
      </c>
      <c r="E730" s="101" t="s">
        <v>474</v>
      </c>
      <c r="F730" s="101" t="s">
        <v>178</v>
      </c>
      <c r="G730" s="101" t="s">
        <v>1133</v>
      </c>
      <c r="H730" s="102">
        <v>4812</v>
      </c>
      <c r="I730" s="100">
        <v>4</v>
      </c>
      <c r="J730" s="105">
        <f>สกลนคร!F59</f>
        <v>730045.32</v>
      </c>
      <c r="K730" s="104">
        <f>สกลนคร!AJ59</f>
        <v>828678.36</v>
      </c>
      <c r="L730" s="105">
        <f>สกลนคร!AK59</f>
        <v>2674829.4299999997</v>
      </c>
      <c r="M730" s="105">
        <f>สกลนคร!AL59</f>
        <v>2490752.08</v>
      </c>
      <c r="N730" s="101"/>
      <c r="O730" s="101"/>
      <c r="P730" s="101"/>
      <c r="Q730" s="93">
        <f t="shared" si="27"/>
        <v>184077.34999999963</v>
      </c>
      <c r="R730" s="94">
        <f t="shared" si="28"/>
        <v>555.86646508728177</v>
      </c>
    </row>
    <row r="731" spans="1:18" x14ac:dyDescent="0.55000000000000004">
      <c r="A731" s="100">
        <v>5</v>
      </c>
      <c r="B731" s="101" t="s">
        <v>59</v>
      </c>
      <c r="C731" s="101" t="s">
        <v>472</v>
      </c>
      <c r="D731" s="101" t="s">
        <v>473</v>
      </c>
      <c r="E731" s="101" t="s">
        <v>474</v>
      </c>
      <c r="F731" s="101" t="s">
        <v>178</v>
      </c>
      <c r="G731" s="101" t="s">
        <v>1134</v>
      </c>
      <c r="H731" s="102">
        <v>3019</v>
      </c>
      <c r="I731" s="100">
        <v>3</v>
      </c>
      <c r="J731" s="105">
        <f>สกลนคร!F60</f>
        <v>312189.28000000003</v>
      </c>
      <c r="K731" s="104">
        <f>สกลนคร!AJ60</f>
        <v>430034.31000000006</v>
      </c>
      <c r="L731" s="105">
        <f>สกลนคร!AK60</f>
        <v>2990478.7800000003</v>
      </c>
      <c r="M731" s="105">
        <f>สกลนคร!AL60</f>
        <v>2803539.19</v>
      </c>
      <c r="N731" s="101"/>
      <c r="O731" s="101"/>
      <c r="P731" s="101"/>
      <c r="Q731" s="93">
        <f t="shared" si="27"/>
        <v>186939.59000000032</v>
      </c>
      <c r="R731" s="94">
        <f t="shared" si="28"/>
        <v>990.55275919178541</v>
      </c>
    </row>
    <row r="732" spans="1:18" x14ac:dyDescent="0.55000000000000004">
      <c r="A732" s="100">
        <v>6</v>
      </c>
      <c r="B732" s="101" t="s">
        <v>59</v>
      </c>
      <c r="C732" s="101" t="s">
        <v>472</v>
      </c>
      <c r="D732" s="101" t="s">
        <v>473</v>
      </c>
      <c r="E732" s="101" t="s">
        <v>474</v>
      </c>
      <c r="F732" s="101" t="s">
        <v>178</v>
      </c>
      <c r="G732" s="101" t="s">
        <v>1135</v>
      </c>
      <c r="H732" s="102">
        <v>2474</v>
      </c>
      <c r="I732" s="100">
        <v>2</v>
      </c>
      <c r="J732" s="105">
        <f>สกลนคร!F61</f>
        <v>222903.51</v>
      </c>
      <c r="K732" s="104">
        <f>สกลนคร!AJ61</f>
        <v>309675.32</v>
      </c>
      <c r="L732" s="105">
        <f>สกลนคร!AK61</f>
        <v>2107060.84</v>
      </c>
      <c r="M732" s="105">
        <f>สกลนคร!AL61</f>
        <v>1913206.76</v>
      </c>
      <c r="N732" s="101"/>
      <c r="O732" s="101"/>
      <c r="P732" s="101"/>
      <c r="Q732" s="93">
        <f t="shared" si="27"/>
        <v>193854.07999999984</v>
      </c>
      <c r="R732" s="94">
        <f t="shared" si="28"/>
        <v>851.68182700080831</v>
      </c>
    </row>
    <row r="733" spans="1:18" x14ac:dyDescent="0.55000000000000004">
      <c r="A733" s="100">
        <v>7</v>
      </c>
      <c r="B733" s="101" t="s">
        <v>59</v>
      </c>
      <c r="C733" s="101" t="s">
        <v>472</v>
      </c>
      <c r="D733" s="101" t="s">
        <v>473</v>
      </c>
      <c r="E733" s="101" t="s">
        <v>474</v>
      </c>
      <c r="F733" s="101" t="s">
        <v>178</v>
      </c>
      <c r="G733" s="101" t="s">
        <v>1136</v>
      </c>
      <c r="H733" s="102">
        <v>1964</v>
      </c>
      <c r="I733" s="100">
        <v>2</v>
      </c>
      <c r="J733" s="105">
        <f>สกลนคร!F62</f>
        <v>234537.4</v>
      </c>
      <c r="K733" s="104">
        <f>สกลนคร!AJ62</f>
        <v>270816.53999999998</v>
      </c>
      <c r="L733" s="105">
        <f>สกลนคร!AK62</f>
        <v>2123749.2999999998</v>
      </c>
      <c r="M733" s="105">
        <f>สกลนคร!AL62</f>
        <v>2056363</v>
      </c>
      <c r="N733" s="101"/>
      <c r="O733" s="101"/>
      <c r="P733" s="101"/>
      <c r="Q733" s="93">
        <f t="shared" si="27"/>
        <v>67386.299999999814</v>
      </c>
      <c r="R733" s="94">
        <f t="shared" si="28"/>
        <v>1081.3387474541751</v>
      </c>
    </row>
    <row r="734" spans="1:18" x14ac:dyDescent="0.55000000000000004">
      <c r="A734" s="100">
        <v>8</v>
      </c>
      <c r="B734" s="101" t="s">
        <v>59</v>
      </c>
      <c r="C734" s="101" t="s">
        <v>472</v>
      </c>
      <c r="D734" s="101" t="s">
        <v>473</v>
      </c>
      <c r="E734" s="101" t="s">
        <v>474</v>
      </c>
      <c r="F734" s="101" t="s">
        <v>178</v>
      </c>
      <c r="G734" s="101" t="s">
        <v>1137</v>
      </c>
      <c r="H734" s="102">
        <v>1314</v>
      </c>
      <c r="I734" s="100">
        <v>1</v>
      </c>
      <c r="J734" s="105">
        <f>สกลนคร!F63</f>
        <v>745028.55</v>
      </c>
      <c r="K734" s="104">
        <f>สกลนคร!AJ63</f>
        <v>878618.88</v>
      </c>
      <c r="L734" s="105">
        <f>สกลนคร!AK63</f>
        <v>2146871.2999999998</v>
      </c>
      <c r="M734" s="105">
        <f>สกลนคร!AL63</f>
        <v>2075495.6400000001</v>
      </c>
      <c r="N734" s="101"/>
      <c r="O734" s="101"/>
      <c r="P734" s="101"/>
      <c r="Q734" s="93">
        <f t="shared" si="27"/>
        <v>71375.659999999683</v>
      </c>
      <c r="R734" s="94">
        <f t="shared" si="28"/>
        <v>1633.8442161339419</v>
      </c>
    </row>
    <row r="735" spans="1:18" x14ac:dyDescent="0.55000000000000004">
      <c r="A735" s="100">
        <v>9</v>
      </c>
      <c r="B735" s="101" t="s">
        <v>59</v>
      </c>
      <c r="C735" s="101" t="s">
        <v>472</v>
      </c>
      <c r="D735" s="101" t="s">
        <v>473</v>
      </c>
      <c r="E735" s="101" t="s">
        <v>474</v>
      </c>
      <c r="F735" s="101" t="s">
        <v>178</v>
      </c>
      <c r="G735" s="101" t="s">
        <v>1138</v>
      </c>
      <c r="H735" s="102">
        <v>2614</v>
      </c>
      <c r="I735" s="100">
        <v>2</v>
      </c>
      <c r="J735" s="105">
        <f>สกลนคร!F64</f>
        <v>419573.45</v>
      </c>
      <c r="K735" s="104">
        <f>สกลนคร!AJ64</f>
        <v>487535.29000000004</v>
      </c>
      <c r="L735" s="105">
        <f>สกลนคร!AK64</f>
        <v>2404991</v>
      </c>
      <c r="M735" s="105">
        <f>สกลนคร!AL64</f>
        <v>2250574.6599999997</v>
      </c>
      <c r="N735" s="101"/>
      <c r="O735" s="101"/>
      <c r="P735" s="101"/>
      <c r="Q735" s="93">
        <f t="shared" si="27"/>
        <v>154416.34000000032</v>
      </c>
      <c r="R735" s="94">
        <f t="shared" si="28"/>
        <v>920.04246365723031</v>
      </c>
    </row>
    <row r="736" spans="1:18" x14ac:dyDescent="0.55000000000000004">
      <c r="A736" s="100">
        <v>10</v>
      </c>
      <c r="B736" s="101" t="s">
        <v>59</v>
      </c>
      <c r="C736" s="101" t="s">
        <v>472</v>
      </c>
      <c r="D736" s="101" t="s">
        <v>473</v>
      </c>
      <c r="E736" s="101" t="s">
        <v>474</v>
      </c>
      <c r="F736" s="101" t="s">
        <v>178</v>
      </c>
      <c r="G736" s="101" t="s">
        <v>1139</v>
      </c>
      <c r="H736" s="102">
        <v>3039</v>
      </c>
      <c r="I736" s="100">
        <v>3</v>
      </c>
      <c r="J736" s="105">
        <f>สกลนคร!F65</f>
        <v>287458.15999999997</v>
      </c>
      <c r="K736" s="104">
        <f>สกลนคร!AJ65</f>
        <v>328394.82</v>
      </c>
      <c r="L736" s="105">
        <f>สกลนคร!AK65</f>
        <v>2439195.71</v>
      </c>
      <c r="M736" s="105">
        <f>สกลนคร!AL65</f>
        <v>2343862.6</v>
      </c>
      <c r="N736" s="101"/>
      <c r="O736" s="101"/>
      <c r="P736" s="101"/>
      <c r="Q736" s="93">
        <f t="shared" si="27"/>
        <v>95333.10999999987</v>
      </c>
      <c r="R736" s="94">
        <f t="shared" si="28"/>
        <v>802.63103323461667</v>
      </c>
    </row>
    <row r="737" spans="1:18" x14ac:dyDescent="0.55000000000000004">
      <c r="A737" s="100">
        <v>11</v>
      </c>
      <c r="B737" s="101" t="s">
        <v>59</v>
      </c>
      <c r="C737" s="101" t="s">
        <v>472</v>
      </c>
      <c r="D737" s="101" t="s">
        <v>473</v>
      </c>
      <c r="E737" s="101" t="s">
        <v>474</v>
      </c>
      <c r="F737" s="101" t="s">
        <v>178</v>
      </c>
      <c r="G737" s="101" t="s">
        <v>1140</v>
      </c>
      <c r="H737" s="102">
        <v>5019</v>
      </c>
      <c r="I737" s="100">
        <v>4</v>
      </c>
      <c r="J737" s="105">
        <f>สกลนคร!F66</f>
        <v>556524.81999999995</v>
      </c>
      <c r="K737" s="104">
        <f>สกลนคร!AJ66</f>
        <v>623091.16999999993</v>
      </c>
      <c r="L737" s="105">
        <f>สกลนคร!AK66</f>
        <v>3106827.76</v>
      </c>
      <c r="M737" s="105">
        <f>สกลนคร!AL66</f>
        <v>2863695.03</v>
      </c>
      <c r="N737" s="101"/>
      <c r="O737" s="101"/>
      <c r="P737" s="101"/>
      <c r="Q737" s="93">
        <f t="shared" si="27"/>
        <v>243132.72999999998</v>
      </c>
      <c r="R737" s="94">
        <f t="shared" si="28"/>
        <v>619.01330145447298</v>
      </c>
    </row>
    <row r="738" spans="1:18" x14ac:dyDescent="0.55000000000000004">
      <c r="A738" s="100">
        <v>12</v>
      </c>
      <c r="B738" s="101" t="s">
        <v>59</v>
      </c>
      <c r="C738" s="101" t="s">
        <v>472</v>
      </c>
      <c r="D738" s="101" t="s">
        <v>473</v>
      </c>
      <c r="E738" s="101" t="s">
        <v>474</v>
      </c>
      <c r="F738" s="101" t="s">
        <v>178</v>
      </c>
      <c r="G738" s="101" t="s">
        <v>1141</v>
      </c>
      <c r="H738" s="102">
        <v>4462</v>
      </c>
      <c r="I738" s="100">
        <v>3</v>
      </c>
      <c r="J738" s="105">
        <f>สกลนคร!F67</f>
        <v>592739.07999999996</v>
      </c>
      <c r="K738" s="104">
        <f>สกลนคร!AJ67</f>
        <v>598113.19000000006</v>
      </c>
      <c r="L738" s="105">
        <f>สกลนคร!AK67</f>
        <v>2378989.79</v>
      </c>
      <c r="M738" s="105">
        <f>สกลนคร!AL67</f>
        <v>2425492.29</v>
      </c>
      <c r="N738" s="101"/>
      <c r="O738" s="101"/>
      <c r="P738" s="101"/>
      <c r="Q738" s="93">
        <f t="shared" si="27"/>
        <v>-46502.5</v>
      </c>
      <c r="R738" s="94">
        <f t="shared" si="28"/>
        <v>533.16669430748539</v>
      </c>
    </row>
    <row r="739" spans="1:18" x14ac:dyDescent="0.55000000000000004">
      <c r="A739" s="100">
        <v>13</v>
      </c>
      <c r="B739" s="101" t="s">
        <v>59</v>
      </c>
      <c r="C739" s="101" t="s">
        <v>472</v>
      </c>
      <c r="D739" s="101" t="s">
        <v>473</v>
      </c>
      <c r="E739" s="101" t="s">
        <v>474</v>
      </c>
      <c r="F739" s="101" t="s">
        <v>178</v>
      </c>
      <c r="G739" s="101" t="s">
        <v>1142</v>
      </c>
      <c r="H739" s="102">
        <v>3744</v>
      </c>
      <c r="I739" s="100">
        <v>3</v>
      </c>
      <c r="J739" s="105">
        <f>สกลนคร!F68</f>
        <v>224092.32</v>
      </c>
      <c r="K739" s="104">
        <f>สกลนคร!AJ68</f>
        <v>263627.18</v>
      </c>
      <c r="L739" s="105">
        <f>สกลนคร!AK68</f>
        <v>2483183.19</v>
      </c>
      <c r="M739" s="105">
        <f>สกลนคร!AL68</f>
        <v>2374936.7699999996</v>
      </c>
      <c r="N739" s="101"/>
      <c r="O739" s="101"/>
      <c r="P739" s="101"/>
      <c r="Q739" s="93">
        <f t="shared" si="27"/>
        <v>108246.42000000039</v>
      </c>
      <c r="R739" s="94">
        <f t="shared" si="28"/>
        <v>663.2433733974359</v>
      </c>
    </row>
    <row r="740" spans="1:18" x14ac:dyDescent="0.55000000000000004">
      <c r="A740" s="100">
        <v>14</v>
      </c>
      <c r="B740" s="101" t="s">
        <v>59</v>
      </c>
      <c r="C740" s="101" t="s">
        <v>472</v>
      </c>
      <c r="D740" s="101" t="s">
        <v>473</v>
      </c>
      <c r="E740" s="101" t="s">
        <v>474</v>
      </c>
      <c r="F740" s="101" t="s">
        <v>178</v>
      </c>
      <c r="G740" s="101" t="s">
        <v>1143</v>
      </c>
      <c r="H740" s="102">
        <v>3274</v>
      </c>
      <c r="I740" s="100">
        <v>3</v>
      </c>
      <c r="J740" s="105">
        <f>สกลนคร!F69</f>
        <v>341482.09</v>
      </c>
      <c r="K740" s="104">
        <f>สกลนคร!AJ69</f>
        <v>384766.19000000006</v>
      </c>
      <c r="L740" s="105">
        <f>สกลนคร!AK69</f>
        <v>4328013.24</v>
      </c>
      <c r="M740" s="105">
        <f>สกลนคร!AL69</f>
        <v>4202127.3499999996</v>
      </c>
      <c r="N740" s="101"/>
      <c r="O740" s="101"/>
      <c r="P740" s="101"/>
      <c r="Q740" s="93">
        <f t="shared" si="27"/>
        <v>125885.8900000006</v>
      </c>
      <c r="R740" s="94">
        <f t="shared" si="28"/>
        <v>1321.9344043982896</v>
      </c>
    </row>
    <row r="741" spans="1:18" s="120" customFormat="1" x14ac:dyDescent="0.55000000000000004">
      <c r="A741" s="114">
        <v>15</v>
      </c>
      <c r="B741" s="115" t="s">
        <v>59</v>
      </c>
      <c r="C741" s="115" t="s">
        <v>477</v>
      </c>
      <c r="D741" s="115" t="s">
        <v>473</v>
      </c>
      <c r="E741" s="115" t="s">
        <v>474</v>
      </c>
      <c r="F741" s="115" t="s">
        <v>178</v>
      </c>
      <c r="G741" s="115" t="s">
        <v>1144</v>
      </c>
      <c r="H741" s="116">
        <v>2726</v>
      </c>
      <c r="I741" s="114">
        <v>2</v>
      </c>
      <c r="J741" s="105">
        <f>สกลนคร!F70</f>
        <v>624515.04</v>
      </c>
      <c r="K741" s="104">
        <f>สกลนคร!AJ70</f>
        <v>677753.09000000008</v>
      </c>
      <c r="L741" s="105">
        <f>สกลนคร!AK70</f>
        <v>1662280.21</v>
      </c>
      <c r="M741" s="105">
        <f>สกลนคร!AL70</f>
        <v>1642356.93</v>
      </c>
      <c r="N741" s="115"/>
      <c r="O741" s="115"/>
      <c r="P741" s="115"/>
      <c r="Q741" s="118">
        <f t="shared" si="27"/>
        <v>19923.280000000028</v>
      </c>
      <c r="R741" s="119">
        <f t="shared" si="28"/>
        <v>609.78731107850331</v>
      </c>
    </row>
    <row r="742" spans="1:18" s="112" customFormat="1" x14ac:dyDescent="0.55000000000000004">
      <c r="A742" s="106">
        <v>4</v>
      </c>
      <c r="B742" s="107" t="s">
        <v>59</v>
      </c>
      <c r="C742" s="107"/>
      <c r="D742" s="107"/>
      <c r="E742" s="107" t="s">
        <v>75</v>
      </c>
      <c r="F742" s="107"/>
      <c r="G742" s="107" t="s">
        <v>476</v>
      </c>
      <c r="H742" s="113">
        <f>SUM(H727:H740)</f>
        <v>46378</v>
      </c>
      <c r="I742" s="106"/>
      <c r="J742" s="109">
        <f>SUM(J727:J740)</f>
        <v>6281997.1300000008</v>
      </c>
      <c r="K742" s="109">
        <f>SUM(K727:K740)</f>
        <v>6950303.6900000004</v>
      </c>
      <c r="L742" s="109">
        <f>SUM(L727:L740)</f>
        <v>36685061.050000004</v>
      </c>
      <c r="M742" s="109">
        <f>SUM(M727:M740)</f>
        <v>34528809.390000001</v>
      </c>
      <c r="N742" s="107">
        <v>14</v>
      </c>
      <c r="O742" s="107">
        <v>14</v>
      </c>
      <c r="P742" s="107">
        <f>N742-O742</f>
        <v>0</v>
      </c>
      <c r="Q742" s="110">
        <f t="shared" si="27"/>
        <v>2156251.6600000039</v>
      </c>
      <c r="R742" s="111">
        <f>L742/H742</f>
        <v>791.00135948078844</v>
      </c>
    </row>
    <row r="743" spans="1:18" x14ac:dyDescent="0.55000000000000004">
      <c r="A743" s="100">
        <v>1</v>
      </c>
      <c r="B743" s="101" t="s">
        <v>59</v>
      </c>
      <c r="C743" s="101" t="s">
        <v>477</v>
      </c>
      <c r="D743" s="101" t="s">
        <v>101</v>
      </c>
      <c r="E743" s="101" t="s">
        <v>478</v>
      </c>
      <c r="F743" s="101" t="s">
        <v>208</v>
      </c>
      <c r="G743" s="101" t="s">
        <v>479</v>
      </c>
      <c r="H743" s="102"/>
      <c r="I743" s="100"/>
      <c r="J743" s="103"/>
      <c r="K743" s="104"/>
      <c r="L743" s="105"/>
      <c r="M743" s="105"/>
      <c r="N743" s="101"/>
      <c r="O743" s="101"/>
      <c r="P743" s="101"/>
    </row>
    <row r="744" spans="1:18" s="120" customFormat="1" x14ac:dyDescent="0.55000000000000004">
      <c r="A744" s="114">
        <v>2</v>
      </c>
      <c r="B744" s="115" t="s">
        <v>59</v>
      </c>
      <c r="C744" s="115" t="s">
        <v>477</v>
      </c>
      <c r="D744" s="115" t="s">
        <v>101</v>
      </c>
      <c r="E744" s="115" t="s">
        <v>478</v>
      </c>
      <c r="F744" s="115" t="s">
        <v>178</v>
      </c>
      <c r="G744" s="115" t="s">
        <v>1145</v>
      </c>
      <c r="H744" s="116">
        <v>6085</v>
      </c>
      <c r="I744" s="114">
        <v>5</v>
      </c>
      <c r="J744" s="105">
        <f>สกลนคร!F71</f>
        <v>669047.78</v>
      </c>
      <c r="K744" s="117">
        <f>สกลนคร!AJ71</f>
        <v>783085.47</v>
      </c>
      <c r="L744" s="105">
        <f>สกลนคร!AK71</f>
        <v>3893102.59</v>
      </c>
      <c r="M744" s="105">
        <f>สกลนคร!AL71</f>
        <v>3627045.6</v>
      </c>
      <c r="N744" s="115"/>
      <c r="O744" s="115"/>
      <c r="P744" s="115"/>
      <c r="Q744" s="93">
        <f t="shared" si="27"/>
        <v>266056.98999999976</v>
      </c>
      <c r="R744" s="94">
        <f t="shared" si="28"/>
        <v>639.78678553820873</v>
      </c>
    </row>
    <row r="745" spans="1:18" s="120" customFormat="1" x14ac:dyDescent="0.55000000000000004">
      <c r="A745" s="114">
        <v>3</v>
      </c>
      <c r="B745" s="115" t="s">
        <v>59</v>
      </c>
      <c r="C745" s="115" t="s">
        <v>477</v>
      </c>
      <c r="D745" s="115" t="s">
        <v>101</v>
      </c>
      <c r="E745" s="115" t="s">
        <v>478</v>
      </c>
      <c r="F745" s="115" t="s">
        <v>178</v>
      </c>
      <c r="G745" s="115" t="s">
        <v>1146</v>
      </c>
      <c r="H745" s="116">
        <v>4230</v>
      </c>
      <c r="I745" s="114">
        <v>3</v>
      </c>
      <c r="J745" s="105">
        <f>สกลนคร!F72</f>
        <v>617750.93000000005</v>
      </c>
      <c r="K745" s="117">
        <f>สกลนคร!AJ72</f>
        <v>929479.1100000001</v>
      </c>
      <c r="L745" s="105">
        <f>สกลนคร!AK72</f>
        <v>3416833.9299999997</v>
      </c>
      <c r="M745" s="105">
        <f>สกลนคร!AL72</f>
        <v>3182668.4699999997</v>
      </c>
      <c r="N745" s="115"/>
      <c r="O745" s="115"/>
      <c r="P745" s="115"/>
      <c r="Q745" s="93">
        <f t="shared" si="27"/>
        <v>234165.45999999996</v>
      </c>
      <c r="R745" s="94">
        <f t="shared" si="28"/>
        <v>807.76215839243491</v>
      </c>
    </row>
    <row r="746" spans="1:18" s="120" customFormat="1" x14ac:dyDescent="0.55000000000000004">
      <c r="A746" s="114">
        <v>4</v>
      </c>
      <c r="B746" s="115" t="s">
        <v>59</v>
      </c>
      <c r="C746" s="115" t="s">
        <v>477</v>
      </c>
      <c r="D746" s="115" t="s">
        <v>101</v>
      </c>
      <c r="E746" s="115" t="s">
        <v>478</v>
      </c>
      <c r="F746" s="115" t="s">
        <v>178</v>
      </c>
      <c r="G746" s="115" t="s">
        <v>1147</v>
      </c>
      <c r="H746" s="116">
        <v>4909</v>
      </c>
      <c r="I746" s="114">
        <v>4</v>
      </c>
      <c r="J746" s="105">
        <f>สกลนคร!F73</f>
        <v>642112.81999999995</v>
      </c>
      <c r="K746" s="117">
        <f>สกลนคร!AJ73</f>
        <v>825632.15999999992</v>
      </c>
      <c r="L746" s="105">
        <f>สกลนคร!AK73</f>
        <v>3294276.0100000002</v>
      </c>
      <c r="M746" s="105">
        <f>สกลนคร!AL73</f>
        <v>3300902.18</v>
      </c>
      <c r="N746" s="115"/>
      <c r="O746" s="115"/>
      <c r="P746" s="115"/>
      <c r="Q746" s="93">
        <f t="shared" si="27"/>
        <v>-6626.1699999999255</v>
      </c>
      <c r="R746" s="94">
        <f t="shared" si="28"/>
        <v>671.06865145650852</v>
      </c>
    </row>
    <row r="747" spans="1:18" s="120" customFormat="1" x14ac:dyDescent="0.55000000000000004">
      <c r="A747" s="114">
        <v>5</v>
      </c>
      <c r="B747" s="115" t="s">
        <v>59</v>
      </c>
      <c r="C747" s="115" t="s">
        <v>477</v>
      </c>
      <c r="D747" s="115" t="s">
        <v>101</v>
      </c>
      <c r="E747" s="115" t="s">
        <v>478</v>
      </c>
      <c r="F747" s="115" t="s">
        <v>178</v>
      </c>
      <c r="G747" s="115" t="s">
        <v>1148</v>
      </c>
      <c r="H747" s="116">
        <v>3876</v>
      </c>
      <c r="I747" s="114">
        <v>3</v>
      </c>
      <c r="J747" s="105">
        <f>สกลนคร!F74</f>
        <v>610120.92000000004</v>
      </c>
      <c r="K747" s="117">
        <f>สกลนคร!AJ74</f>
        <v>796483.04</v>
      </c>
      <c r="L747" s="105">
        <f>สกลนคร!AK74</f>
        <v>3111877.9699999997</v>
      </c>
      <c r="M747" s="105">
        <f>สกลนคร!AL74</f>
        <v>2819464.3099999996</v>
      </c>
      <c r="N747" s="115"/>
      <c r="O747" s="115"/>
      <c r="P747" s="115"/>
      <c r="Q747" s="93">
        <f t="shared" si="27"/>
        <v>292413.66000000015</v>
      </c>
      <c r="R747" s="94">
        <f t="shared" si="28"/>
        <v>802.85809339525281</v>
      </c>
    </row>
    <row r="748" spans="1:18" s="120" customFormat="1" x14ac:dyDescent="0.55000000000000004">
      <c r="A748" s="114">
        <v>6</v>
      </c>
      <c r="B748" s="115" t="s">
        <v>59</v>
      </c>
      <c r="C748" s="115" t="s">
        <v>477</v>
      </c>
      <c r="D748" s="115" t="s">
        <v>101</v>
      </c>
      <c r="E748" s="115" t="s">
        <v>478</v>
      </c>
      <c r="F748" s="115" t="s">
        <v>178</v>
      </c>
      <c r="G748" s="115" t="s">
        <v>1149</v>
      </c>
      <c r="H748" s="116">
        <v>4206</v>
      </c>
      <c r="I748" s="114">
        <v>3</v>
      </c>
      <c r="J748" s="105">
        <f>สกลนคร!F75</f>
        <v>304980.59000000003</v>
      </c>
      <c r="K748" s="117">
        <f>สกลนคร!AJ75</f>
        <v>404028.89</v>
      </c>
      <c r="L748" s="105">
        <f>สกลนคร!AK75</f>
        <v>2571327.87</v>
      </c>
      <c r="M748" s="105">
        <f>สกลนคร!AL75</f>
        <v>3150411.39</v>
      </c>
      <c r="N748" s="115"/>
      <c r="O748" s="115"/>
      <c r="P748" s="115"/>
      <c r="Q748" s="93">
        <f t="shared" si="27"/>
        <v>-579083.52000000002</v>
      </c>
      <c r="R748" s="94">
        <f t="shared" si="28"/>
        <v>611.34756776034237</v>
      </c>
    </row>
    <row r="749" spans="1:18" s="120" customFormat="1" x14ac:dyDescent="0.55000000000000004">
      <c r="A749" s="114">
        <v>7</v>
      </c>
      <c r="B749" s="115" t="s">
        <v>59</v>
      </c>
      <c r="C749" s="115" t="s">
        <v>477</v>
      </c>
      <c r="D749" s="115" t="s">
        <v>101</v>
      </c>
      <c r="E749" s="115" t="s">
        <v>478</v>
      </c>
      <c r="F749" s="115" t="s">
        <v>178</v>
      </c>
      <c r="G749" s="115" t="s">
        <v>1150</v>
      </c>
      <c r="H749" s="116">
        <v>2071</v>
      </c>
      <c r="I749" s="114">
        <v>2</v>
      </c>
      <c r="J749" s="105">
        <f>สกลนคร!F76</f>
        <v>485268.74</v>
      </c>
      <c r="K749" s="117">
        <f>สกลนคร!AJ76</f>
        <v>528748.19999999995</v>
      </c>
      <c r="L749" s="105">
        <f>สกลนคร!AK76</f>
        <v>2634557.73</v>
      </c>
      <c r="M749" s="105">
        <f>สกลนคร!AL76</f>
        <v>2642109.77</v>
      </c>
      <c r="N749" s="115"/>
      <c r="O749" s="115"/>
      <c r="P749" s="115"/>
      <c r="Q749" s="93">
        <f t="shared" si="27"/>
        <v>-7552.0400000000373</v>
      </c>
      <c r="R749" s="94">
        <f t="shared" si="28"/>
        <v>1272.1186528247224</v>
      </c>
    </row>
    <row r="750" spans="1:18" s="120" customFormat="1" x14ac:dyDescent="0.55000000000000004">
      <c r="A750" s="114">
        <v>8</v>
      </c>
      <c r="B750" s="115" t="s">
        <v>59</v>
      </c>
      <c r="C750" s="115" t="s">
        <v>477</v>
      </c>
      <c r="D750" s="115" t="s">
        <v>101</v>
      </c>
      <c r="E750" s="115" t="s">
        <v>478</v>
      </c>
      <c r="F750" s="115" t="s">
        <v>178</v>
      </c>
      <c r="G750" s="115" t="s">
        <v>1151</v>
      </c>
      <c r="H750" s="116">
        <v>1955</v>
      </c>
      <c r="I750" s="114">
        <v>2</v>
      </c>
      <c r="J750" s="105">
        <f>สกลนคร!F77</f>
        <v>115490.48</v>
      </c>
      <c r="K750" s="117">
        <f>สกลนคร!AJ77</f>
        <v>428531.22</v>
      </c>
      <c r="L750" s="105">
        <f>สกลนคร!AK77</f>
        <v>3144883.27</v>
      </c>
      <c r="M750" s="105">
        <f>สกลนคร!AL77</f>
        <v>3109432.19</v>
      </c>
      <c r="N750" s="115"/>
      <c r="O750" s="115"/>
      <c r="P750" s="115"/>
      <c r="Q750" s="93">
        <f t="shared" si="27"/>
        <v>35451.080000000075</v>
      </c>
      <c r="R750" s="94">
        <f t="shared" si="28"/>
        <v>1608.6359437340154</v>
      </c>
    </row>
    <row r="751" spans="1:18" s="112" customFormat="1" x14ac:dyDescent="0.55000000000000004">
      <c r="A751" s="106">
        <v>5</v>
      </c>
      <c r="B751" s="107" t="s">
        <v>59</v>
      </c>
      <c r="C751" s="107"/>
      <c r="D751" s="107"/>
      <c r="E751" s="107" t="s">
        <v>75</v>
      </c>
      <c r="F751" s="107"/>
      <c r="G751" s="107" t="s">
        <v>480</v>
      </c>
      <c r="H751" s="113">
        <f>SUM(H744:H750)</f>
        <v>27332</v>
      </c>
      <c r="I751" s="106"/>
      <c r="J751" s="109">
        <f>SUM(J743:J750)</f>
        <v>3444772.2599999993</v>
      </c>
      <c r="K751" s="109">
        <f>SUM(K743:K750)</f>
        <v>4695988.09</v>
      </c>
      <c r="L751" s="109">
        <f>SUM(L743:L750)</f>
        <v>22066859.370000001</v>
      </c>
      <c r="M751" s="109">
        <f>SUM(M743:M750)</f>
        <v>21832033.91</v>
      </c>
      <c r="N751" s="107">
        <v>7</v>
      </c>
      <c r="O751" s="107">
        <v>7</v>
      </c>
      <c r="P751" s="107">
        <f>N751-O751</f>
        <v>0</v>
      </c>
      <c r="Q751" s="110">
        <f t="shared" si="27"/>
        <v>234825.46000000089</v>
      </c>
      <c r="R751" s="111">
        <f>L751/H751</f>
        <v>807.36350687838433</v>
      </c>
    </row>
    <row r="752" spans="1:18" x14ac:dyDescent="0.55000000000000004">
      <c r="A752" s="100">
        <v>1</v>
      </c>
      <c r="B752" s="101" t="s">
        <v>59</v>
      </c>
      <c r="C752" s="101" t="s">
        <v>481</v>
      </c>
      <c r="D752" s="101" t="s">
        <v>108</v>
      </c>
      <c r="E752" s="101" t="s">
        <v>482</v>
      </c>
      <c r="F752" s="101" t="s">
        <v>208</v>
      </c>
      <c r="G752" s="101" t="s">
        <v>483</v>
      </c>
      <c r="H752" s="102"/>
      <c r="I752" s="100"/>
      <c r="J752" s="103"/>
      <c r="K752" s="104"/>
      <c r="L752" s="105"/>
      <c r="M752" s="105"/>
      <c r="N752" s="101"/>
      <c r="O752" s="101"/>
      <c r="P752" s="101"/>
    </row>
    <row r="753" spans="1:18" x14ac:dyDescent="0.55000000000000004">
      <c r="A753" s="100">
        <v>2</v>
      </c>
      <c r="B753" s="101" t="s">
        <v>59</v>
      </c>
      <c r="C753" s="101" t="s">
        <v>481</v>
      </c>
      <c r="D753" s="101" t="s">
        <v>108</v>
      </c>
      <c r="E753" s="101" t="s">
        <v>482</v>
      </c>
      <c r="F753" s="101" t="s">
        <v>178</v>
      </c>
      <c r="G753" s="101" t="s">
        <v>1152</v>
      </c>
      <c r="H753" s="102">
        <v>3739</v>
      </c>
      <c r="I753" s="100">
        <v>3</v>
      </c>
      <c r="J753" s="105">
        <f>สกลนคร!F78</f>
        <v>164007.26</v>
      </c>
      <c r="K753" s="104">
        <f>สกลนคร!AJ78</f>
        <v>225815.26</v>
      </c>
      <c r="L753" s="105">
        <f>สกลนคร!AK78</f>
        <v>2403143.2199999997</v>
      </c>
      <c r="M753" s="105">
        <f>สกลนคร!AL78</f>
        <v>2386154.79</v>
      </c>
      <c r="N753" s="101"/>
      <c r="O753" s="101"/>
      <c r="P753" s="101"/>
      <c r="Q753" s="93">
        <f t="shared" si="27"/>
        <v>16988.429999999702</v>
      </c>
      <c r="R753" s="94">
        <f t="shared" si="28"/>
        <v>642.72351430863864</v>
      </c>
    </row>
    <row r="754" spans="1:18" x14ac:dyDescent="0.55000000000000004">
      <c r="A754" s="100">
        <v>3</v>
      </c>
      <c r="B754" s="101" t="s">
        <v>59</v>
      </c>
      <c r="C754" s="101" t="s">
        <v>481</v>
      </c>
      <c r="D754" s="101" t="s">
        <v>108</v>
      </c>
      <c r="E754" s="101" t="s">
        <v>482</v>
      </c>
      <c r="F754" s="101" t="s">
        <v>178</v>
      </c>
      <c r="G754" s="101" t="s">
        <v>1153</v>
      </c>
      <c r="H754" s="102">
        <v>3786</v>
      </c>
      <c r="I754" s="100">
        <v>3</v>
      </c>
      <c r="J754" s="105">
        <f>สกลนคร!F79</f>
        <v>165216.37</v>
      </c>
      <c r="K754" s="104">
        <f>สกลนคร!AJ79</f>
        <v>226864.61</v>
      </c>
      <c r="L754" s="105">
        <f>สกลนคร!AK79</f>
        <v>3269087.91</v>
      </c>
      <c r="M754" s="105">
        <f>สกลนคร!AL79</f>
        <v>2954018.3</v>
      </c>
      <c r="N754" s="101"/>
      <c r="O754" s="101"/>
      <c r="P754" s="101"/>
      <c r="Q754" s="93">
        <f t="shared" si="27"/>
        <v>315069.61000000034</v>
      </c>
      <c r="R754" s="94">
        <f t="shared" si="28"/>
        <v>863.46748811410464</v>
      </c>
    </row>
    <row r="755" spans="1:18" x14ac:dyDescent="0.55000000000000004">
      <c r="A755" s="100">
        <v>4</v>
      </c>
      <c r="B755" s="101" t="s">
        <v>59</v>
      </c>
      <c r="C755" s="101" t="s">
        <v>481</v>
      </c>
      <c r="D755" s="101" t="s">
        <v>108</v>
      </c>
      <c r="E755" s="101" t="s">
        <v>482</v>
      </c>
      <c r="F755" s="101" t="s">
        <v>178</v>
      </c>
      <c r="G755" s="101" t="s">
        <v>1154</v>
      </c>
      <c r="H755" s="102">
        <v>3021</v>
      </c>
      <c r="I755" s="100">
        <v>3</v>
      </c>
      <c r="J755" s="105">
        <f>สกลนคร!F80</f>
        <v>288145.90000000002</v>
      </c>
      <c r="K755" s="104">
        <f>สกลนคร!AJ80</f>
        <v>341896.96000000002</v>
      </c>
      <c r="L755" s="105">
        <f>สกลนคร!AK80</f>
        <v>2628753.63</v>
      </c>
      <c r="M755" s="105">
        <f>สกลนคร!AL80</f>
        <v>2397035.12</v>
      </c>
      <c r="N755" s="101"/>
      <c r="O755" s="101"/>
      <c r="P755" s="101"/>
      <c r="Q755" s="93">
        <f t="shared" si="27"/>
        <v>231718.50999999978</v>
      </c>
      <c r="R755" s="94">
        <f t="shared" si="28"/>
        <v>870.16008937437925</v>
      </c>
    </row>
    <row r="756" spans="1:18" x14ac:dyDescent="0.55000000000000004">
      <c r="A756" s="100">
        <v>5</v>
      </c>
      <c r="B756" s="101" t="s">
        <v>59</v>
      </c>
      <c r="C756" s="101" t="s">
        <v>481</v>
      </c>
      <c r="D756" s="101" t="s">
        <v>108</v>
      </c>
      <c r="E756" s="101" t="s">
        <v>482</v>
      </c>
      <c r="F756" s="101" t="s">
        <v>178</v>
      </c>
      <c r="G756" s="101" t="s">
        <v>1155</v>
      </c>
      <c r="H756" s="102">
        <v>1545</v>
      </c>
      <c r="I756" s="100">
        <v>2</v>
      </c>
      <c r="J756" s="105">
        <f>สกลนคร!F81</f>
        <v>285389.53999999998</v>
      </c>
      <c r="K756" s="104">
        <f>สกลนคร!AJ81</f>
        <v>297579.82999999996</v>
      </c>
      <c r="L756" s="105">
        <f>สกลนคร!AK81</f>
        <v>2109576.46</v>
      </c>
      <c r="M756" s="105">
        <f>สกลนคร!AL81</f>
        <v>1921089.1400000001</v>
      </c>
      <c r="N756" s="101"/>
      <c r="O756" s="101"/>
      <c r="P756" s="101"/>
      <c r="Q756" s="93">
        <f t="shared" si="27"/>
        <v>188487.31999999983</v>
      </c>
      <c r="R756" s="94">
        <f t="shared" si="28"/>
        <v>1365.4216569579287</v>
      </c>
    </row>
    <row r="757" spans="1:18" x14ac:dyDescent="0.55000000000000004">
      <c r="A757" s="100">
        <v>6</v>
      </c>
      <c r="B757" s="101" t="s">
        <v>59</v>
      </c>
      <c r="C757" s="101" t="s">
        <v>481</v>
      </c>
      <c r="D757" s="101" t="s">
        <v>108</v>
      </c>
      <c r="E757" s="101" t="s">
        <v>482</v>
      </c>
      <c r="F757" s="101" t="s">
        <v>178</v>
      </c>
      <c r="G757" s="101" t="s">
        <v>1156</v>
      </c>
      <c r="H757" s="102">
        <v>3954</v>
      </c>
      <c r="I757" s="100">
        <v>3</v>
      </c>
      <c r="J757" s="105">
        <f>สกลนคร!F82</f>
        <v>211449.60000000001</v>
      </c>
      <c r="K757" s="104">
        <f>สกลนคร!AJ82</f>
        <v>236164.75</v>
      </c>
      <c r="L757" s="105">
        <f>สกลนคร!AK82</f>
        <v>2534035.5300000003</v>
      </c>
      <c r="M757" s="105">
        <f>สกลนคร!AL82</f>
        <v>2187868.0100000002</v>
      </c>
      <c r="N757" s="101"/>
      <c r="O757" s="101"/>
      <c r="P757" s="101"/>
      <c r="Q757" s="93">
        <f t="shared" si="27"/>
        <v>346167.52</v>
      </c>
      <c r="R757" s="94">
        <f t="shared" si="28"/>
        <v>640.87899089529594</v>
      </c>
    </row>
    <row r="758" spans="1:18" x14ac:dyDescent="0.55000000000000004">
      <c r="A758" s="100">
        <v>7</v>
      </c>
      <c r="B758" s="101" t="s">
        <v>59</v>
      </c>
      <c r="C758" s="101" t="s">
        <v>481</v>
      </c>
      <c r="D758" s="101" t="s">
        <v>108</v>
      </c>
      <c r="E758" s="101" t="s">
        <v>482</v>
      </c>
      <c r="F758" s="101" t="s">
        <v>178</v>
      </c>
      <c r="G758" s="101" t="s">
        <v>1157</v>
      </c>
      <c r="H758" s="102">
        <v>6234</v>
      </c>
      <c r="I758" s="100">
        <v>5</v>
      </c>
      <c r="J758" s="105">
        <f>สกลนคร!F83</f>
        <v>270600.75</v>
      </c>
      <c r="K758" s="104">
        <f>สกลนคร!AJ83</f>
        <v>336990.33</v>
      </c>
      <c r="L758" s="105">
        <f>สกลนคร!AK83</f>
        <v>4049180.81</v>
      </c>
      <c r="M758" s="105">
        <f>สกลนคร!AL83</f>
        <v>3110129.87</v>
      </c>
      <c r="N758" s="101"/>
      <c r="O758" s="101"/>
      <c r="P758" s="101"/>
      <c r="Q758" s="93">
        <f t="shared" si="27"/>
        <v>939050.94</v>
      </c>
      <c r="R758" s="94">
        <f t="shared" si="28"/>
        <v>649.53173083092713</v>
      </c>
    </row>
    <row r="759" spans="1:18" x14ac:dyDescent="0.55000000000000004">
      <c r="A759" s="100">
        <v>8</v>
      </c>
      <c r="B759" s="101" t="s">
        <v>59</v>
      </c>
      <c r="C759" s="101" t="s">
        <v>481</v>
      </c>
      <c r="D759" s="101" t="s">
        <v>108</v>
      </c>
      <c r="E759" s="101" t="s">
        <v>482</v>
      </c>
      <c r="F759" s="101" t="s">
        <v>178</v>
      </c>
      <c r="G759" s="101" t="s">
        <v>1158</v>
      </c>
      <c r="H759" s="102">
        <v>4005</v>
      </c>
      <c r="I759" s="100">
        <v>3</v>
      </c>
      <c r="J759" s="105">
        <f>สกลนคร!F84</f>
        <v>95107.03</v>
      </c>
      <c r="K759" s="104">
        <f>สกลนคร!AJ84</f>
        <v>123009.18</v>
      </c>
      <c r="L759" s="105">
        <f>สกลนคร!AK84</f>
        <v>3227934.66</v>
      </c>
      <c r="M759" s="105">
        <f>สกลนคร!AL84</f>
        <v>2977206.1999999997</v>
      </c>
      <c r="N759" s="101"/>
      <c r="O759" s="101"/>
      <c r="P759" s="101"/>
      <c r="Q759" s="93">
        <f t="shared" si="27"/>
        <v>250728.46000000043</v>
      </c>
      <c r="R759" s="94">
        <f t="shared" si="28"/>
        <v>805.97619475655438</v>
      </c>
    </row>
    <row r="760" spans="1:18" x14ac:dyDescent="0.55000000000000004">
      <c r="A760" s="100">
        <v>9</v>
      </c>
      <c r="B760" s="101" t="s">
        <v>59</v>
      </c>
      <c r="C760" s="101" t="s">
        <v>481</v>
      </c>
      <c r="D760" s="101" t="s">
        <v>108</v>
      </c>
      <c r="E760" s="101" t="s">
        <v>482</v>
      </c>
      <c r="F760" s="101" t="s">
        <v>178</v>
      </c>
      <c r="G760" s="101" t="s">
        <v>1159</v>
      </c>
      <c r="H760" s="102">
        <v>3358</v>
      </c>
      <c r="I760" s="100">
        <v>3</v>
      </c>
      <c r="J760" s="105">
        <f>สกลนคร!F85</f>
        <v>294755.8</v>
      </c>
      <c r="K760" s="104">
        <f>สกลนคร!AJ85</f>
        <v>314016.3</v>
      </c>
      <c r="L760" s="105">
        <f>สกลนคร!AK85</f>
        <v>2754658.3899999997</v>
      </c>
      <c r="M760" s="105">
        <f>สกลนคร!AL85</f>
        <v>2513033.79</v>
      </c>
      <c r="N760" s="101"/>
      <c r="O760" s="101"/>
      <c r="P760" s="101"/>
      <c r="Q760" s="93">
        <f t="shared" si="27"/>
        <v>241624.59999999963</v>
      </c>
      <c r="R760" s="94">
        <f t="shared" si="28"/>
        <v>820.32709648600348</v>
      </c>
    </row>
    <row r="761" spans="1:18" x14ac:dyDescent="0.55000000000000004">
      <c r="A761" s="100">
        <v>10</v>
      </c>
      <c r="B761" s="101" t="s">
        <v>59</v>
      </c>
      <c r="C761" s="101" t="s">
        <v>481</v>
      </c>
      <c r="D761" s="101" t="s">
        <v>108</v>
      </c>
      <c r="E761" s="101" t="s">
        <v>482</v>
      </c>
      <c r="F761" s="101" t="s">
        <v>178</v>
      </c>
      <c r="G761" s="101" t="s">
        <v>1160</v>
      </c>
      <c r="H761" s="102">
        <v>1364</v>
      </c>
      <c r="I761" s="100">
        <v>1</v>
      </c>
      <c r="J761" s="105">
        <f>สกลนคร!F86</f>
        <v>147875.57999999999</v>
      </c>
      <c r="K761" s="104">
        <f>สกลนคร!AJ86</f>
        <v>177494.81</v>
      </c>
      <c r="L761" s="105">
        <f>สกลนคร!AK86</f>
        <v>1607414.0499999998</v>
      </c>
      <c r="M761" s="105">
        <f>สกลนคร!AL86</f>
        <v>1547085.29</v>
      </c>
      <c r="N761" s="101"/>
      <c r="O761" s="101"/>
      <c r="P761" s="101"/>
      <c r="Q761" s="93">
        <f t="shared" si="27"/>
        <v>60328.759999999776</v>
      </c>
      <c r="R761" s="94">
        <f t="shared" si="28"/>
        <v>1178.4560483870966</v>
      </c>
    </row>
    <row r="762" spans="1:18" s="112" customFormat="1" x14ac:dyDescent="0.55000000000000004">
      <c r="A762" s="106">
        <v>6</v>
      </c>
      <c r="B762" s="107" t="s">
        <v>59</v>
      </c>
      <c r="C762" s="107"/>
      <c r="D762" s="107"/>
      <c r="E762" s="107" t="s">
        <v>75</v>
      </c>
      <c r="F762" s="107"/>
      <c r="G762" s="107" t="s">
        <v>484</v>
      </c>
      <c r="H762" s="113">
        <f>SUM(H753:H761)</f>
        <v>31006</v>
      </c>
      <c r="I762" s="106"/>
      <c r="J762" s="109">
        <f>SUM(J752:J761)</f>
        <v>1922547.8300000003</v>
      </c>
      <c r="K762" s="109">
        <f>SUM(K752:K761)</f>
        <v>2279832.0300000003</v>
      </c>
      <c r="L762" s="109">
        <f>SUM(L752:L761)</f>
        <v>24583784.66</v>
      </c>
      <c r="M762" s="109">
        <f>SUM(M752:M761)</f>
        <v>21993620.509999998</v>
      </c>
      <c r="N762" s="107">
        <v>9</v>
      </c>
      <c r="O762" s="107">
        <v>9</v>
      </c>
      <c r="P762" s="107">
        <f>N762-O762</f>
        <v>0</v>
      </c>
      <c r="Q762" s="110">
        <f t="shared" si="27"/>
        <v>2590164.1500000022</v>
      </c>
      <c r="R762" s="111">
        <f>L762/H762</f>
        <v>792.87185254466874</v>
      </c>
    </row>
    <row r="763" spans="1:18" x14ac:dyDescent="0.55000000000000004">
      <c r="A763" s="100">
        <v>1</v>
      </c>
      <c r="B763" s="101" t="s">
        <v>59</v>
      </c>
      <c r="C763" s="101" t="s">
        <v>485</v>
      </c>
      <c r="D763" s="101" t="s">
        <v>115</v>
      </c>
      <c r="E763" s="101" t="s">
        <v>486</v>
      </c>
      <c r="F763" s="101" t="s">
        <v>208</v>
      </c>
      <c r="G763" s="101" t="s">
        <v>487</v>
      </c>
      <c r="H763" s="102"/>
      <c r="I763" s="100"/>
      <c r="J763" s="103"/>
      <c r="K763" s="104"/>
      <c r="L763" s="105"/>
      <c r="M763" s="105"/>
      <c r="N763" s="101"/>
      <c r="O763" s="101"/>
      <c r="P763" s="101"/>
    </row>
    <row r="764" spans="1:18" x14ac:dyDescent="0.55000000000000004">
      <c r="A764" s="100">
        <v>2</v>
      </c>
      <c r="B764" s="101" t="s">
        <v>59</v>
      </c>
      <c r="C764" s="101" t="s">
        <v>485</v>
      </c>
      <c r="D764" s="101" t="s">
        <v>115</v>
      </c>
      <c r="E764" s="101" t="s">
        <v>486</v>
      </c>
      <c r="F764" s="101" t="s">
        <v>178</v>
      </c>
      <c r="G764" s="101" t="s">
        <v>1161</v>
      </c>
      <c r="H764" s="102">
        <v>2110</v>
      </c>
      <c r="I764" s="100">
        <v>2</v>
      </c>
      <c r="J764" s="105">
        <f>สกลนคร!F87</f>
        <v>597077.79</v>
      </c>
      <c r="K764" s="104">
        <f>สกลนคร!AJ87</f>
        <v>541562.19000000006</v>
      </c>
      <c r="L764" s="105">
        <f>สกลนคร!AK87</f>
        <v>1432992.85</v>
      </c>
      <c r="M764" s="105">
        <f>สกลนคร!AL87</f>
        <v>1297690.1900000002</v>
      </c>
      <c r="N764" s="101"/>
      <c r="O764" s="101"/>
      <c r="P764" s="101"/>
      <c r="Q764" s="93">
        <f t="shared" si="27"/>
        <v>135302.65999999992</v>
      </c>
      <c r="R764" s="94">
        <f t="shared" si="28"/>
        <v>679.14353080568719</v>
      </c>
    </row>
    <row r="765" spans="1:18" x14ac:dyDescent="0.55000000000000004">
      <c r="A765" s="100">
        <v>3</v>
      </c>
      <c r="B765" s="101" t="s">
        <v>59</v>
      </c>
      <c r="C765" s="101" t="s">
        <v>485</v>
      </c>
      <c r="D765" s="101" t="s">
        <v>115</v>
      </c>
      <c r="E765" s="101" t="s">
        <v>486</v>
      </c>
      <c r="F765" s="101" t="s">
        <v>178</v>
      </c>
      <c r="G765" s="101" t="s">
        <v>1162</v>
      </c>
      <c r="H765" s="102">
        <v>1235</v>
      </c>
      <c r="I765" s="100">
        <v>1</v>
      </c>
      <c r="J765" s="105">
        <f>สกลนคร!F88</f>
        <v>463576.63</v>
      </c>
      <c r="K765" s="104">
        <f>สกลนคร!AJ88</f>
        <v>370735.06</v>
      </c>
      <c r="L765" s="105">
        <f>สกลนคร!AK88</f>
        <v>1388091.2</v>
      </c>
      <c r="M765" s="105">
        <f>สกลนคร!AL88</f>
        <v>1272306.73</v>
      </c>
      <c r="N765" s="101"/>
      <c r="O765" s="101"/>
      <c r="P765" s="101"/>
      <c r="Q765" s="93">
        <f t="shared" si="27"/>
        <v>115784.46999999997</v>
      </c>
      <c r="R765" s="94">
        <f t="shared" si="28"/>
        <v>1123.9604858299595</v>
      </c>
    </row>
    <row r="766" spans="1:18" x14ac:dyDescent="0.55000000000000004">
      <c r="A766" s="100">
        <v>4</v>
      </c>
      <c r="B766" s="101" t="s">
        <v>59</v>
      </c>
      <c r="C766" s="101" t="s">
        <v>485</v>
      </c>
      <c r="D766" s="101" t="s">
        <v>115</v>
      </c>
      <c r="E766" s="101" t="s">
        <v>486</v>
      </c>
      <c r="F766" s="101" t="s">
        <v>178</v>
      </c>
      <c r="G766" s="101" t="s">
        <v>1163</v>
      </c>
      <c r="H766" s="102">
        <v>2785</v>
      </c>
      <c r="I766" s="100">
        <v>2</v>
      </c>
      <c r="J766" s="105">
        <f>สกลนคร!F89</f>
        <v>686127.43</v>
      </c>
      <c r="K766" s="104">
        <f>สกลนคร!AJ89</f>
        <v>546394.9800000001</v>
      </c>
      <c r="L766" s="105">
        <f>สกลนคร!AK89</f>
        <v>1776957.99</v>
      </c>
      <c r="M766" s="105">
        <f>สกลนคร!AL89</f>
        <v>1678191.51</v>
      </c>
      <c r="N766" s="101"/>
      <c r="O766" s="101"/>
      <c r="P766" s="101"/>
      <c r="Q766" s="93">
        <f t="shared" si="27"/>
        <v>98766.479999999981</v>
      </c>
      <c r="R766" s="94">
        <f t="shared" si="28"/>
        <v>638.04595691202871</v>
      </c>
    </row>
    <row r="767" spans="1:18" x14ac:dyDescent="0.55000000000000004">
      <c r="A767" s="100">
        <v>5</v>
      </c>
      <c r="B767" s="101" t="s">
        <v>59</v>
      </c>
      <c r="C767" s="101" t="s">
        <v>485</v>
      </c>
      <c r="D767" s="101" t="s">
        <v>115</v>
      </c>
      <c r="E767" s="101" t="s">
        <v>486</v>
      </c>
      <c r="F767" s="101" t="s">
        <v>178</v>
      </c>
      <c r="G767" s="101" t="s">
        <v>1164</v>
      </c>
      <c r="H767" s="102">
        <v>1721</v>
      </c>
      <c r="I767" s="100">
        <v>2</v>
      </c>
      <c r="J767" s="105">
        <f>สกลนคร!F90</f>
        <v>311380.23</v>
      </c>
      <c r="K767" s="104">
        <f>สกลนคร!AJ90</f>
        <v>133150.09999999998</v>
      </c>
      <c r="L767" s="105">
        <f>สกลนคร!AK90</f>
        <v>1911735.38</v>
      </c>
      <c r="M767" s="105">
        <f>สกลนคร!AL90</f>
        <v>1874723.66</v>
      </c>
      <c r="N767" s="101"/>
      <c r="O767" s="101"/>
      <c r="P767" s="101"/>
      <c r="Q767" s="93">
        <f t="shared" si="27"/>
        <v>37011.719999999972</v>
      </c>
      <c r="R767" s="94">
        <f t="shared" si="28"/>
        <v>1110.8282277745495</v>
      </c>
    </row>
    <row r="768" spans="1:18" s="112" customFormat="1" x14ac:dyDescent="0.55000000000000004">
      <c r="A768" s="106">
        <v>7</v>
      </c>
      <c r="B768" s="107" t="s">
        <v>59</v>
      </c>
      <c r="C768" s="107"/>
      <c r="D768" s="107"/>
      <c r="E768" s="107" t="s">
        <v>75</v>
      </c>
      <c r="F768" s="107"/>
      <c r="G768" s="107" t="s">
        <v>488</v>
      </c>
      <c r="H768" s="113">
        <f>SUM(H764:H767)</f>
        <v>7851</v>
      </c>
      <c r="I768" s="106"/>
      <c r="J768" s="109">
        <f>SUM(J763:J767)</f>
        <v>2058162.08</v>
      </c>
      <c r="K768" s="109">
        <f>SUM(K763:K767)</f>
        <v>1591842.33</v>
      </c>
      <c r="L768" s="109">
        <f>SUM(L763:L767)</f>
        <v>6509777.4199999999</v>
      </c>
      <c r="M768" s="109">
        <f>SUM(M763:M767)</f>
        <v>6122912.0899999999</v>
      </c>
      <c r="N768" s="107">
        <v>4</v>
      </c>
      <c r="O768" s="107">
        <v>4</v>
      </c>
      <c r="P768" s="107">
        <f>N768-O768</f>
        <v>0</v>
      </c>
      <c r="Q768" s="110">
        <f t="shared" si="27"/>
        <v>386865.33000000007</v>
      </c>
      <c r="R768" s="111">
        <f>L768/H768</f>
        <v>829.16538275378934</v>
      </c>
    </row>
    <row r="769" spans="1:18" x14ac:dyDescent="0.55000000000000004">
      <c r="A769" s="100">
        <v>1</v>
      </c>
      <c r="B769" s="101" t="s">
        <v>59</v>
      </c>
      <c r="C769" s="101" t="s">
        <v>489</v>
      </c>
      <c r="D769" s="101" t="s">
        <v>122</v>
      </c>
      <c r="E769" s="101" t="s">
        <v>490</v>
      </c>
      <c r="F769" s="101" t="s">
        <v>208</v>
      </c>
      <c r="G769" s="101" t="s">
        <v>491</v>
      </c>
      <c r="H769" s="102"/>
      <c r="I769" s="100"/>
      <c r="J769" s="103"/>
      <c r="K769" s="104"/>
      <c r="L769" s="105"/>
      <c r="M769" s="105"/>
      <c r="N769" s="101"/>
      <c r="O769" s="101"/>
      <c r="P769" s="101"/>
    </row>
    <row r="770" spans="1:18" x14ac:dyDescent="0.55000000000000004">
      <c r="A770" s="100">
        <v>2</v>
      </c>
      <c r="B770" s="101" t="s">
        <v>59</v>
      </c>
      <c r="C770" s="101" t="s">
        <v>489</v>
      </c>
      <c r="D770" s="101" t="s">
        <v>122</v>
      </c>
      <c r="E770" s="101" t="s">
        <v>490</v>
      </c>
      <c r="F770" s="101" t="s">
        <v>178</v>
      </c>
      <c r="G770" s="101" t="s">
        <v>1165</v>
      </c>
      <c r="H770" s="102">
        <v>5792</v>
      </c>
      <c r="I770" s="100">
        <v>4</v>
      </c>
      <c r="J770" s="105">
        <f>สกลนคร!F91</f>
        <v>221967.15</v>
      </c>
      <c r="K770" s="104">
        <f>สกลนคร!AJ91</f>
        <v>249354.02</v>
      </c>
      <c r="L770" s="105">
        <f>สกลนคร!AK91</f>
        <v>2923699.96</v>
      </c>
      <c r="M770" s="105">
        <f>สกลนคร!AL91</f>
        <v>2994007.7600000002</v>
      </c>
      <c r="N770" s="101"/>
      <c r="O770" s="101"/>
      <c r="P770" s="101"/>
      <c r="Q770" s="93">
        <f t="shared" si="27"/>
        <v>-70307.800000000279</v>
      </c>
      <c r="R770" s="94">
        <f t="shared" si="28"/>
        <v>504.78245165745858</v>
      </c>
    </row>
    <row r="771" spans="1:18" x14ac:dyDescent="0.55000000000000004">
      <c r="A771" s="100">
        <v>3</v>
      </c>
      <c r="B771" s="101" t="s">
        <v>59</v>
      </c>
      <c r="C771" s="101" t="s">
        <v>489</v>
      </c>
      <c r="D771" s="101" t="s">
        <v>122</v>
      </c>
      <c r="E771" s="101" t="s">
        <v>490</v>
      </c>
      <c r="F771" s="101" t="s">
        <v>178</v>
      </c>
      <c r="G771" s="101" t="s">
        <v>1166</v>
      </c>
      <c r="H771" s="102">
        <v>2531</v>
      </c>
      <c r="I771" s="100">
        <v>2</v>
      </c>
      <c r="J771" s="105">
        <f>สกลนคร!F92</f>
        <v>78477.59</v>
      </c>
      <c r="K771" s="104">
        <f>สกลนคร!AJ92</f>
        <v>131894.07</v>
      </c>
      <c r="L771" s="105">
        <f>สกลนคร!AK92</f>
        <v>1801170.3800000001</v>
      </c>
      <c r="M771" s="105">
        <f>สกลนคร!AL92</f>
        <v>1781236.99</v>
      </c>
      <c r="N771" s="101"/>
      <c r="O771" s="101"/>
      <c r="P771" s="101"/>
      <c r="Q771" s="93">
        <f t="shared" si="27"/>
        <v>19933.39000000013</v>
      </c>
      <c r="R771" s="94">
        <f t="shared" si="28"/>
        <v>711.64376926116165</v>
      </c>
    </row>
    <row r="772" spans="1:18" x14ac:dyDescent="0.55000000000000004">
      <c r="A772" s="100">
        <v>4</v>
      </c>
      <c r="B772" s="101" t="s">
        <v>59</v>
      </c>
      <c r="C772" s="101" t="s">
        <v>489</v>
      </c>
      <c r="D772" s="101" t="s">
        <v>122</v>
      </c>
      <c r="E772" s="101" t="s">
        <v>490</v>
      </c>
      <c r="F772" s="101" t="s">
        <v>178</v>
      </c>
      <c r="G772" s="101" t="s">
        <v>1167</v>
      </c>
      <c r="H772" s="102">
        <v>3458</v>
      </c>
      <c r="I772" s="100">
        <v>3</v>
      </c>
      <c r="J772" s="105">
        <f>สกลนคร!F93</f>
        <v>105022.35</v>
      </c>
      <c r="K772" s="104">
        <f>สกลนคร!AJ93</f>
        <v>150758.68</v>
      </c>
      <c r="L772" s="105">
        <f>สกลนคร!AK93</f>
        <v>2502711.1</v>
      </c>
      <c r="M772" s="105">
        <f>สกลนคร!AL93</f>
        <v>2583795.11</v>
      </c>
      <c r="N772" s="101"/>
      <c r="O772" s="101"/>
      <c r="P772" s="101"/>
      <c r="Q772" s="93">
        <f t="shared" si="27"/>
        <v>-81084.009999999776</v>
      </c>
      <c r="R772" s="94">
        <f t="shared" si="28"/>
        <v>723.74525737420481</v>
      </c>
    </row>
    <row r="773" spans="1:18" x14ac:dyDescent="0.55000000000000004">
      <c r="A773" s="100">
        <v>5</v>
      </c>
      <c r="B773" s="101" t="s">
        <v>59</v>
      </c>
      <c r="C773" s="101" t="s">
        <v>489</v>
      </c>
      <c r="D773" s="101" t="s">
        <v>122</v>
      </c>
      <c r="E773" s="101" t="s">
        <v>490</v>
      </c>
      <c r="F773" s="101" t="s">
        <v>178</v>
      </c>
      <c r="G773" s="101" t="s">
        <v>1168</v>
      </c>
      <c r="H773" s="102">
        <v>6025</v>
      </c>
      <c r="I773" s="100">
        <v>5</v>
      </c>
      <c r="J773" s="105">
        <f>สกลนคร!F94</f>
        <v>32722.94</v>
      </c>
      <c r="K773" s="104">
        <f>สกลนคร!AJ94</f>
        <v>78371.23</v>
      </c>
      <c r="L773" s="105">
        <f>สกลนคร!AK94</f>
        <v>2971419.88</v>
      </c>
      <c r="M773" s="105">
        <f>สกลนคร!AL94</f>
        <v>2998888.47</v>
      </c>
      <c r="N773" s="101"/>
      <c r="O773" s="101"/>
      <c r="P773" s="101"/>
      <c r="Q773" s="93">
        <f t="shared" si="27"/>
        <v>-27468.590000000317</v>
      </c>
      <c r="R773" s="94">
        <f t="shared" si="28"/>
        <v>493.18172282157673</v>
      </c>
    </row>
    <row r="774" spans="1:18" x14ac:dyDescent="0.55000000000000004">
      <c r="A774" s="100">
        <v>6</v>
      </c>
      <c r="B774" s="101" t="s">
        <v>59</v>
      </c>
      <c r="C774" s="101" t="s">
        <v>489</v>
      </c>
      <c r="D774" s="101" t="s">
        <v>122</v>
      </c>
      <c r="E774" s="101" t="s">
        <v>490</v>
      </c>
      <c r="F774" s="101" t="s">
        <v>178</v>
      </c>
      <c r="G774" s="101" t="s">
        <v>1169</v>
      </c>
      <c r="H774" s="102">
        <v>3940</v>
      </c>
      <c r="I774" s="100">
        <v>3</v>
      </c>
      <c r="J774" s="105">
        <f>สกลนคร!F95</f>
        <v>203681.56</v>
      </c>
      <c r="K774" s="104">
        <f>สกลนคร!AJ95</f>
        <v>273077.15000000002</v>
      </c>
      <c r="L774" s="105">
        <f>สกลนคร!AK95</f>
        <v>2233858.58</v>
      </c>
      <c r="M774" s="105">
        <f>สกลนคร!AL95</f>
        <v>2175526.7800000003</v>
      </c>
      <c r="N774" s="101"/>
      <c r="O774" s="101"/>
      <c r="P774" s="101"/>
      <c r="Q774" s="93">
        <f t="shared" si="27"/>
        <v>58331.799999999814</v>
      </c>
      <c r="R774" s="94">
        <f t="shared" si="28"/>
        <v>566.96918274111681</v>
      </c>
    </row>
    <row r="775" spans="1:18" x14ac:dyDescent="0.55000000000000004">
      <c r="A775" s="100">
        <v>7</v>
      </c>
      <c r="B775" s="101" t="s">
        <v>59</v>
      </c>
      <c r="C775" s="101" t="s">
        <v>489</v>
      </c>
      <c r="D775" s="101" t="s">
        <v>122</v>
      </c>
      <c r="E775" s="101" t="s">
        <v>490</v>
      </c>
      <c r="F775" s="101" t="s">
        <v>178</v>
      </c>
      <c r="G775" s="101" t="s">
        <v>1170</v>
      </c>
      <c r="H775" s="102">
        <v>4289</v>
      </c>
      <c r="I775" s="100">
        <v>3</v>
      </c>
      <c r="J775" s="105">
        <f>สกลนคร!F96</f>
        <v>126945.17</v>
      </c>
      <c r="K775" s="104">
        <f>สกลนคร!AJ96</f>
        <v>176785.56</v>
      </c>
      <c r="L775" s="105">
        <f>สกลนคร!AK96</f>
        <v>2402686.7999999998</v>
      </c>
      <c r="M775" s="105">
        <f>สกลนคร!AL96</f>
        <v>2405740.0099999998</v>
      </c>
      <c r="N775" s="101"/>
      <c r="O775" s="101"/>
      <c r="P775" s="101"/>
      <c r="Q775" s="93">
        <f t="shared" ref="Q775:Q838" si="29">L775-M775</f>
        <v>-3053.2099999999627</v>
      </c>
      <c r="R775" s="94">
        <f t="shared" ref="R775:R838" si="30">L775/H775</f>
        <v>560.19743529960363</v>
      </c>
    </row>
    <row r="776" spans="1:18" x14ac:dyDescent="0.55000000000000004">
      <c r="A776" s="100">
        <v>8</v>
      </c>
      <c r="B776" s="101" t="s">
        <v>59</v>
      </c>
      <c r="C776" s="101" t="s">
        <v>489</v>
      </c>
      <c r="D776" s="101" t="s">
        <v>122</v>
      </c>
      <c r="E776" s="101" t="s">
        <v>490</v>
      </c>
      <c r="F776" s="101" t="s">
        <v>178</v>
      </c>
      <c r="G776" s="101" t="s">
        <v>1171</v>
      </c>
      <c r="H776" s="102">
        <v>3268</v>
      </c>
      <c r="I776" s="100">
        <v>3</v>
      </c>
      <c r="J776" s="105">
        <f>สกลนคร!F97</f>
        <v>220824.34</v>
      </c>
      <c r="K776" s="104">
        <f>สกลนคร!AJ97</f>
        <v>267970.53000000003</v>
      </c>
      <c r="L776" s="105">
        <f>สกลนคร!AK97</f>
        <v>2253073.9500000002</v>
      </c>
      <c r="M776" s="105">
        <f>สกลนคร!AL97</f>
        <v>2237435.71</v>
      </c>
      <c r="N776" s="101"/>
      <c r="O776" s="101"/>
      <c r="P776" s="101"/>
      <c r="Q776" s="93">
        <f t="shared" si="29"/>
        <v>15638.240000000224</v>
      </c>
      <c r="R776" s="94">
        <f t="shared" si="30"/>
        <v>689.43511321909432</v>
      </c>
    </row>
    <row r="777" spans="1:18" x14ac:dyDescent="0.55000000000000004">
      <c r="A777" s="100">
        <v>9</v>
      </c>
      <c r="B777" s="101" t="s">
        <v>59</v>
      </c>
      <c r="C777" s="101" t="s">
        <v>489</v>
      </c>
      <c r="D777" s="101" t="s">
        <v>122</v>
      </c>
      <c r="E777" s="101" t="s">
        <v>490</v>
      </c>
      <c r="F777" s="101" t="s">
        <v>178</v>
      </c>
      <c r="G777" s="101" t="s">
        <v>1172</v>
      </c>
      <c r="H777" s="102">
        <v>6769</v>
      </c>
      <c r="I777" s="100">
        <v>5</v>
      </c>
      <c r="J777" s="105">
        <f>สกลนคร!F98</f>
        <v>176375.83</v>
      </c>
      <c r="K777" s="104">
        <f>สกลนคร!AJ98</f>
        <v>230984.37</v>
      </c>
      <c r="L777" s="105">
        <f>สกลนคร!AK98</f>
        <v>2239487.19</v>
      </c>
      <c r="M777" s="105">
        <f>สกลนคร!AL98</f>
        <v>2232933.5499999998</v>
      </c>
      <c r="N777" s="101"/>
      <c r="O777" s="101"/>
      <c r="P777" s="101"/>
      <c r="Q777" s="93">
        <f t="shared" si="29"/>
        <v>6553.6400000001304</v>
      </c>
      <c r="R777" s="94">
        <f t="shared" si="30"/>
        <v>330.84461368001183</v>
      </c>
    </row>
    <row r="778" spans="1:18" x14ac:dyDescent="0.55000000000000004">
      <c r="A778" s="100">
        <v>10</v>
      </c>
      <c r="B778" s="101" t="s">
        <v>59</v>
      </c>
      <c r="C778" s="101" t="s">
        <v>489</v>
      </c>
      <c r="D778" s="101" t="s">
        <v>122</v>
      </c>
      <c r="E778" s="101" t="s">
        <v>490</v>
      </c>
      <c r="F778" s="101" t="s">
        <v>178</v>
      </c>
      <c r="G778" s="101" t="s">
        <v>1173</v>
      </c>
      <c r="H778" s="102">
        <v>3663</v>
      </c>
      <c r="I778" s="100">
        <v>3</v>
      </c>
      <c r="J778" s="105">
        <f>สกลนคร!F99</f>
        <v>250233.58</v>
      </c>
      <c r="K778" s="104">
        <f>สกลนคร!AJ99</f>
        <v>352291.18</v>
      </c>
      <c r="L778" s="105">
        <f>สกลนคร!AK99</f>
        <v>1789429.3</v>
      </c>
      <c r="M778" s="105">
        <f>สกลนคร!AL99</f>
        <v>1709884.88</v>
      </c>
      <c r="N778" s="101"/>
      <c r="O778" s="101"/>
      <c r="P778" s="101"/>
      <c r="Q778" s="93">
        <f t="shared" si="29"/>
        <v>79544.420000000158</v>
      </c>
      <c r="R778" s="94">
        <f t="shared" si="30"/>
        <v>488.51468741468744</v>
      </c>
    </row>
    <row r="779" spans="1:18" x14ac:dyDescent="0.55000000000000004">
      <c r="A779" s="100">
        <v>11</v>
      </c>
      <c r="B779" s="101" t="s">
        <v>59</v>
      </c>
      <c r="C779" s="101" t="s">
        <v>489</v>
      </c>
      <c r="D779" s="101" t="s">
        <v>122</v>
      </c>
      <c r="E779" s="101" t="s">
        <v>490</v>
      </c>
      <c r="F779" s="101" t="s">
        <v>178</v>
      </c>
      <c r="G779" s="101" t="s">
        <v>1174</v>
      </c>
      <c r="H779" s="102">
        <v>6722</v>
      </c>
      <c r="I779" s="100">
        <v>5</v>
      </c>
      <c r="J779" s="105">
        <f>สกลนคร!F100</f>
        <v>137324.89000000001</v>
      </c>
      <c r="K779" s="104">
        <f>สกลนคร!AJ100</f>
        <v>197001.62000000002</v>
      </c>
      <c r="L779" s="105">
        <f>สกลนคร!AK100</f>
        <v>2884090.59</v>
      </c>
      <c r="M779" s="105">
        <f>สกลนคร!AL100</f>
        <v>3010371.3000000003</v>
      </c>
      <c r="N779" s="101"/>
      <c r="O779" s="101"/>
      <c r="P779" s="101"/>
      <c r="Q779" s="93">
        <f t="shared" si="29"/>
        <v>-126280.71000000043</v>
      </c>
      <c r="R779" s="94">
        <f t="shared" si="30"/>
        <v>429.0524531389467</v>
      </c>
    </row>
    <row r="780" spans="1:18" x14ac:dyDescent="0.55000000000000004">
      <c r="A780" s="100">
        <v>12</v>
      </c>
      <c r="B780" s="101" t="s">
        <v>59</v>
      </c>
      <c r="C780" s="101" t="s">
        <v>489</v>
      </c>
      <c r="D780" s="101" t="s">
        <v>122</v>
      </c>
      <c r="E780" s="101" t="s">
        <v>490</v>
      </c>
      <c r="F780" s="101" t="s">
        <v>178</v>
      </c>
      <c r="G780" s="101" t="s">
        <v>1175</v>
      </c>
      <c r="H780" s="102">
        <v>5057</v>
      </c>
      <c r="I780" s="100">
        <v>4</v>
      </c>
      <c r="J780" s="105">
        <f>สกลนคร!F101</f>
        <v>52428.97</v>
      </c>
      <c r="K780" s="104">
        <f>สกลนคร!AJ101</f>
        <v>161143.54</v>
      </c>
      <c r="L780" s="105">
        <f>สกลนคร!AK101</f>
        <v>3193982.16</v>
      </c>
      <c r="M780" s="105">
        <f>สกลนคร!AL101</f>
        <v>3208078.8499999996</v>
      </c>
      <c r="N780" s="101"/>
      <c r="O780" s="101"/>
      <c r="P780" s="101"/>
      <c r="Q780" s="93">
        <f t="shared" si="29"/>
        <v>-14096.689999999478</v>
      </c>
      <c r="R780" s="94">
        <f t="shared" si="30"/>
        <v>631.59623492189053</v>
      </c>
    </row>
    <row r="781" spans="1:18" x14ac:dyDescent="0.55000000000000004">
      <c r="A781" s="100">
        <v>13</v>
      </c>
      <c r="B781" s="101" t="s">
        <v>59</v>
      </c>
      <c r="C781" s="101" t="s">
        <v>489</v>
      </c>
      <c r="D781" s="101" t="s">
        <v>122</v>
      </c>
      <c r="E781" s="101" t="s">
        <v>490</v>
      </c>
      <c r="F781" s="101" t="s">
        <v>178</v>
      </c>
      <c r="G781" s="101" t="s">
        <v>1176</v>
      </c>
      <c r="H781" s="102">
        <v>3110</v>
      </c>
      <c r="I781" s="100">
        <v>3</v>
      </c>
      <c r="J781" s="105">
        <f>สกลนคร!F102</f>
        <v>194896.48</v>
      </c>
      <c r="K781" s="104">
        <f>สกลนคร!AJ102</f>
        <v>236016.53000000003</v>
      </c>
      <c r="L781" s="105">
        <f>สกลนคร!AK102</f>
        <v>1856411.3599999999</v>
      </c>
      <c r="M781" s="105">
        <f>สกลนคร!AL102</f>
        <v>1717122.06</v>
      </c>
      <c r="N781" s="101"/>
      <c r="O781" s="101"/>
      <c r="P781" s="101"/>
      <c r="Q781" s="93">
        <f t="shared" si="29"/>
        <v>139289.29999999981</v>
      </c>
      <c r="R781" s="94">
        <f t="shared" si="30"/>
        <v>596.91683601286172</v>
      </c>
    </row>
    <row r="782" spans="1:18" x14ac:dyDescent="0.55000000000000004">
      <c r="A782" s="100">
        <v>14</v>
      </c>
      <c r="B782" s="101" t="s">
        <v>59</v>
      </c>
      <c r="C782" s="101" t="s">
        <v>489</v>
      </c>
      <c r="D782" s="101" t="s">
        <v>122</v>
      </c>
      <c r="E782" s="101" t="s">
        <v>490</v>
      </c>
      <c r="F782" s="101" t="s">
        <v>178</v>
      </c>
      <c r="G782" s="101" t="s">
        <v>1177</v>
      </c>
      <c r="H782" s="102">
        <v>3446</v>
      </c>
      <c r="I782" s="100">
        <v>3</v>
      </c>
      <c r="J782" s="105">
        <f>สกลนคร!F103</f>
        <v>242928.65</v>
      </c>
      <c r="K782" s="104">
        <f>สกลนคร!AJ103</f>
        <v>249677.21</v>
      </c>
      <c r="L782" s="105">
        <f>สกลนคร!AK103</f>
        <v>1835053.04</v>
      </c>
      <c r="M782" s="105">
        <f>สกลนคร!AL103</f>
        <v>2818166.59</v>
      </c>
      <c r="N782" s="101"/>
      <c r="O782" s="101"/>
      <c r="P782" s="101"/>
      <c r="Q782" s="93">
        <f t="shared" si="29"/>
        <v>-983113.54999999981</v>
      </c>
      <c r="R782" s="94">
        <f t="shared" si="30"/>
        <v>532.51684271619274</v>
      </c>
    </row>
    <row r="783" spans="1:18" x14ac:dyDescent="0.55000000000000004">
      <c r="A783" s="100">
        <v>15</v>
      </c>
      <c r="B783" s="101" t="s">
        <v>59</v>
      </c>
      <c r="C783" s="101" t="s">
        <v>489</v>
      </c>
      <c r="D783" s="101" t="s">
        <v>122</v>
      </c>
      <c r="E783" s="101" t="s">
        <v>490</v>
      </c>
      <c r="F783" s="101" t="s">
        <v>178</v>
      </c>
      <c r="G783" s="101" t="s">
        <v>1178</v>
      </c>
      <c r="H783" s="102">
        <v>4224</v>
      </c>
      <c r="I783" s="100">
        <v>3</v>
      </c>
      <c r="J783" s="105">
        <f>สกลนคร!F104</f>
        <v>213381.6</v>
      </c>
      <c r="K783" s="104">
        <f>สกลนคร!AJ104</f>
        <v>257610.03</v>
      </c>
      <c r="L783" s="105">
        <f>สกลนคร!AK104</f>
        <v>2609885.6799999997</v>
      </c>
      <c r="M783" s="105">
        <f>สกลนคร!AL104</f>
        <v>2479975.2599999998</v>
      </c>
      <c r="N783" s="101"/>
      <c r="O783" s="101"/>
      <c r="P783" s="101"/>
      <c r="Q783" s="93">
        <f t="shared" si="29"/>
        <v>129910.41999999993</v>
      </c>
      <c r="R783" s="94">
        <f t="shared" si="30"/>
        <v>617.87066287878781</v>
      </c>
    </row>
    <row r="784" spans="1:18" x14ac:dyDescent="0.55000000000000004">
      <c r="A784" s="100">
        <v>16</v>
      </c>
      <c r="B784" s="101" t="s">
        <v>59</v>
      </c>
      <c r="C784" s="101" t="s">
        <v>489</v>
      </c>
      <c r="D784" s="101" t="s">
        <v>122</v>
      </c>
      <c r="E784" s="101" t="s">
        <v>490</v>
      </c>
      <c r="F784" s="101" t="s">
        <v>178</v>
      </c>
      <c r="G784" s="101" t="s">
        <v>1179</v>
      </c>
      <c r="H784" s="102">
        <v>4904</v>
      </c>
      <c r="I784" s="100">
        <v>4</v>
      </c>
      <c r="J784" s="105">
        <f>สกลนคร!F105</f>
        <v>50669.69</v>
      </c>
      <c r="K784" s="104">
        <f>สกลนคร!AJ105</f>
        <v>11771.440000000002</v>
      </c>
      <c r="L784" s="105">
        <f>สกลนคร!AK105</f>
        <v>2659674.2400000002</v>
      </c>
      <c r="M784" s="105">
        <f>สกลนคร!AL105</f>
        <v>2939274.3</v>
      </c>
      <c r="N784" s="101"/>
      <c r="O784" s="101"/>
      <c r="P784" s="101"/>
      <c r="Q784" s="93">
        <f t="shared" si="29"/>
        <v>-279600.05999999959</v>
      </c>
      <c r="R784" s="94">
        <f t="shared" si="30"/>
        <v>542.34792822185977</v>
      </c>
    </row>
    <row r="785" spans="1:18" x14ac:dyDescent="0.55000000000000004">
      <c r="A785" s="100">
        <v>17</v>
      </c>
      <c r="B785" s="101" t="s">
        <v>59</v>
      </c>
      <c r="C785" s="101" t="s">
        <v>489</v>
      </c>
      <c r="D785" s="101" t="s">
        <v>122</v>
      </c>
      <c r="E785" s="101" t="s">
        <v>490</v>
      </c>
      <c r="F785" s="101" t="s">
        <v>178</v>
      </c>
      <c r="G785" s="101" t="s">
        <v>1180</v>
      </c>
      <c r="H785" s="102">
        <v>4515</v>
      </c>
      <c r="I785" s="100">
        <v>4</v>
      </c>
      <c r="J785" s="105">
        <f>สกลนคร!F106</f>
        <v>369093.62</v>
      </c>
      <c r="K785" s="104">
        <f>สกลนคร!AJ106</f>
        <v>386715.67</v>
      </c>
      <c r="L785" s="105">
        <f>สกลนคร!AK106</f>
        <v>4324567.5199999996</v>
      </c>
      <c r="M785" s="105">
        <f>สกลนคร!AL106</f>
        <v>4429270.2699999996</v>
      </c>
      <c r="N785" s="101"/>
      <c r="O785" s="101"/>
      <c r="P785" s="101"/>
      <c r="Q785" s="93">
        <f t="shared" si="29"/>
        <v>-104702.75</v>
      </c>
      <c r="R785" s="94">
        <f t="shared" si="30"/>
        <v>957.82226356589138</v>
      </c>
    </row>
    <row r="786" spans="1:18" x14ac:dyDescent="0.55000000000000004">
      <c r="A786" s="100">
        <v>18</v>
      </c>
      <c r="B786" s="101" t="s">
        <v>59</v>
      </c>
      <c r="C786" s="101" t="s">
        <v>489</v>
      </c>
      <c r="D786" s="101" t="s">
        <v>122</v>
      </c>
      <c r="E786" s="101" t="s">
        <v>490</v>
      </c>
      <c r="F786" s="101" t="s">
        <v>178</v>
      </c>
      <c r="G786" s="101" t="s">
        <v>1181</v>
      </c>
      <c r="H786" s="102">
        <v>2847</v>
      </c>
      <c r="I786" s="100">
        <v>2</v>
      </c>
      <c r="J786" s="105">
        <f>สกลนคร!F107</f>
        <v>345304.64</v>
      </c>
      <c r="K786" s="104">
        <f>สกลนคร!AJ107</f>
        <v>388472.3</v>
      </c>
      <c r="L786" s="105">
        <f>สกลนคร!AK107</f>
        <v>2379878.21</v>
      </c>
      <c r="M786" s="105">
        <f>สกลนคร!AL107</f>
        <v>2355276.63</v>
      </c>
      <c r="N786" s="101"/>
      <c r="O786" s="101"/>
      <c r="P786" s="101"/>
      <c r="Q786" s="93">
        <f t="shared" si="29"/>
        <v>24601.580000000075</v>
      </c>
      <c r="R786" s="94">
        <f t="shared" si="30"/>
        <v>835.92490691956448</v>
      </c>
    </row>
    <row r="787" spans="1:18" x14ac:dyDescent="0.55000000000000004">
      <c r="A787" s="100">
        <v>19</v>
      </c>
      <c r="B787" s="101" t="s">
        <v>59</v>
      </c>
      <c r="C787" s="101" t="s">
        <v>489</v>
      </c>
      <c r="D787" s="101" t="s">
        <v>122</v>
      </c>
      <c r="E787" s="101" t="s">
        <v>490</v>
      </c>
      <c r="F787" s="101" t="s">
        <v>178</v>
      </c>
      <c r="G787" s="101" t="s">
        <v>1182</v>
      </c>
      <c r="H787" s="102">
        <v>3128</v>
      </c>
      <c r="I787" s="100">
        <v>3</v>
      </c>
      <c r="J787" s="105">
        <f>สกลนคร!F108</f>
        <v>153956.32999999999</v>
      </c>
      <c r="K787" s="104">
        <f>สกลนคร!AJ108</f>
        <v>274611.09999999998</v>
      </c>
      <c r="L787" s="105">
        <f>สกลนคร!AK108</f>
        <v>2388773.12</v>
      </c>
      <c r="M787" s="105">
        <f>สกลนคร!AL108</f>
        <v>2427314.9900000002</v>
      </c>
      <c r="N787" s="101"/>
      <c r="O787" s="101"/>
      <c r="P787" s="101"/>
      <c r="Q787" s="93">
        <f t="shared" si="29"/>
        <v>-38541.870000000112</v>
      </c>
      <c r="R787" s="94">
        <f t="shared" si="30"/>
        <v>763.67427109974426</v>
      </c>
    </row>
    <row r="788" spans="1:18" s="112" customFormat="1" x14ac:dyDescent="0.55000000000000004">
      <c r="A788" s="106">
        <v>8</v>
      </c>
      <c r="B788" s="107" t="s">
        <v>59</v>
      </c>
      <c r="C788" s="107"/>
      <c r="D788" s="107"/>
      <c r="E788" s="107" t="s">
        <v>75</v>
      </c>
      <c r="F788" s="107"/>
      <c r="G788" s="107" t="s">
        <v>492</v>
      </c>
      <c r="H788" s="113">
        <f>SUM(H770:H787)</f>
        <v>77688</v>
      </c>
      <c r="I788" s="106"/>
      <c r="J788" s="109">
        <f>SUM(J769:J787)</f>
        <v>3176235.38</v>
      </c>
      <c r="K788" s="109">
        <f>SUM(K769:K787)</f>
        <v>4074506.2299999991</v>
      </c>
      <c r="L788" s="109">
        <f>SUM(L769:L787)</f>
        <v>45249853.060000002</v>
      </c>
      <c r="M788" s="109">
        <f>SUM(M769:M787)</f>
        <v>46504299.50999999</v>
      </c>
      <c r="N788" s="107">
        <v>18</v>
      </c>
      <c r="O788" s="107">
        <v>18</v>
      </c>
      <c r="P788" s="107">
        <f>N788-O788</f>
        <v>0</v>
      </c>
      <c r="Q788" s="110">
        <f t="shared" si="29"/>
        <v>-1254446.4499999881</v>
      </c>
      <c r="R788" s="111">
        <f>L788/H788</f>
        <v>582.45614586551335</v>
      </c>
    </row>
    <row r="789" spans="1:18" x14ac:dyDescent="0.55000000000000004">
      <c r="A789" s="100">
        <v>1</v>
      </c>
      <c r="B789" s="101" t="s">
        <v>59</v>
      </c>
      <c r="C789" s="101" t="s">
        <v>493</v>
      </c>
      <c r="D789" s="101" t="s">
        <v>127</v>
      </c>
      <c r="E789" s="101" t="s">
        <v>494</v>
      </c>
      <c r="F789" s="101" t="s">
        <v>208</v>
      </c>
      <c r="G789" s="101" t="s">
        <v>495</v>
      </c>
      <c r="H789" s="102"/>
      <c r="I789" s="100"/>
      <c r="J789" s="103"/>
      <c r="K789" s="104"/>
      <c r="L789" s="105"/>
      <c r="M789" s="105"/>
      <c r="N789" s="101"/>
      <c r="O789" s="101"/>
      <c r="P789" s="101"/>
    </row>
    <row r="790" spans="1:18" x14ac:dyDescent="0.55000000000000004">
      <c r="A790" s="100">
        <v>2</v>
      </c>
      <c r="B790" s="101" t="s">
        <v>59</v>
      </c>
      <c r="C790" s="101" t="s">
        <v>493</v>
      </c>
      <c r="D790" s="101" t="s">
        <v>127</v>
      </c>
      <c r="E790" s="101" t="s">
        <v>494</v>
      </c>
      <c r="F790" s="101" t="s">
        <v>178</v>
      </c>
      <c r="G790" s="101" t="s">
        <v>1183</v>
      </c>
      <c r="H790" s="102">
        <v>2701</v>
      </c>
      <c r="I790" s="100">
        <v>2</v>
      </c>
      <c r="J790" s="105">
        <f>สกลนคร!F109</f>
        <v>419753.7</v>
      </c>
      <c r="K790" s="104">
        <f>สกลนคร!AJ109</f>
        <v>448116.7</v>
      </c>
      <c r="L790" s="105">
        <f>สกลนคร!AK109</f>
        <v>2088364.19</v>
      </c>
      <c r="M790" s="105">
        <f>สกลนคร!AL109</f>
        <v>1997807.02</v>
      </c>
      <c r="N790" s="101"/>
      <c r="O790" s="101"/>
      <c r="P790" s="101"/>
      <c r="Q790" s="93">
        <f t="shared" si="29"/>
        <v>90557.169999999925</v>
      </c>
      <c r="R790" s="94">
        <f t="shared" si="30"/>
        <v>773.18185486856714</v>
      </c>
    </row>
    <row r="791" spans="1:18" x14ac:dyDescent="0.55000000000000004">
      <c r="A791" s="100">
        <v>3</v>
      </c>
      <c r="B791" s="101" t="s">
        <v>59</v>
      </c>
      <c r="C791" s="101" t="s">
        <v>493</v>
      </c>
      <c r="D791" s="101" t="s">
        <v>127</v>
      </c>
      <c r="E791" s="101" t="s">
        <v>494</v>
      </c>
      <c r="F791" s="101" t="s">
        <v>178</v>
      </c>
      <c r="G791" s="101" t="s">
        <v>1184</v>
      </c>
      <c r="H791" s="102">
        <v>3810</v>
      </c>
      <c r="I791" s="100">
        <v>3</v>
      </c>
      <c r="J791" s="105">
        <f>สกลนคร!F110</f>
        <v>550307.89</v>
      </c>
      <c r="K791" s="104">
        <f>สกลนคร!AJ110</f>
        <v>580462.32000000007</v>
      </c>
      <c r="L791" s="105">
        <f>สกลนคร!AK110</f>
        <v>2655592.9699999997</v>
      </c>
      <c r="M791" s="105">
        <f>สกลนคร!AL110</f>
        <v>2498950.3000000003</v>
      </c>
      <c r="N791" s="101"/>
      <c r="O791" s="101"/>
      <c r="P791" s="101"/>
      <c r="Q791" s="93">
        <f t="shared" si="29"/>
        <v>156642.66999999946</v>
      </c>
      <c r="R791" s="94">
        <f t="shared" si="30"/>
        <v>697.00602887139098</v>
      </c>
    </row>
    <row r="792" spans="1:18" x14ac:dyDescent="0.55000000000000004">
      <c r="A792" s="100">
        <v>4</v>
      </c>
      <c r="B792" s="101" t="s">
        <v>59</v>
      </c>
      <c r="C792" s="101" t="s">
        <v>493</v>
      </c>
      <c r="D792" s="101" t="s">
        <v>127</v>
      </c>
      <c r="E792" s="101" t="s">
        <v>494</v>
      </c>
      <c r="F792" s="101" t="s">
        <v>178</v>
      </c>
      <c r="G792" s="101" t="s">
        <v>1185</v>
      </c>
      <c r="H792" s="102">
        <v>4374</v>
      </c>
      <c r="I792" s="100">
        <v>3</v>
      </c>
      <c r="J792" s="105">
        <f>สกลนคร!F111</f>
        <v>537755.29</v>
      </c>
      <c r="K792" s="104">
        <f>สกลนคร!AJ111</f>
        <v>586437.21000000008</v>
      </c>
      <c r="L792" s="105">
        <f>สกลนคร!AK111</f>
        <v>3037640.77</v>
      </c>
      <c r="M792" s="105">
        <f>สกลนคร!AL111</f>
        <v>2774379.56</v>
      </c>
      <c r="N792" s="101"/>
      <c r="O792" s="101"/>
      <c r="P792" s="101"/>
      <c r="Q792" s="93">
        <f t="shared" si="29"/>
        <v>263261.20999999996</v>
      </c>
      <c r="R792" s="94">
        <f t="shared" si="30"/>
        <v>694.47662780064013</v>
      </c>
    </row>
    <row r="793" spans="1:18" x14ac:dyDescent="0.55000000000000004">
      <c r="A793" s="100">
        <v>5</v>
      </c>
      <c r="B793" s="101" t="s">
        <v>59</v>
      </c>
      <c r="C793" s="101" t="s">
        <v>493</v>
      </c>
      <c r="D793" s="101" t="s">
        <v>127</v>
      </c>
      <c r="E793" s="101" t="s">
        <v>494</v>
      </c>
      <c r="F793" s="101" t="s">
        <v>178</v>
      </c>
      <c r="G793" s="101" t="s">
        <v>1186</v>
      </c>
      <c r="H793" s="102">
        <v>2034</v>
      </c>
      <c r="I793" s="100">
        <v>2</v>
      </c>
      <c r="J793" s="105">
        <f>สกลนคร!F112</f>
        <v>162163.21</v>
      </c>
      <c r="K793" s="104">
        <f>สกลนคร!AJ112</f>
        <v>199479.55</v>
      </c>
      <c r="L793" s="105">
        <f>สกลนคร!AK112</f>
        <v>2416426.8200000003</v>
      </c>
      <c r="M793" s="105">
        <f>สกลนคร!AL112</f>
        <v>2363912.0499999998</v>
      </c>
      <c r="N793" s="101"/>
      <c r="O793" s="101"/>
      <c r="P793" s="101"/>
      <c r="Q793" s="93">
        <f t="shared" si="29"/>
        <v>52514.770000000484</v>
      </c>
      <c r="R793" s="94">
        <f t="shared" si="30"/>
        <v>1188.0171189773846</v>
      </c>
    </row>
    <row r="794" spans="1:18" x14ac:dyDescent="0.55000000000000004">
      <c r="A794" s="100">
        <v>6</v>
      </c>
      <c r="B794" s="101" t="s">
        <v>59</v>
      </c>
      <c r="C794" s="101" t="s">
        <v>493</v>
      </c>
      <c r="D794" s="101" t="s">
        <v>127</v>
      </c>
      <c r="E794" s="101" t="s">
        <v>494</v>
      </c>
      <c r="F794" s="101" t="s">
        <v>178</v>
      </c>
      <c r="G794" s="101" t="s">
        <v>1187</v>
      </c>
      <c r="H794" s="102">
        <v>4151</v>
      </c>
      <c r="I794" s="100">
        <v>3</v>
      </c>
      <c r="J794" s="105">
        <f>สกลนคร!F113</f>
        <v>351959.79</v>
      </c>
      <c r="K794" s="104">
        <f>สกลนคร!AJ113</f>
        <v>365674.47</v>
      </c>
      <c r="L794" s="105">
        <f>สกลนคร!AK113</f>
        <v>3034424.05</v>
      </c>
      <c r="M794" s="105">
        <f>สกลนคร!AL113</f>
        <v>2957778.9499999997</v>
      </c>
      <c r="N794" s="101"/>
      <c r="O794" s="101"/>
      <c r="P794" s="101"/>
      <c r="Q794" s="93">
        <f t="shared" si="29"/>
        <v>76645.100000000093</v>
      </c>
      <c r="R794" s="94">
        <f t="shared" si="30"/>
        <v>731.0103709949409</v>
      </c>
    </row>
    <row r="795" spans="1:18" x14ac:dyDescent="0.55000000000000004">
      <c r="A795" s="100">
        <v>7</v>
      </c>
      <c r="B795" s="101" t="s">
        <v>59</v>
      </c>
      <c r="C795" s="101" t="s">
        <v>493</v>
      </c>
      <c r="D795" s="101" t="s">
        <v>127</v>
      </c>
      <c r="E795" s="101" t="s">
        <v>494</v>
      </c>
      <c r="F795" s="101" t="s">
        <v>178</v>
      </c>
      <c r="G795" s="101" t="s">
        <v>1188</v>
      </c>
      <c r="H795" s="102">
        <v>2924</v>
      </c>
      <c r="I795" s="100">
        <v>2</v>
      </c>
      <c r="J795" s="105">
        <f>สกลนคร!F114</f>
        <v>371872.44</v>
      </c>
      <c r="K795" s="104">
        <f>สกลนคร!AJ114</f>
        <v>389715.14</v>
      </c>
      <c r="L795" s="105">
        <f>สกลนคร!AK114</f>
        <v>1895767.9</v>
      </c>
      <c r="M795" s="105">
        <f>สกลนคร!AL114</f>
        <v>1893546.45</v>
      </c>
      <c r="N795" s="101"/>
      <c r="O795" s="101"/>
      <c r="P795" s="101"/>
      <c r="Q795" s="93">
        <f t="shared" si="29"/>
        <v>2221.4499999999534</v>
      </c>
      <c r="R795" s="94">
        <f t="shared" si="30"/>
        <v>648.34743502051981</v>
      </c>
    </row>
    <row r="796" spans="1:18" s="112" customFormat="1" x14ac:dyDescent="0.55000000000000004">
      <c r="A796" s="106">
        <v>9</v>
      </c>
      <c r="B796" s="107" t="s">
        <v>59</v>
      </c>
      <c r="C796" s="107"/>
      <c r="D796" s="107"/>
      <c r="E796" s="107" t="s">
        <v>75</v>
      </c>
      <c r="F796" s="107"/>
      <c r="G796" s="107" t="s">
        <v>496</v>
      </c>
      <c r="H796" s="113">
        <f>SUM(H790:H795)</f>
        <v>19994</v>
      </c>
      <c r="I796" s="106"/>
      <c r="J796" s="109">
        <f>SUM(J789:J795)</f>
        <v>2393812.3200000003</v>
      </c>
      <c r="K796" s="109">
        <f>SUM(K789:K795)</f>
        <v>2569885.39</v>
      </c>
      <c r="L796" s="109">
        <f>SUM(L789:L795)</f>
        <v>15128216.700000001</v>
      </c>
      <c r="M796" s="109">
        <f>SUM(M789:M795)</f>
        <v>14486374.329999998</v>
      </c>
      <c r="N796" s="107">
        <v>6</v>
      </c>
      <c r="O796" s="107">
        <v>6</v>
      </c>
      <c r="P796" s="107">
        <f>N796-O796</f>
        <v>0</v>
      </c>
      <c r="Q796" s="110">
        <f t="shared" si="29"/>
        <v>641842.37000000291</v>
      </c>
      <c r="R796" s="111">
        <f>L796/H796</f>
        <v>756.63782634790448</v>
      </c>
    </row>
    <row r="797" spans="1:18" x14ac:dyDescent="0.55000000000000004">
      <c r="A797" s="100">
        <v>1</v>
      </c>
      <c r="B797" s="101" t="s">
        <v>59</v>
      </c>
      <c r="C797" s="101" t="s">
        <v>497</v>
      </c>
      <c r="D797" s="101" t="s">
        <v>132</v>
      </c>
      <c r="E797" s="101" t="s">
        <v>498</v>
      </c>
      <c r="F797" s="101" t="s">
        <v>208</v>
      </c>
      <c r="G797" s="101" t="s">
        <v>499</v>
      </c>
      <c r="H797" s="102"/>
      <c r="I797" s="100"/>
      <c r="J797" s="103"/>
      <c r="K797" s="104"/>
      <c r="L797" s="105"/>
      <c r="M797" s="105"/>
      <c r="N797" s="101"/>
      <c r="O797" s="101"/>
      <c r="P797" s="101"/>
    </row>
    <row r="798" spans="1:18" x14ac:dyDescent="0.55000000000000004">
      <c r="A798" s="100">
        <v>2</v>
      </c>
      <c r="B798" s="101" t="s">
        <v>59</v>
      </c>
      <c r="C798" s="101" t="s">
        <v>497</v>
      </c>
      <c r="D798" s="101" t="s">
        <v>132</v>
      </c>
      <c r="E798" s="101" t="s">
        <v>498</v>
      </c>
      <c r="F798" s="101" t="s">
        <v>178</v>
      </c>
      <c r="G798" s="101" t="s">
        <v>1189</v>
      </c>
      <c r="H798" s="102">
        <v>4406</v>
      </c>
      <c r="I798" s="100">
        <v>3</v>
      </c>
      <c r="J798" s="105">
        <f>สกลนคร!F115</f>
        <v>795371.56</v>
      </c>
      <c r="K798" s="104">
        <f>สกลนคร!AJ115</f>
        <v>843644.49000000011</v>
      </c>
      <c r="L798" s="105">
        <f>สกลนคร!AK115</f>
        <v>3650772.59</v>
      </c>
      <c r="M798" s="105">
        <f>สกลนคร!AL115</f>
        <v>2982662.43</v>
      </c>
      <c r="N798" s="101"/>
      <c r="O798" s="101"/>
      <c r="P798" s="101"/>
      <c r="Q798" s="93">
        <f t="shared" si="29"/>
        <v>668110.15999999968</v>
      </c>
      <c r="R798" s="94">
        <f t="shared" si="30"/>
        <v>828.59114616432134</v>
      </c>
    </row>
    <row r="799" spans="1:18" x14ac:dyDescent="0.55000000000000004">
      <c r="A799" s="100">
        <v>3</v>
      </c>
      <c r="B799" s="101" t="s">
        <v>59</v>
      </c>
      <c r="C799" s="101" t="s">
        <v>497</v>
      </c>
      <c r="D799" s="101" t="s">
        <v>132</v>
      </c>
      <c r="E799" s="101" t="s">
        <v>498</v>
      </c>
      <c r="F799" s="101" t="s">
        <v>178</v>
      </c>
      <c r="G799" s="101" t="s">
        <v>1190</v>
      </c>
      <c r="H799" s="102">
        <v>5269</v>
      </c>
      <c r="I799" s="100">
        <v>4</v>
      </c>
      <c r="J799" s="105">
        <f>สกลนคร!F116</f>
        <v>684699.58</v>
      </c>
      <c r="K799" s="104">
        <f>สกลนคร!AJ116</f>
        <v>721281.34</v>
      </c>
      <c r="L799" s="105">
        <f>สกลนคร!AK116</f>
        <v>3248351.01</v>
      </c>
      <c r="M799" s="105">
        <f>สกลนคร!AL116</f>
        <v>2933534.27</v>
      </c>
      <c r="N799" s="101"/>
      <c r="O799" s="101"/>
      <c r="P799" s="101"/>
      <c r="Q799" s="93">
        <f t="shared" si="29"/>
        <v>314816.73999999976</v>
      </c>
      <c r="R799" s="94">
        <f t="shared" si="30"/>
        <v>616.50237426456624</v>
      </c>
    </row>
    <row r="800" spans="1:18" x14ac:dyDescent="0.55000000000000004">
      <c r="A800" s="100">
        <v>4</v>
      </c>
      <c r="B800" s="101" t="s">
        <v>59</v>
      </c>
      <c r="C800" s="101" t="s">
        <v>497</v>
      </c>
      <c r="D800" s="101" t="s">
        <v>132</v>
      </c>
      <c r="E800" s="101" t="s">
        <v>498</v>
      </c>
      <c r="F800" s="101" t="s">
        <v>178</v>
      </c>
      <c r="G800" s="101" t="s">
        <v>1191</v>
      </c>
      <c r="H800" s="102">
        <v>5210</v>
      </c>
      <c r="I800" s="100">
        <v>4</v>
      </c>
      <c r="J800" s="105">
        <f>สกลนคร!F117</f>
        <v>818753</v>
      </c>
      <c r="K800" s="104">
        <f>สกลนคร!AJ117</f>
        <v>833588.03</v>
      </c>
      <c r="L800" s="105">
        <f>สกลนคร!AK117</f>
        <v>3206075.33</v>
      </c>
      <c r="M800" s="105">
        <f>สกลนคร!AL117</f>
        <v>3176797.63</v>
      </c>
      <c r="N800" s="101"/>
      <c r="O800" s="101"/>
      <c r="P800" s="101"/>
      <c r="Q800" s="93">
        <f t="shared" si="29"/>
        <v>29277.700000000186</v>
      </c>
      <c r="R800" s="94">
        <f t="shared" si="30"/>
        <v>615.3695451055662</v>
      </c>
    </row>
    <row r="801" spans="1:18" x14ac:dyDescent="0.55000000000000004">
      <c r="A801" s="100">
        <v>5</v>
      </c>
      <c r="B801" s="101" t="s">
        <v>59</v>
      </c>
      <c r="C801" s="101" t="s">
        <v>497</v>
      </c>
      <c r="D801" s="101" t="s">
        <v>132</v>
      </c>
      <c r="E801" s="101" t="s">
        <v>498</v>
      </c>
      <c r="F801" s="101" t="s">
        <v>178</v>
      </c>
      <c r="G801" s="101" t="s">
        <v>1192</v>
      </c>
      <c r="H801" s="102">
        <v>3196</v>
      </c>
      <c r="I801" s="100">
        <v>3</v>
      </c>
      <c r="J801" s="105">
        <f>สกลนคร!F118</f>
        <v>690983.81</v>
      </c>
      <c r="K801" s="104">
        <f>สกลนคร!AJ118</f>
        <v>746002.76</v>
      </c>
      <c r="L801" s="105">
        <f>สกลนคร!AK118</f>
        <v>2520584.19</v>
      </c>
      <c r="M801" s="105">
        <f>สกลนคร!AL118</f>
        <v>2314126.52</v>
      </c>
      <c r="N801" s="101"/>
      <c r="O801" s="101"/>
      <c r="P801" s="101"/>
      <c r="Q801" s="93">
        <f t="shared" si="29"/>
        <v>206457.66999999993</v>
      </c>
      <c r="R801" s="94">
        <f t="shared" si="30"/>
        <v>788.66839486858566</v>
      </c>
    </row>
    <row r="802" spans="1:18" x14ac:dyDescent="0.55000000000000004">
      <c r="A802" s="100">
        <v>6</v>
      </c>
      <c r="B802" s="101" t="s">
        <v>59</v>
      </c>
      <c r="C802" s="101" t="s">
        <v>497</v>
      </c>
      <c r="D802" s="101" t="s">
        <v>132</v>
      </c>
      <c r="E802" s="101" t="s">
        <v>498</v>
      </c>
      <c r="F802" s="101" t="s">
        <v>178</v>
      </c>
      <c r="G802" s="101" t="s">
        <v>1193</v>
      </c>
      <c r="H802" s="102">
        <v>5548</v>
      </c>
      <c r="I802" s="100">
        <v>4</v>
      </c>
      <c r="J802" s="105">
        <f>สกลนคร!F119</f>
        <v>1049903.18</v>
      </c>
      <c r="K802" s="104">
        <f>สกลนคร!AJ119</f>
        <v>1081401.5899999999</v>
      </c>
      <c r="L802" s="105">
        <f>สกลนคร!AK119</f>
        <v>3340453.2199999997</v>
      </c>
      <c r="M802" s="105">
        <f>สกลนคร!AL119</f>
        <v>3177625.73</v>
      </c>
      <c r="N802" s="101"/>
      <c r="O802" s="101"/>
      <c r="P802" s="101"/>
      <c r="Q802" s="93">
        <f t="shared" si="29"/>
        <v>162827.48999999976</v>
      </c>
      <c r="R802" s="94">
        <f t="shared" si="30"/>
        <v>602.10043619322278</v>
      </c>
    </row>
    <row r="803" spans="1:18" x14ac:dyDescent="0.55000000000000004">
      <c r="A803" s="100">
        <v>7</v>
      </c>
      <c r="B803" s="101" t="s">
        <v>59</v>
      </c>
      <c r="C803" s="101" t="s">
        <v>497</v>
      </c>
      <c r="D803" s="101" t="s">
        <v>132</v>
      </c>
      <c r="E803" s="101" t="s">
        <v>498</v>
      </c>
      <c r="F803" s="101" t="s">
        <v>178</v>
      </c>
      <c r="G803" s="101" t="s">
        <v>1194</v>
      </c>
      <c r="H803" s="102">
        <v>4195</v>
      </c>
      <c r="I803" s="100">
        <v>3</v>
      </c>
      <c r="J803" s="105">
        <f>สกลนคร!F120</f>
        <v>1005670.65</v>
      </c>
      <c r="K803" s="104">
        <f>สกลนคร!AJ120</f>
        <v>1025350.41</v>
      </c>
      <c r="L803" s="105">
        <f>สกลนคร!AK120</f>
        <v>3143689.3800000004</v>
      </c>
      <c r="M803" s="105">
        <f>สกลนคร!AL120</f>
        <v>2958881.4499999997</v>
      </c>
      <c r="N803" s="101"/>
      <c r="O803" s="101"/>
      <c r="P803" s="101"/>
      <c r="Q803" s="93">
        <f t="shared" si="29"/>
        <v>184807.93000000063</v>
      </c>
      <c r="R803" s="94">
        <f t="shared" si="30"/>
        <v>749.38960190703222</v>
      </c>
    </row>
    <row r="804" spans="1:18" x14ac:dyDescent="0.55000000000000004">
      <c r="A804" s="100">
        <v>8</v>
      </c>
      <c r="B804" s="101" t="s">
        <v>59</v>
      </c>
      <c r="C804" s="101" t="s">
        <v>497</v>
      </c>
      <c r="D804" s="101" t="s">
        <v>132</v>
      </c>
      <c r="E804" s="101" t="s">
        <v>498</v>
      </c>
      <c r="F804" s="101" t="s">
        <v>178</v>
      </c>
      <c r="G804" s="101" t="s">
        <v>1195</v>
      </c>
      <c r="H804" s="102">
        <v>6960</v>
      </c>
      <c r="I804" s="100">
        <v>5</v>
      </c>
      <c r="J804" s="105">
        <f>สกลนคร!F121</f>
        <v>1038140.44</v>
      </c>
      <c r="K804" s="104">
        <f>สกลนคร!AJ121</f>
        <v>1087547.3299999998</v>
      </c>
      <c r="L804" s="105">
        <f>สกลนคร!AK121</f>
        <v>4067514.48</v>
      </c>
      <c r="M804" s="105">
        <f>สกลนคร!AL121</f>
        <v>3433539.05</v>
      </c>
      <c r="N804" s="101"/>
      <c r="O804" s="101"/>
      <c r="P804" s="101"/>
      <c r="Q804" s="93">
        <f t="shared" si="29"/>
        <v>633975.43000000017</v>
      </c>
      <c r="R804" s="94">
        <f t="shared" si="30"/>
        <v>584.41300000000001</v>
      </c>
    </row>
    <row r="805" spans="1:18" x14ac:dyDescent="0.55000000000000004">
      <c r="A805" s="100">
        <v>9</v>
      </c>
      <c r="B805" s="101" t="s">
        <v>59</v>
      </c>
      <c r="C805" s="101" t="s">
        <v>497</v>
      </c>
      <c r="D805" s="101" t="s">
        <v>132</v>
      </c>
      <c r="E805" s="101" t="s">
        <v>498</v>
      </c>
      <c r="F805" s="101" t="s">
        <v>178</v>
      </c>
      <c r="G805" s="101" t="s">
        <v>1196</v>
      </c>
      <c r="H805" s="102">
        <v>4243</v>
      </c>
      <c r="I805" s="100">
        <v>3</v>
      </c>
      <c r="J805" s="105">
        <f>สกลนคร!F122</f>
        <v>814683.13</v>
      </c>
      <c r="K805" s="104">
        <f>สกลนคร!AJ122</f>
        <v>845153.07</v>
      </c>
      <c r="L805" s="105">
        <f>สกลนคร!AK122</f>
        <v>3100490.5999999996</v>
      </c>
      <c r="M805" s="105">
        <f>สกลนคร!AL122</f>
        <v>2729823.6599999997</v>
      </c>
      <c r="N805" s="101"/>
      <c r="O805" s="101"/>
      <c r="P805" s="101"/>
      <c r="Q805" s="93">
        <f t="shared" si="29"/>
        <v>370666.93999999994</v>
      </c>
      <c r="R805" s="94">
        <f t="shared" si="30"/>
        <v>730.73075654018373</v>
      </c>
    </row>
    <row r="806" spans="1:18" x14ac:dyDescent="0.55000000000000004">
      <c r="A806" s="100">
        <v>10</v>
      </c>
      <c r="B806" s="101" t="s">
        <v>59</v>
      </c>
      <c r="C806" s="101" t="s">
        <v>497</v>
      </c>
      <c r="D806" s="101" t="s">
        <v>132</v>
      </c>
      <c r="E806" s="101" t="s">
        <v>498</v>
      </c>
      <c r="F806" s="101" t="s">
        <v>178</v>
      </c>
      <c r="G806" s="101" t="s">
        <v>1197</v>
      </c>
      <c r="H806" s="102">
        <v>2996</v>
      </c>
      <c r="I806" s="100">
        <v>2</v>
      </c>
      <c r="J806" s="105">
        <f>สกลนคร!F123</f>
        <v>873505.3</v>
      </c>
      <c r="K806" s="104">
        <f>สกลนคร!AJ123</f>
        <v>896897.77</v>
      </c>
      <c r="L806" s="105">
        <f>สกลนคร!AK123</f>
        <v>2366885.96</v>
      </c>
      <c r="M806" s="105">
        <f>สกลนคร!AL123</f>
        <v>1984303.4100000001</v>
      </c>
      <c r="N806" s="101"/>
      <c r="O806" s="101"/>
      <c r="P806" s="101"/>
      <c r="Q806" s="93">
        <f t="shared" si="29"/>
        <v>382582.54999999981</v>
      </c>
      <c r="R806" s="94">
        <f t="shared" si="30"/>
        <v>790.01534045393862</v>
      </c>
    </row>
    <row r="807" spans="1:18" x14ac:dyDescent="0.55000000000000004">
      <c r="A807" s="100">
        <v>11</v>
      </c>
      <c r="B807" s="101" t="s">
        <v>59</v>
      </c>
      <c r="C807" s="101" t="s">
        <v>497</v>
      </c>
      <c r="D807" s="101" t="s">
        <v>132</v>
      </c>
      <c r="E807" s="101" t="s">
        <v>498</v>
      </c>
      <c r="F807" s="101" t="s">
        <v>178</v>
      </c>
      <c r="G807" s="101" t="s">
        <v>1198</v>
      </c>
      <c r="H807" s="102">
        <v>3425</v>
      </c>
      <c r="I807" s="100">
        <v>3</v>
      </c>
      <c r="J807" s="105">
        <f>สกลนคร!F124</f>
        <v>791746.48</v>
      </c>
      <c r="K807" s="104">
        <f>สกลนคร!AJ124</f>
        <v>829577.85</v>
      </c>
      <c r="L807" s="105">
        <f>สกลนคร!AK124</f>
        <v>3282928.25</v>
      </c>
      <c r="M807" s="105">
        <f>สกลนคร!AL124</f>
        <v>2371279.2599999998</v>
      </c>
      <c r="N807" s="101"/>
      <c r="O807" s="101"/>
      <c r="P807" s="101"/>
      <c r="Q807" s="93">
        <f t="shared" si="29"/>
        <v>911648.99000000022</v>
      </c>
      <c r="R807" s="94">
        <f t="shared" si="30"/>
        <v>958.51919708029197</v>
      </c>
    </row>
    <row r="808" spans="1:18" s="112" customFormat="1" x14ac:dyDescent="0.55000000000000004">
      <c r="A808" s="106">
        <v>10</v>
      </c>
      <c r="B808" s="107" t="s">
        <v>59</v>
      </c>
      <c r="C808" s="107"/>
      <c r="D808" s="107"/>
      <c r="E808" s="107" t="s">
        <v>75</v>
      </c>
      <c r="F808" s="107"/>
      <c r="G808" s="107" t="s">
        <v>500</v>
      </c>
      <c r="H808" s="113">
        <f>SUM(H797:H807)</f>
        <v>45448</v>
      </c>
      <c r="I808" s="106"/>
      <c r="J808" s="109">
        <f>SUM(J797:J807)</f>
        <v>8563457.1300000008</v>
      </c>
      <c r="K808" s="109">
        <f>SUM(K797:K807)</f>
        <v>8910444.6400000006</v>
      </c>
      <c r="L808" s="109">
        <f>SUM(L797:L807)</f>
        <v>31927745.009999998</v>
      </c>
      <c r="M808" s="109">
        <f>SUM(M797:M807)</f>
        <v>28062573.410000004</v>
      </c>
      <c r="N808" s="107">
        <v>10</v>
      </c>
      <c r="O808" s="107">
        <v>10</v>
      </c>
      <c r="P808" s="107">
        <f>N808-O808</f>
        <v>0</v>
      </c>
      <c r="Q808" s="110">
        <f t="shared" si="29"/>
        <v>3865171.599999994</v>
      </c>
      <c r="R808" s="111">
        <f>L808/H808</f>
        <v>702.51155188347116</v>
      </c>
    </row>
    <row r="809" spans="1:18" x14ac:dyDescent="0.55000000000000004">
      <c r="A809" s="100">
        <v>1</v>
      </c>
      <c r="B809" s="101" t="s">
        <v>59</v>
      </c>
      <c r="C809" s="101" t="s">
        <v>501</v>
      </c>
      <c r="D809" s="101" t="s">
        <v>136</v>
      </c>
      <c r="E809" s="101" t="s">
        <v>502</v>
      </c>
      <c r="F809" s="101" t="s">
        <v>208</v>
      </c>
      <c r="G809" s="101" t="s">
        <v>503</v>
      </c>
      <c r="H809" s="102"/>
      <c r="I809" s="100"/>
      <c r="J809" s="103"/>
      <c r="K809" s="104"/>
      <c r="L809" s="105"/>
      <c r="M809" s="105"/>
      <c r="N809" s="101"/>
      <c r="O809" s="101"/>
      <c r="P809" s="101"/>
    </row>
    <row r="810" spans="1:18" x14ac:dyDescent="0.55000000000000004">
      <c r="A810" s="100">
        <v>2</v>
      </c>
      <c r="B810" s="101" t="s">
        <v>59</v>
      </c>
      <c r="C810" s="101" t="s">
        <v>501</v>
      </c>
      <c r="D810" s="101" t="s">
        <v>136</v>
      </c>
      <c r="E810" s="101" t="s">
        <v>502</v>
      </c>
      <c r="F810" s="101" t="s">
        <v>178</v>
      </c>
      <c r="G810" s="101" t="s">
        <v>1199</v>
      </c>
      <c r="H810" s="102">
        <v>2268</v>
      </c>
      <c r="I810" s="100">
        <v>2</v>
      </c>
      <c r="J810" s="105">
        <f>สกลนคร!F125</f>
        <v>257540.67</v>
      </c>
      <c r="K810" s="104">
        <f>สกลนคร!AJ125</f>
        <v>349107.75</v>
      </c>
      <c r="L810" s="105">
        <f>สกลนคร!AK125</f>
        <v>2030981.45</v>
      </c>
      <c r="M810" s="105">
        <f>สกลนคร!AL125</f>
        <v>1919436.84</v>
      </c>
      <c r="N810" s="101"/>
      <c r="O810" s="101"/>
      <c r="P810" s="101"/>
      <c r="Q810" s="93">
        <f t="shared" si="29"/>
        <v>111544.60999999987</v>
      </c>
      <c r="R810" s="94">
        <f t="shared" si="30"/>
        <v>895.49446649029983</v>
      </c>
    </row>
    <row r="811" spans="1:18" x14ac:dyDescent="0.55000000000000004">
      <c r="A811" s="100">
        <v>3</v>
      </c>
      <c r="B811" s="101" t="s">
        <v>59</v>
      </c>
      <c r="C811" s="101" t="s">
        <v>501</v>
      </c>
      <c r="D811" s="101" t="s">
        <v>136</v>
      </c>
      <c r="E811" s="101" t="s">
        <v>502</v>
      </c>
      <c r="F811" s="101" t="s">
        <v>178</v>
      </c>
      <c r="G811" s="101" t="s">
        <v>1200</v>
      </c>
      <c r="H811" s="102">
        <v>6925</v>
      </c>
      <c r="I811" s="100">
        <v>5</v>
      </c>
      <c r="J811" s="105">
        <f>สกลนคร!F126</f>
        <v>189057.28</v>
      </c>
      <c r="K811" s="104">
        <f>สกลนคร!AJ126</f>
        <v>319434.30000000005</v>
      </c>
      <c r="L811" s="105">
        <f>สกลนคร!AK126</f>
        <v>4679015.38</v>
      </c>
      <c r="M811" s="105">
        <f>สกลนคร!AL126</f>
        <v>4119246.79</v>
      </c>
      <c r="N811" s="101"/>
      <c r="O811" s="101"/>
      <c r="P811" s="101"/>
      <c r="Q811" s="93">
        <f t="shared" si="29"/>
        <v>559768.58999999985</v>
      </c>
      <c r="R811" s="94">
        <f t="shared" si="30"/>
        <v>675.67009097472919</v>
      </c>
    </row>
    <row r="812" spans="1:18" x14ac:dyDescent="0.55000000000000004">
      <c r="A812" s="100">
        <v>4</v>
      </c>
      <c r="B812" s="101" t="s">
        <v>59</v>
      </c>
      <c r="C812" s="101" t="s">
        <v>501</v>
      </c>
      <c r="D812" s="101" t="s">
        <v>136</v>
      </c>
      <c r="E812" s="101" t="s">
        <v>502</v>
      </c>
      <c r="F812" s="101" t="s">
        <v>178</v>
      </c>
      <c r="G812" s="101" t="s">
        <v>1201</v>
      </c>
      <c r="H812" s="102">
        <v>2220</v>
      </c>
      <c r="I812" s="100">
        <v>2</v>
      </c>
      <c r="J812" s="105">
        <f>สกลนคร!F127</f>
        <v>264900.77</v>
      </c>
      <c r="K812" s="104">
        <f>สกลนคร!AJ127</f>
        <v>287385.28000000003</v>
      </c>
      <c r="L812" s="105">
        <f>สกลนคร!AK127</f>
        <v>2043020.72</v>
      </c>
      <c r="M812" s="105">
        <f>สกลนคร!AL127</f>
        <v>1768346.55</v>
      </c>
      <c r="N812" s="101"/>
      <c r="O812" s="101"/>
      <c r="P812" s="101"/>
      <c r="Q812" s="93">
        <f t="shared" si="29"/>
        <v>274674.16999999993</v>
      </c>
      <c r="R812" s="94">
        <f t="shared" si="30"/>
        <v>920.27960360360362</v>
      </c>
    </row>
    <row r="813" spans="1:18" x14ac:dyDescent="0.55000000000000004">
      <c r="A813" s="100">
        <v>5</v>
      </c>
      <c r="B813" s="101" t="s">
        <v>59</v>
      </c>
      <c r="C813" s="101" t="s">
        <v>501</v>
      </c>
      <c r="D813" s="101" t="s">
        <v>136</v>
      </c>
      <c r="E813" s="101" t="s">
        <v>502</v>
      </c>
      <c r="F813" s="101" t="s">
        <v>178</v>
      </c>
      <c r="G813" s="101" t="s">
        <v>1202</v>
      </c>
      <c r="H813" s="102">
        <v>4522</v>
      </c>
      <c r="I813" s="100">
        <v>4</v>
      </c>
      <c r="J813" s="105">
        <f>สกลนคร!F128</f>
        <v>630170.84</v>
      </c>
      <c r="K813" s="104">
        <f>สกลนคร!AJ128</f>
        <v>823203.88</v>
      </c>
      <c r="L813" s="105">
        <f>สกลนคร!AK128</f>
        <v>3784965.89</v>
      </c>
      <c r="M813" s="105">
        <f>สกลนคร!AL128</f>
        <v>3118297.89</v>
      </c>
      <c r="N813" s="101"/>
      <c r="O813" s="101"/>
      <c r="P813" s="101"/>
      <c r="Q813" s="93">
        <f t="shared" si="29"/>
        <v>666668</v>
      </c>
      <c r="R813" s="94">
        <f t="shared" si="30"/>
        <v>837.01147501105709</v>
      </c>
    </row>
    <row r="814" spans="1:18" x14ac:dyDescent="0.55000000000000004">
      <c r="A814" s="100">
        <v>6</v>
      </c>
      <c r="B814" s="101" t="s">
        <v>59</v>
      </c>
      <c r="C814" s="101" t="s">
        <v>501</v>
      </c>
      <c r="D814" s="101" t="s">
        <v>136</v>
      </c>
      <c r="E814" s="101" t="s">
        <v>502</v>
      </c>
      <c r="F814" s="101" t="s">
        <v>178</v>
      </c>
      <c r="G814" s="101" t="s">
        <v>1203</v>
      </c>
      <c r="H814" s="102">
        <v>6374</v>
      </c>
      <c r="I814" s="100">
        <v>5</v>
      </c>
      <c r="J814" s="105">
        <f>สกลนคร!F129</f>
        <v>737554.63</v>
      </c>
      <c r="K814" s="104">
        <f>สกลนคร!AJ129</f>
        <v>805131.04</v>
      </c>
      <c r="L814" s="105">
        <f>สกลนคร!AK129</f>
        <v>3320750.48</v>
      </c>
      <c r="M814" s="105">
        <f>สกลนคร!AL129</f>
        <v>3070194.41</v>
      </c>
      <c r="N814" s="101"/>
      <c r="O814" s="101"/>
      <c r="P814" s="101"/>
      <c r="Q814" s="93">
        <f t="shared" si="29"/>
        <v>250556.06999999983</v>
      </c>
      <c r="R814" s="94">
        <f t="shared" si="30"/>
        <v>520.98375902102293</v>
      </c>
    </row>
    <row r="815" spans="1:18" x14ac:dyDescent="0.55000000000000004">
      <c r="A815" s="100">
        <v>7</v>
      </c>
      <c r="B815" s="101" t="s">
        <v>59</v>
      </c>
      <c r="C815" s="101" t="s">
        <v>501</v>
      </c>
      <c r="D815" s="101" t="s">
        <v>136</v>
      </c>
      <c r="E815" s="101" t="s">
        <v>502</v>
      </c>
      <c r="F815" s="101" t="s">
        <v>178</v>
      </c>
      <c r="G815" s="101" t="s">
        <v>1204</v>
      </c>
      <c r="H815" s="102">
        <v>1670</v>
      </c>
      <c r="I815" s="100">
        <v>2</v>
      </c>
      <c r="J815" s="105">
        <f>สกลนคร!F130</f>
        <v>113004.98</v>
      </c>
      <c r="K815" s="104">
        <f>สกลนคร!AJ130</f>
        <v>221629.88</v>
      </c>
      <c r="L815" s="105">
        <f>สกลนคร!AK130</f>
        <v>1587602.79</v>
      </c>
      <c r="M815" s="105">
        <f>สกลนคร!AL130</f>
        <v>1411200.0199999998</v>
      </c>
      <c r="N815" s="101"/>
      <c r="O815" s="101"/>
      <c r="P815" s="101"/>
      <c r="Q815" s="93">
        <f t="shared" si="29"/>
        <v>176402.77000000025</v>
      </c>
      <c r="R815" s="94">
        <f t="shared" si="30"/>
        <v>950.66035329341321</v>
      </c>
    </row>
    <row r="816" spans="1:18" x14ac:dyDescent="0.55000000000000004">
      <c r="A816" s="100">
        <v>8</v>
      </c>
      <c r="B816" s="101" t="s">
        <v>59</v>
      </c>
      <c r="C816" s="101" t="s">
        <v>501</v>
      </c>
      <c r="D816" s="101" t="s">
        <v>136</v>
      </c>
      <c r="E816" s="101" t="s">
        <v>502</v>
      </c>
      <c r="F816" s="101" t="s">
        <v>178</v>
      </c>
      <c r="G816" s="101" t="s">
        <v>1205</v>
      </c>
      <c r="H816" s="102">
        <v>1892</v>
      </c>
      <c r="I816" s="100">
        <v>2</v>
      </c>
      <c r="J816" s="105">
        <f>สกลนคร!F131</f>
        <v>238071.85</v>
      </c>
      <c r="K816" s="104">
        <f>สกลนคร!AJ131</f>
        <v>282584.02</v>
      </c>
      <c r="L816" s="105">
        <f>สกลนคร!AK131</f>
        <v>1894528.76</v>
      </c>
      <c r="M816" s="105">
        <f>สกลนคร!AL131</f>
        <v>1875537.42</v>
      </c>
      <c r="N816" s="101"/>
      <c r="O816" s="101"/>
      <c r="P816" s="101"/>
      <c r="Q816" s="93">
        <f t="shared" si="29"/>
        <v>18991.340000000084</v>
      </c>
      <c r="R816" s="94">
        <f t="shared" si="30"/>
        <v>1001.3365539112051</v>
      </c>
    </row>
    <row r="817" spans="1:18" x14ac:dyDescent="0.55000000000000004">
      <c r="A817" s="100">
        <v>9</v>
      </c>
      <c r="B817" s="101" t="s">
        <v>59</v>
      </c>
      <c r="C817" s="101" t="s">
        <v>501</v>
      </c>
      <c r="D817" s="101" t="s">
        <v>136</v>
      </c>
      <c r="E817" s="101" t="s">
        <v>502</v>
      </c>
      <c r="F817" s="101" t="s">
        <v>178</v>
      </c>
      <c r="G817" s="101" t="s">
        <v>1206</v>
      </c>
      <c r="H817" s="102">
        <v>4319</v>
      </c>
      <c r="I817" s="100">
        <v>3</v>
      </c>
      <c r="J817" s="105">
        <f>สกลนคร!F132</f>
        <v>395455.48</v>
      </c>
      <c r="K817" s="104">
        <f>สกลนคร!AJ132</f>
        <v>549065.12</v>
      </c>
      <c r="L817" s="105">
        <f>สกลนคร!AK132</f>
        <v>2972535.55</v>
      </c>
      <c r="M817" s="105">
        <f>สกลนคร!AL132</f>
        <v>2567413.81</v>
      </c>
      <c r="N817" s="101"/>
      <c r="O817" s="101"/>
      <c r="P817" s="101"/>
      <c r="Q817" s="93">
        <f t="shared" si="29"/>
        <v>405121.73999999976</v>
      </c>
      <c r="R817" s="94">
        <f t="shared" si="30"/>
        <v>688.24624913174341</v>
      </c>
    </row>
    <row r="818" spans="1:18" x14ac:dyDescent="0.55000000000000004">
      <c r="A818" s="100">
        <v>10</v>
      </c>
      <c r="B818" s="101" t="s">
        <v>59</v>
      </c>
      <c r="C818" s="101" t="s">
        <v>501</v>
      </c>
      <c r="D818" s="101" t="s">
        <v>136</v>
      </c>
      <c r="E818" s="101" t="s">
        <v>502</v>
      </c>
      <c r="F818" s="101" t="s">
        <v>178</v>
      </c>
      <c r="G818" s="101" t="s">
        <v>1207</v>
      </c>
      <c r="H818" s="102">
        <v>5001</v>
      </c>
      <c r="I818" s="100">
        <v>4</v>
      </c>
      <c r="J818" s="105">
        <f>สกลนคร!F133</f>
        <v>516661.31</v>
      </c>
      <c r="K818" s="104">
        <f>สกลนคร!AJ133</f>
        <v>617342.71999999997</v>
      </c>
      <c r="L818" s="105">
        <f>สกลนคร!AK133</f>
        <v>2452658.9900000002</v>
      </c>
      <c r="M818" s="105">
        <f>สกลนคร!AL133</f>
        <v>2444600.5</v>
      </c>
      <c r="N818" s="101"/>
      <c r="O818" s="101"/>
      <c r="P818" s="101"/>
      <c r="Q818" s="93">
        <f t="shared" si="29"/>
        <v>8058.4900000002235</v>
      </c>
      <c r="R818" s="94">
        <f t="shared" si="30"/>
        <v>490.43371125774848</v>
      </c>
    </row>
    <row r="819" spans="1:18" x14ac:dyDescent="0.55000000000000004">
      <c r="A819" s="100">
        <v>11</v>
      </c>
      <c r="B819" s="101" t="s">
        <v>59</v>
      </c>
      <c r="C819" s="101" t="s">
        <v>501</v>
      </c>
      <c r="D819" s="101" t="s">
        <v>136</v>
      </c>
      <c r="E819" s="101" t="s">
        <v>502</v>
      </c>
      <c r="F819" s="101" t="s">
        <v>178</v>
      </c>
      <c r="G819" s="101" t="s">
        <v>1208</v>
      </c>
      <c r="H819" s="102">
        <v>6425</v>
      </c>
      <c r="I819" s="100">
        <v>5</v>
      </c>
      <c r="J819" s="105">
        <f>สกลนคร!F134</f>
        <v>160212.47</v>
      </c>
      <c r="K819" s="104">
        <f>สกลนคร!AJ134</f>
        <v>305385.39</v>
      </c>
      <c r="L819" s="105">
        <f>สกลนคร!AK134</f>
        <v>3168248.47</v>
      </c>
      <c r="M819" s="105">
        <f>สกลนคร!AL134</f>
        <v>2864654.26</v>
      </c>
      <c r="N819" s="101"/>
      <c r="O819" s="101"/>
      <c r="P819" s="101"/>
      <c r="Q819" s="93">
        <f t="shared" si="29"/>
        <v>303594.21000000043</v>
      </c>
      <c r="R819" s="94">
        <f t="shared" si="30"/>
        <v>493.11260233463037</v>
      </c>
    </row>
    <row r="820" spans="1:18" x14ac:dyDescent="0.55000000000000004">
      <c r="A820" s="100">
        <v>12</v>
      </c>
      <c r="B820" s="101" t="s">
        <v>59</v>
      </c>
      <c r="C820" s="101" t="s">
        <v>501</v>
      </c>
      <c r="D820" s="101" t="s">
        <v>136</v>
      </c>
      <c r="E820" s="101" t="s">
        <v>502</v>
      </c>
      <c r="F820" s="101" t="s">
        <v>178</v>
      </c>
      <c r="G820" s="101" t="s">
        <v>1209</v>
      </c>
      <c r="H820" s="102">
        <v>844</v>
      </c>
      <c r="I820" s="100">
        <v>1</v>
      </c>
      <c r="J820" s="105">
        <f>สกลนคร!F135</f>
        <v>184767.37</v>
      </c>
      <c r="K820" s="104">
        <f>สกลนคร!AJ135</f>
        <v>225805.94</v>
      </c>
      <c r="L820" s="105">
        <f>สกลนคร!AK135</f>
        <v>1378373.94</v>
      </c>
      <c r="M820" s="105">
        <f>สกลนคร!AL135</f>
        <v>1291399.56</v>
      </c>
      <c r="N820" s="101"/>
      <c r="O820" s="101"/>
      <c r="P820" s="101"/>
      <c r="Q820" s="93">
        <f t="shared" si="29"/>
        <v>86974.379999999888</v>
      </c>
      <c r="R820" s="94">
        <f t="shared" si="30"/>
        <v>1633.1444786729858</v>
      </c>
    </row>
    <row r="821" spans="1:18" s="112" customFormat="1" x14ac:dyDescent="0.55000000000000004">
      <c r="A821" s="106">
        <v>11</v>
      </c>
      <c r="B821" s="107" t="s">
        <v>59</v>
      </c>
      <c r="C821" s="107"/>
      <c r="D821" s="107"/>
      <c r="E821" s="107" t="s">
        <v>75</v>
      </c>
      <c r="F821" s="107"/>
      <c r="G821" s="107" t="s">
        <v>504</v>
      </c>
      <c r="H821" s="113">
        <f>SUM(H809:H820)</f>
        <v>42460</v>
      </c>
      <c r="I821" s="106"/>
      <c r="J821" s="109">
        <f>SUM(J809:J820)</f>
        <v>3687397.6500000004</v>
      </c>
      <c r="K821" s="109">
        <f>SUM(K809:K820)</f>
        <v>4786075.32</v>
      </c>
      <c r="L821" s="109">
        <f>SUM(L809:L820)</f>
        <v>29312682.420000006</v>
      </c>
      <c r="M821" s="109">
        <f>SUM(M809:M820)</f>
        <v>26450328.050000001</v>
      </c>
      <c r="N821" s="107">
        <v>11</v>
      </c>
      <c r="O821" s="107">
        <v>11</v>
      </c>
      <c r="P821" s="107">
        <f>N821-O821</f>
        <v>0</v>
      </c>
      <c r="Q821" s="110">
        <f t="shared" si="29"/>
        <v>2862354.3700000048</v>
      </c>
      <c r="R821" s="111">
        <f>L821/H821</f>
        <v>690.35992510598226</v>
      </c>
    </row>
    <row r="822" spans="1:18" x14ac:dyDescent="0.55000000000000004">
      <c r="A822" s="100">
        <v>1</v>
      </c>
      <c r="B822" s="101" t="s">
        <v>59</v>
      </c>
      <c r="C822" s="101" t="s">
        <v>505</v>
      </c>
      <c r="D822" s="101" t="s">
        <v>152</v>
      </c>
      <c r="E822" s="101" t="s">
        <v>506</v>
      </c>
      <c r="F822" s="101" t="s">
        <v>208</v>
      </c>
      <c r="G822" s="101" t="s">
        <v>507</v>
      </c>
      <c r="H822" s="102"/>
      <c r="I822" s="100"/>
      <c r="J822" s="103"/>
      <c r="K822" s="104"/>
      <c r="L822" s="105"/>
      <c r="M822" s="105"/>
      <c r="N822" s="101"/>
      <c r="O822" s="101"/>
      <c r="P822" s="101"/>
    </row>
    <row r="823" spans="1:18" x14ac:dyDescent="0.55000000000000004">
      <c r="A823" s="100">
        <v>2</v>
      </c>
      <c r="B823" s="101" t="s">
        <v>59</v>
      </c>
      <c r="C823" s="101" t="s">
        <v>505</v>
      </c>
      <c r="D823" s="101" t="s">
        <v>152</v>
      </c>
      <c r="E823" s="101" t="s">
        <v>506</v>
      </c>
      <c r="F823" s="101" t="s">
        <v>178</v>
      </c>
      <c r="G823" s="101" t="s">
        <v>1210</v>
      </c>
      <c r="H823" s="102">
        <v>8316</v>
      </c>
      <c r="I823" s="100">
        <v>5</v>
      </c>
      <c r="J823" s="105">
        <f>สกลนคร!F136</f>
        <v>1123103.3</v>
      </c>
      <c r="K823" s="104">
        <f>สกลนคร!AJ136</f>
        <v>1213467.3399999999</v>
      </c>
      <c r="L823" s="105">
        <f>สกลนคร!AK136</f>
        <v>5378316.6500000004</v>
      </c>
      <c r="M823" s="105">
        <f>สกลนคร!AL136</f>
        <v>6162401.3799999999</v>
      </c>
      <c r="N823" s="101"/>
      <c r="O823" s="101"/>
      <c r="P823" s="101"/>
      <c r="Q823" s="93">
        <f t="shared" si="29"/>
        <v>-784084.72999999952</v>
      </c>
      <c r="R823" s="94">
        <f t="shared" si="30"/>
        <v>646.74322390572399</v>
      </c>
    </row>
    <row r="824" spans="1:18" x14ac:dyDescent="0.55000000000000004">
      <c r="A824" s="100">
        <v>3</v>
      </c>
      <c r="B824" s="101" t="s">
        <v>59</v>
      </c>
      <c r="C824" s="101" t="s">
        <v>505</v>
      </c>
      <c r="D824" s="101" t="s">
        <v>152</v>
      </c>
      <c r="E824" s="101" t="s">
        <v>506</v>
      </c>
      <c r="F824" s="101" t="s">
        <v>178</v>
      </c>
      <c r="G824" s="101" t="s">
        <v>1211</v>
      </c>
      <c r="H824" s="102">
        <v>4905</v>
      </c>
      <c r="I824" s="100">
        <v>4</v>
      </c>
      <c r="J824" s="105">
        <f>สกลนคร!F137</f>
        <v>365781.09</v>
      </c>
      <c r="K824" s="104">
        <f>สกลนคร!AJ137</f>
        <v>502368.57000000007</v>
      </c>
      <c r="L824" s="105">
        <f>สกลนคร!AK137</f>
        <v>2897566.95</v>
      </c>
      <c r="M824" s="105">
        <f>สกลนคร!AL137</f>
        <v>3805553.17</v>
      </c>
      <c r="N824" s="101"/>
      <c r="O824" s="101"/>
      <c r="P824" s="101"/>
      <c r="Q824" s="93">
        <f t="shared" si="29"/>
        <v>-907986.21999999974</v>
      </c>
      <c r="R824" s="94">
        <f t="shared" si="30"/>
        <v>590.73740061162084</v>
      </c>
    </row>
    <row r="825" spans="1:18" x14ac:dyDescent="0.55000000000000004">
      <c r="A825" s="100">
        <v>4</v>
      </c>
      <c r="B825" s="101" t="s">
        <v>59</v>
      </c>
      <c r="C825" s="101" t="s">
        <v>505</v>
      </c>
      <c r="D825" s="101" t="s">
        <v>152</v>
      </c>
      <c r="E825" s="101" t="s">
        <v>506</v>
      </c>
      <c r="F825" s="101" t="s">
        <v>178</v>
      </c>
      <c r="G825" s="101" t="s">
        <v>1212</v>
      </c>
      <c r="H825" s="102">
        <v>4320</v>
      </c>
      <c r="I825" s="100">
        <v>3</v>
      </c>
      <c r="J825" s="105">
        <f>สกลนคร!F138</f>
        <v>591874.24</v>
      </c>
      <c r="K825" s="104">
        <f>สกลนคร!AJ138</f>
        <v>619084.4</v>
      </c>
      <c r="L825" s="105">
        <f>สกลนคร!AK138</f>
        <v>3489083.8899999997</v>
      </c>
      <c r="M825" s="105">
        <f>สกลนคร!AL138</f>
        <v>3154639.58</v>
      </c>
      <c r="N825" s="101"/>
      <c r="O825" s="101"/>
      <c r="P825" s="101"/>
      <c r="Q825" s="93">
        <f t="shared" si="29"/>
        <v>334444.30999999959</v>
      </c>
      <c r="R825" s="94">
        <f t="shared" si="30"/>
        <v>807.65830787037032</v>
      </c>
    </row>
    <row r="826" spans="1:18" x14ac:dyDescent="0.55000000000000004">
      <c r="A826" s="100">
        <v>5</v>
      </c>
      <c r="B826" s="101" t="s">
        <v>59</v>
      </c>
      <c r="C826" s="101" t="s">
        <v>505</v>
      </c>
      <c r="D826" s="101" t="s">
        <v>152</v>
      </c>
      <c r="E826" s="101" t="s">
        <v>506</v>
      </c>
      <c r="F826" s="101" t="s">
        <v>178</v>
      </c>
      <c r="G826" s="101" t="s">
        <v>1213</v>
      </c>
      <c r="H826" s="102">
        <v>4626</v>
      </c>
      <c r="I826" s="100">
        <v>4</v>
      </c>
      <c r="J826" s="105">
        <f>สกลนคร!F139</f>
        <v>706538.49</v>
      </c>
      <c r="K826" s="104">
        <f>สกลนคร!AJ139</f>
        <v>850783.16999999993</v>
      </c>
      <c r="L826" s="105">
        <f>สกลนคร!AK139</f>
        <v>3156117.54</v>
      </c>
      <c r="M826" s="105">
        <f>สกลนคร!AL139</f>
        <v>3975605.94</v>
      </c>
      <c r="N826" s="101"/>
      <c r="O826" s="101"/>
      <c r="P826" s="101"/>
      <c r="Q826" s="93">
        <f t="shared" si="29"/>
        <v>-819488.39999999991</v>
      </c>
      <c r="R826" s="94">
        <f t="shared" si="30"/>
        <v>682.25627756160827</v>
      </c>
    </row>
    <row r="827" spans="1:18" x14ac:dyDescent="0.55000000000000004">
      <c r="A827" s="100">
        <v>6</v>
      </c>
      <c r="B827" s="101" t="s">
        <v>59</v>
      </c>
      <c r="C827" s="101" t="s">
        <v>505</v>
      </c>
      <c r="D827" s="101" t="s">
        <v>152</v>
      </c>
      <c r="E827" s="101" t="s">
        <v>506</v>
      </c>
      <c r="F827" s="101" t="s">
        <v>178</v>
      </c>
      <c r="G827" s="101" t="s">
        <v>1214</v>
      </c>
      <c r="H827" s="102">
        <v>5198</v>
      </c>
      <c r="I827" s="100">
        <v>4</v>
      </c>
      <c r="J827" s="105">
        <f>สกลนคร!F140</f>
        <v>349343.72</v>
      </c>
      <c r="K827" s="104">
        <f>สกลนคร!AJ140</f>
        <v>401768.04</v>
      </c>
      <c r="L827" s="105">
        <f>สกลนคร!AK140</f>
        <v>2939153.6700000004</v>
      </c>
      <c r="M827" s="105">
        <f>สกลนคร!AL140</f>
        <v>2800142.88</v>
      </c>
      <c r="N827" s="101"/>
      <c r="O827" s="101"/>
      <c r="P827" s="101"/>
      <c r="Q827" s="93">
        <f t="shared" si="29"/>
        <v>139010.7900000005</v>
      </c>
      <c r="R827" s="94">
        <f t="shared" si="30"/>
        <v>565.43933628318587</v>
      </c>
    </row>
    <row r="828" spans="1:18" x14ac:dyDescent="0.55000000000000004">
      <c r="A828" s="100">
        <v>7</v>
      </c>
      <c r="B828" s="101" t="s">
        <v>59</v>
      </c>
      <c r="C828" s="101" t="s">
        <v>505</v>
      </c>
      <c r="D828" s="101" t="s">
        <v>152</v>
      </c>
      <c r="E828" s="101" t="s">
        <v>506</v>
      </c>
      <c r="F828" s="101" t="s">
        <v>178</v>
      </c>
      <c r="G828" s="101" t="s">
        <v>1215</v>
      </c>
      <c r="H828" s="102">
        <v>3390</v>
      </c>
      <c r="I828" s="100">
        <v>3</v>
      </c>
      <c r="J828" s="105">
        <f>สกลนคร!F141</f>
        <v>308536.63</v>
      </c>
      <c r="K828" s="104">
        <f>สกลนคร!AJ141</f>
        <v>411084.85</v>
      </c>
      <c r="L828" s="105">
        <f>สกลนคร!AK141</f>
        <v>2681651.69</v>
      </c>
      <c r="M828" s="105">
        <f>สกลนคร!AL141</f>
        <v>2444573.77</v>
      </c>
      <c r="N828" s="101"/>
      <c r="O828" s="101"/>
      <c r="P828" s="101"/>
      <c r="Q828" s="93">
        <f t="shared" si="29"/>
        <v>237077.91999999993</v>
      </c>
      <c r="R828" s="94">
        <f t="shared" si="30"/>
        <v>791.04769616519172</v>
      </c>
    </row>
    <row r="829" spans="1:18" x14ac:dyDescent="0.55000000000000004">
      <c r="A829" s="100">
        <v>8</v>
      </c>
      <c r="B829" s="101" t="s">
        <v>59</v>
      </c>
      <c r="C829" s="101" t="s">
        <v>505</v>
      </c>
      <c r="D829" s="101" t="s">
        <v>152</v>
      </c>
      <c r="E829" s="101" t="s">
        <v>506</v>
      </c>
      <c r="F829" s="101" t="s">
        <v>178</v>
      </c>
      <c r="G829" s="101" t="s">
        <v>1216</v>
      </c>
      <c r="H829" s="102">
        <v>6479</v>
      </c>
      <c r="I829" s="100">
        <v>5</v>
      </c>
      <c r="J829" s="105">
        <f>สกลนคร!F142</f>
        <v>761080.57</v>
      </c>
      <c r="K829" s="104">
        <f>สกลนคร!AJ142</f>
        <v>736960.82</v>
      </c>
      <c r="L829" s="105">
        <f>สกลนคร!AK142</f>
        <v>3047081.42</v>
      </c>
      <c r="M829" s="105">
        <f>สกลนคร!AL142</f>
        <v>2847322.2399999998</v>
      </c>
      <c r="N829" s="101"/>
      <c r="O829" s="101"/>
      <c r="P829" s="101"/>
      <c r="Q829" s="93">
        <f t="shared" si="29"/>
        <v>199759.18000000017</v>
      </c>
      <c r="R829" s="94">
        <f t="shared" si="30"/>
        <v>470.30119154190459</v>
      </c>
    </row>
    <row r="830" spans="1:18" x14ac:dyDescent="0.55000000000000004">
      <c r="A830" s="100">
        <v>9</v>
      </c>
      <c r="B830" s="101" t="s">
        <v>59</v>
      </c>
      <c r="C830" s="101" t="s">
        <v>505</v>
      </c>
      <c r="D830" s="101" t="s">
        <v>152</v>
      </c>
      <c r="E830" s="101" t="s">
        <v>506</v>
      </c>
      <c r="F830" s="101" t="s">
        <v>178</v>
      </c>
      <c r="G830" s="101" t="s">
        <v>1217</v>
      </c>
      <c r="H830" s="102">
        <v>4187</v>
      </c>
      <c r="I830" s="100">
        <v>3</v>
      </c>
      <c r="J830" s="105">
        <f>สกลนคร!F143</f>
        <v>413037.17</v>
      </c>
      <c r="K830" s="104">
        <f>สกลนคร!AJ143</f>
        <v>449485.52</v>
      </c>
      <c r="L830" s="105">
        <f>สกลนคร!AK143</f>
        <v>3027121.5</v>
      </c>
      <c r="M830" s="105">
        <f>สกลนคร!AL143</f>
        <v>2948867.91</v>
      </c>
      <c r="N830" s="101"/>
      <c r="O830" s="101"/>
      <c r="P830" s="101"/>
      <c r="Q830" s="93">
        <f t="shared" si="29"/>
        <v>78253.589999999851</v>
      </c>
      <c r="R830" s="94">
        <f t="shared" si="30"/>
        <v>722.98101265822788</v>
      </c>
    </row>
    <row r="831" spans="1:18" x14ac:dyDescent="0.55000000000000004">
      <c r="A831" s="100">
        <v>10</v>
      </c>
      <c r="B831" s="101" t="s">
        <v>59</v>
      </c>
      <c r="C831" s="101" t="s">
        <v>505</v>
      </c>
      <c r="D831" s="101" t="s">
        <v>152</v>
      </c>
      <c r="E831" s="101" t="s">
        <v>506</v>
      </c>
      <c r="F831" s="101" t="s">
        <v>178</v>
      </c>
      <c r="G831" s="101" t="s">
        <v>1218</v>
      </c>
      <c r="H831" s="102">
        <v>3100</v>
      </c>
      <c r="I831" s="100">
        <v>3</v>
      </c>
      <c r="J831" s="105">
        <f>สกลนคร!F144</f>
        <v>313466.94</v>
      </c>
      <c r="K831" s="104">
        <f>สกลนคร!AJ144</f>
        <v>244085.23</v>
      </c>
      <c r="L831" s="105">
        <f>สกลนคร!AK144</f>
        <v>2521545.13</v>
      </c>
      <c r="M831" s="105">
        <f>สกลนคร!AL144</f>
        <v>2951350.57</v>
      </c>
      <c r="N831" s="101"/>
      <c r="O831" s="101"/>
      <c r="P831" s="101"/>
      <c r="Q831" s="93">
        <f t="shared" si="29"/>
        <v>-429805.43999999994</v>
      </c>
      <c r="R831" s="94">
        <f t="shared" si="30"/>
        <v>813.40165483870965</v>
      </c>
    </row>
    <row r="832" spans="1:18" x14ac:dyDescent="0.55000000000000004">
      <c r="A832" s="100">
        <v>11</v>
      </c>
      <c r="B832" s="101" t="s">
        <v>59</v>
      </c>
      <c r="C832" s="101" t="s">
        <v>505</v>
      </c>
      <c r="D832" s="101" t="s">
        <v>152</v>
      </c>
      <c r="E832" s="101" t="s">
        <v>506</v>
      </c>
      <c r="F832" s="101" t="s">
        <v>178</v>
      </c>
      <c r="G832" s="101" t="s">
        <v>1219</v>
      </c>
      <c r="H832" s="102">
        <v>4991</v>
      </c>
      <c r="I832" s="100">
        <v>4</v>
      </c>
      <c r="J832" s="105">
        <f>สกลนคร!F145</f>
        <v>589545.54</v>
      </c>
      <c r="K832" s="104">
        <f>สกลนคร!AJ145</f>
        <v>718270.19000000006</v>
      </c>
      <c r="L832" s="105">
        <f>สกลนคร!AK145</f>
        <v>4114033.4099999997</v>
      </c>
      <c r="M832" s="105">
        <f>สกลนคร!AL145</f>
        <v>3504810.7899999996</v>
      </c>
      <c r="N832" s="101"/>
      <c r="O832" s="101"/>
      <c r="P832" s="101"/>
      <c r="Q832" s="93">
        <f t="shared" si="29"/>
        <v>609222.62000000011</v>
      </c>
      <c r="R832" s="94">
        <f t="shared" si="30"/>
        <v>824.29040472851125</v>
      </c>
    </row>
    <row r="833" spans="1:18" x14ac:dyDescent="0.55000000000000004">
      <c r="A833" s="100">
        <v>12</v>
      </c>
      <c r="B833" s="101" t="s">
        <v>59</v>
      </c>
      <c r="C833" s="101" t="s">
        <v>505</v>
      </c>
      <c r="D833" s="101" t="s">
        <v>152</v>
      </c>
      <c r="E833" s="101" t="s">
        <v>506</v>
      </c>
      <c r="F833" s="101" t="s">
        <v>178</v>
      </c>
      <c r="G833" s="101" t="s">
        <v>1220</v>
      </c>
      <c r="H833" s="102">
        <v>4769</v>
      </c>
      <c r="I833" s="100">
        <v>4</v>
      </c>
      <c r="J833" s="105">
        <f>สกลนคร!F146</f>
        <v>651381.62</v>
      </c>
      <c r="K833" s="104">
        <f>สกลนคร!AJ146</f>
        <v>776862.14</v>
      </c>
      <c r="L833" s="105">
        <f>สกลนคร!AK146</f>
        <v>4204578.17</v>
      </c>
      <c r="M833" s="105">
        <f>สกลนคร!AL146</f>
        <v>3704834.8000000003</v>
      </c>
      <c r="N833" s="101"/>
      <c r="O833" s="101"/>
      <c r="P833" s="101"/>
      <c r="Q833" s="93">
        <f t="shared" si="29"/>
        <v>499743.36999999965</v>
      </c>
      <c r="R833" s="94">
        <f t="shared" si="30"/>
        <v>881.64776053680021</v>
      </c>
    </row>
    <row r="834" spans="1:18" x14ac:dyDescent="0.55000000000000004">
      <c r="A834" s="100">
        <v>13</v>
      </c>
      <c r="B834" s="101" t="s">
        <v>59</v>
      </c>
      <c r="C834" s="101" t="s">
        <v>505</v>
      </c>
      <c r="D834" s="101" t="s">
        <v>152</v>
      </c>
      <c r="E834" s="101" t="s">
        <v>506</v>
      </c>
      <c r="F834" s="101" t="s">
        <v>178</v>
      </c>
      <c r="G834" s="101" t="s">
        <v>1221</v>
      </c>
      <c r="H834" s="102">
        <v>6957</v>
      </c>
      <c r="I834" s="100">
        <v>5</v>
      </c>
      <c r="J834" s="105">
        <f>สกลนคร!F147</f>
        <v>1178457.3500000001</v>
      </c>
      <c r="K834" s="104">
        <f>สกลนคร!AJ147</f>
        <v>1222225.77</v>
      </c>
      <c r="L834" s="105">
        <f>สกลนคร!AK147</f>
        <v>4751630.51</v>
      </c>
      <c r="M834" s="105">
        <f>สกลนคร!AL147</f>
        <v>3845913.85</v>
      </c>
      <c r="N834" s="101"/>
      <c r="O834" s="101"/>
      <c r="P834" s="101"/>
      <c r="Q834" s="93">
        <f t="shared" si="29"/>
        <v>905716.65999999968</v>
      </c>
      <c r="R834" s="94">
        <f t="shared" si="30"/>
        <v>682.99992956734218</v>
      </c>
    </row>
    <row r="835" spans="1:18" x14ac:dyDescent="0.55000000000000004">
      <c r="A835" s="100">
        <v>14</v>
      </c>
      <c r="B835" s="101" t="s">
        <v>59</v>
      </c>
      <c r="C835" s="101" t="s">
        <v>505</v>
      </c>
      <c r="D835" s="101" t="s">
        <v>152</v>
      </c>
      <c r="E835" s="101" t="s">
        <v>506</v>
      </c>
      <c r="F835" s="101" t="s">
        <v>178</v>
      </c>
      <c r="G835" s="101" t="s">
        <v>1222</v>
      </c>
      <c r="H835" s="102">
        <v>5065</v>
      </c>
      <c r="I835" s="100">
        <v>4</v>
      </c>
      <c r="J835" s="105">
        <f>สกลนคร!F148</f>
        <v>754035.68</v>
      </c>
      <c r="K835" s="104">
        <f>สกลนคร!AJ148</f>
        <v>847997.45000000007</v>
      </c>
      <c r="L835" s="105">
        <f>สกลนคร!AK148</f>
        <v>3015382.13</v>
      </c>
      <c r="M835" s="105">
        <f>สกลนคร!AL148</f>
        <v>2642447.11</v>
      </c>
      <c r="N835" s="101"/>
      <c r="O835" s="101"/>
      <c r="P835" s="101"/>
      <c r="Q835" s="93">
        <f t="shared" si="29"/>
        <v>372935.02</v>
      </c>
      <c r="R835" s="94">
        <f t="shared" si="30"/>
        <v>595.33704442250735</v>
      </c>
    </row>
    <row r="836" spans="1:18" x14ac:dyDescent="0.55000000000000004">
      <c r="A836" s="100">
        <v>15</v>
      </c>
      <c r="B836" s="101" t="s">
        <v>59</v>
      </c>
      <c r="C836" s="101" t="s">
        <v>505</v>
      </c>
      <c r="D836" s="101" t="s">
        <v>152</v>
      </c>
      <c r="E836" s="101" t="s">
        <v>506</v>
      </c>
      <c r="F836" s="101" t="s">
        <v>178</v>
      </c>
      <c r="G836" s="101" t="s">
        <v>1223</v>
      </c>
      <c r="H836" s="102">
        <v>2312</v>
      </c>
      <c r="I836" s="100">
        <v>2</v>
      </c>
      <c r="J836" s="105">
        <f>สกลนคร!F149</f>
        <v>333436.15999999997</v>
      </c>
      <c r="K836" s="104">
        <f>สกลนคร!AJ149</f>
        <v>361637.00999999995</v>
      </c>
      <c r="L836" s="105">
        <f>สกลนคร!AK149</f>
        <v>2113652.69</v>
      </c>
      <c r="M836" s="105">
        <f>สกลนคร!AL149</f>
        <v>1965384.24</v>
      </c>
      <c r="N836" s="101"/>
      <c r="O836" s="101"/>
      <c r="P836" s="101"/>
      <c r="Q836" s="93">
        <f t="shared" si="29"/>
        <v>148268.44999999995</v>
      </c>
      <c r="R836" s="94">
        <f t="shared" si="30"/>
        <v>914.20964100346021</v>
      </c>
    </row>
    <row r="837" spans="1:18" x14ac:dyDescent="0.55000000000000004">
      <c r="A837" s="100">
        <v>16</v>
      </c>
      <c r="B837" s="101" t="s">
        <v>59</v>
      </c>
      <c r="C837" s="101" t="s">
        <v>505</v>
      </c>
      <c r="D837" s="101" t="s">
        <v>152</v>
      </c>
      <c r="E837" s="101" t="s">
        <v>506</v>
      </c>
      <c r="F837" s="101" t="s">
        <v>178</v>
      </c>
      <c r="G837" s="101" t="s">
        <v>1224</v>
      </c>
      <c r="H837" s="102">
        <v>1928</v>
      </c>
      <c r="I837" s="100">
        <v>2</v>
      </c>
      <c r="J837" s="105">
        <f>สกลนคร!F150</f>
        <v>414496.4</v>
      </c>
      <c r="K837" s="104">
        <f>สกลนคร!AJ150</f>
        <v>513975.10000000003</v>
      </c>
      <c r="L837" s="105">
        <f>สกลนคร!AK150</f>
        <v>2487917.5199999996</v>
      </c>
      <c r="M837" s="105">
        <f>สกลนคร!AL150</f>
        <v>2317527.81</v>
      </c>
      <c r="N837" s="101"/>
      <c r="O837" s="101"/>
      <c r="P837" s="101"/>
      <c r="Q837" s="93">
        <f t="shared" si="29"/>
        <v>170389.7099999995</v>
      </c>
      <c r="R837" s="94">
        <f t="shared" si="30"/>
        <v>1290.413651452282</v>
      </c>
    </row>
    <row r="838" spans="1:18" x14ac:dyDescent="0.55000000000000004">
      <c r="A838" s="100">
        <v>17</v>
      </c>
      <c r="B838" s="101" t="s">
        <v>59</v>
      </c>
      <c r="C838" s="101" t="s">
        <v>505</v>
      </c>
      <c r="D838" s="101" t="s">
        <v>152</v>
      </c>
      <c r="E838" s="101" t="s">
        <v>506</v>
      </c>
      <c r="F838" s="101" t="s">
        <v>178</v>
      </c>
      <c r="G838" s="101" t="s">
        <v>1225</v>
      </c>
      <c r="H838" s="102">
        <v>1590</v>
      </c>
      <c r="I838" s="100">
        <v>2</v>
      </c>
      <c r="J838" s="105">
        <f>สกลนคร!F151</f>
        <v>117150.31</v>
      </c>
      <c r="K838" s="104">
        <f>สกลนคร!AJ151</f>
        <v>227267.82</v>
      </c>
      <c r="L838" s="105">
        <f>สกลนคร!AK151</f>
        <v>1587795.6999999997</v>
      </c>
      <c r="M838" s="105">
        <f>สกลนคร!AL151</f>
        <v>1597158.58</v>
      </c>
      <c r="N838" s="101"/>
      <c r="O838" s="101"/>
      <c r="P838" s="101"/>
      <c r="Q838" s="93">
        <f t="shared" si="29"/>
        <v>-9362.8800000003539</v>
      </c>
      <c r="R838" s="94">
        <f t="shared" si="30"/>
        <v>998.61364779874191</v>
      </c>
    </row>
    <row r="839" spans="1:18" x14ac:dyDescent="0.55000000000000004">
      <c r="A839" s="100">
        <v>18</v>
      </c>
      <c r="B839" s="101" t="s">
        <v>59</v>
      </c>
      <c r="C839" s="101" t="s">
        <v>505</v>
      </c>
      <c r="D839" s="101" t="s">
        <v>152</v>
      </c>
      <c r="E839" s="101" t="s">
        <v>506</v>
      </c>
      <c r="F839" s="101" t="s">
        <v>178</v>
      </c>
      <c r="G839" s="101" t="s">
        <v>1226</v>
      </c>
      <c r="H839" s="102">
        <v>1695</v>
      </c>
      <c r="I839" s="100">
        <v>2</v>
      </c>
      <c r="J839" s="105">
        <f>สกลนคร!F152</f>
        <v>161820.07999999999</v>
      </c>
      <c r="K839" s="104">
        <f>สกลนคร!AJ152</f>
        <v>215374.27</v>
      </c>
      <c r="L839" s="105">
        <f>สกลนคร!AK152</f>
        <v>2614528.3200000003</v>
      </c>
      <c r="M839" s="105">
        <f>สกลนคร!AL152</f>
        <v>2818554.38</v>
      </c>
      <c r="N839" s="101"/>
      <c r="O839" s="101"/>
      <c r="P839" s="101"/>
      <c r="Q839" s="93">
        <f t="shared" ref="Q839:Q902" si="31">L839-M839</f>
        <v>-204026.05999999959</v>
      </c>
      <c r="R839" s="94">
        <f t="shared" ref="R839:R902" si="32">L839/H839</f>
        <v>1542.4945840707967</v>
      </c>
    </row>
    <row r="840" spans="1:18" x14ac:dyDescent="0.55000000000000004">
      <c r="A840" s="100">
        <v>19</v>
      </c>
      <c r="B840" s="101" t="s">
        <v>59</v>
      </c>
      <c r="C840" s="101" t="s">
        <v>505</v>
      </c>
      <c r="D840" s="101" t="s">
        <v>152</v>
      </c>
      <c r="E840" s="101" t="s">
        <v>506</v>
      </c>
      <c r="F840" s="101" t="s">
        <v>178</v>
      </c>
      <c r="G840" s="101" t="s">
        <v>1227</v>
      </c>
      <c r="H840" s="102">
        <v>4100</v>
      </c>
      <c r="I840" s="100">
        <v>3</v>
      </c>
      <c r="J840" s="105">
        <f>สกลนคร!F153</f>
        <v>99486.21</v>
      </c>
      <c r="K840" s="104">
        <f>สกลนคร!AJ153</f>
        <v>218243.06</v>
      </c>
      <c r="L840" s="105">
        <f>สกลนคร!AK153</f>
        <v>3967157.17</v>
      </c>
      <c r="M840" s="105">
        <f>สกลนคร!AL153</f>
        <v>3801727.0199999996</v>
      </c>
      <c r="N840" s="101"/>
      <c r="O840" s="101"/>
      <c r="P840" s="101"/>
      <c r="Q840" s="93">
        <f t="shared" si="31"/>
        <v>165430.15000000037</v>
      </c>
      <c r="R840" s="94">
        <f t="shared" si="32"/>
        <v>967.59930975609757</v>
      </c>
    </row>
    <row r="841" spans="1:18" x14ac:dyDescent="0.55000000000000004">
      <c r="A841" s="100">
        <v>20</v>
      </c>
      <c r="B841" s="101" t="s">
        <v>59</v>
      </c>
      <c r="C841" s="101" t="s">
        <v>505</v>
      </c>
      <c r="D841" s="101" t="s">
        <v>152</v>
      </c>
      <c r="E841" s="101" t="s">
        <v>506</v>
      </c>
      <c r="F841" s="101" t="s">
        <v>178</v>
      </c>
      <c r="G841" s="101" t="s">
        <v>1228</v>
      </c>
      <c r="H841" s="102">
        <v>5998</v>
      </c>
      <c r="I841" s="100">
        <v>4</v>
      </c>
      <c r="J841" s="105">
        <f>สกลนคร!F154</f>
        <v>913630.6</v>
      </c>
      <c r="K841" s="104">
        <f>สกลนคร!AJ154</f>
        <v>948686.15</v>
      </c>
      <c r="L841" s="105">
        <f>สกลนคร!AK154</f>
        <v>3682973.3</v>
      </c>
      <c r="M841" s="105">
        <f>สกลนคร!AL154</f>
        <v>5002644.45</v>
      </c>
      <c r="N841" s="101"/>
      <c r="O841" s="101"/>
      <c r="P841" s="101"/>
      <c r="Q841" s="93">
        <f t="shared" si="31"/>
        <v>-1319671.1500000004</v>
      </c>
      <c r="R841" s="94">
        <f t="shared" si="32"/>
        <v>614.03356118706233</v>
      </c>
    </row>
    <row r="842" spans="1:18" x14ac:dyDescent="0.55000000000000004">
      <c r="A842" s="100">
        <v>21</v>
      </c>
      <c r="B842" s="101" t="s">
        <v>59</v>
      </c>
      <c r="C842" s="101" t="s">
        <v>505</v>
      </c>
      <c r="D842" s="101" t="s">
        <v>152</v>
      </c>
      <c r="E842" s="101" t="s">
        <v>506</v>
      </c>
      <c r="F842" s="101" t="s">
        <v>178</v>
      </c>
      <c r="G842" s="101" t="s">
        <v>1229</v>
      </c>
      <c r="H842" s="102">
        <v>3313</v>
      </c>
      <c r="I842" s="100">
        <v>3</v>
      </c>
      <c r="J842" s="105">
        <f>สกลนคร!F155</f>
        <v>527224.32999999996</v>
      </c>
      <c r="K842" s="104">
        <f>สกลนคร!AJ155</f>
        <v>582464.49</v>
      </c>
      <c r="L842" s="105">
        <f>สกลนคร!AK155</f>
        <v>2685339.65</v>
      </c>
      <c r="M842" s="105">
        <f>สกลนคร!AL155</f>
        <v>3584095.63</v>
      </c>
      <c r="N842" s="101"/>
      <c r="O842" s="101"/>
      <c r="P842" s="101"/>
      <c r="Q842" s="93">
        <f t="shared" si="31"/>
        <v>-898755.98</v>
      </c>
      <c r="R842" s="94">
        <f t="shared" si="32"/>
        <v>810.54622698460605</v>
      </c>
    </row>
    <row r="843" spans="1:18" s="112" customFormat="1" x14ac:dyDescent="0.55000000000000004">
      <c r="A843" s="106">
        <v>12</v>
      </c>
      <c r="B843" s="107" t="s">
        <v>59</v>
      </c>
      <c r="C843" s="107"/>
      <c r="D843" s="107"/>
      <c r="E843" s="107" t="s">
        <v>75</v>
      </c>
      <c r="F843" s="107"/>
      <c r="G843" s="107" t="s">
        <v>508</v>
      </c>
      <c r="H843" s="113">
        <f>SUM(H822:H842)</f>
        <v>87239</v>
      </c>
      <c r="I843" s="106"/>
      <c r="J843" s="109">
        <f>SUM(J822:J842)</f>
        <v>10673426.430000002</v>
      </c>
      <c r="K843" s="109">
        <f>SUM(K822:K842)</f>
        <v>12062091.390000001</v>
      </c>
      <c r="L843" s="109">
        <f>SUM(L822:L842)</f>
        <v>64362627.010000005</v>
      </c>
      <c r="M843" s="109">
        <f>SUM(M822:M842)</f>
        <v>65875556.100000001</v>
      </c>
      <c r="N843" s="107">
        <v>20</v>
      </c>
      <c r="O843" s="107">
        <v>20</v>
      </c>
      <c r="P843" s="107">
        <f>N843-O843</f>
        <v>0</v>
      </c>
      <c r="Q843" s="110">
        <f t="shared" si="31"/>
        <v>-1512929.0899999961</v>
      </c>
      <c r="R843" s="111">
        <f>L843/H843</f>
        <v>737.77355322734104</v>
      </c>
    </row>
    <row r="844" spans="1:18" x14ac:dyDescent="0.55000000000000004">
      <c r="A844" s="100">
        <v>1</v>
      </c>
      <c r="B844" s="101" t="s">
        <v>59</v>
      </c>
      <c r="C844" s="101" t="s">
        <v>509</v>
      </c>
      <c r="D844" s="101" t="s">
        <v>140</v>
      </c>
      <c r="E844" s="101" t="s">
        <v>510</v>
      </c>
      <c r="F844" s="101" t="s">
        <v>208</v>
      </c>
      <c r="G844" s="101" t="s">
        <v>511</v>
      </c>
      <c r="H844" s="102"/>
      <c r="I844" s="100"/>
      <c r="J844" s="103"/>
      <c r="K844" s="104"/>
      <c r="L844" s="105"/>
      <c r="M844" s="105"/>
      <c r="N844" s="101"/>
      <c r="O844" s="101"/>
      <c r="P844" s="101"/>
    </row>
    <row r="845" spans="1:18" x14ac:dyDescent="0.55000000000000004">
      <c r="A845" s="100">
        <v>2</v>
      </c>
      <c r="B845" s="101" t="s">
        <v>59</v>
      </c>
      <c r="C845" s="101" t="s">
        <v>509</v>
      </c>
      <c r="D845" s="101" t="s">
        <v>140</v>
      </c>
      <c r="E845" s="101" t="s">
        <v>510</v>
      </c>
      <c r="F845" s="101" t="s">
        <v>178</v>
      </c>
      <c r="G845" s="101" t="s">
        <v>1230</v>
      </c>
      <c r="H845" s="102">
        <v>3848</v>
      </c>
      <c r="I845" s="100">
        <v>3</v>
      </c>
      <c r="J845" s="105">
        <f>สกลนคร!F156</f>
        <v>290076.96000000002</v>
      </c>
      <c r="K845" s="104">
        <f>สกลนคร!AJ156</f>
        <v>343894.83</v>
      </c>
      <c r="L845" s="105">
        <f>สกลนคร!AK156</f>
        <v>3802352.48</v>
      </c>
      <c r="M845" s="105">
        <f>สกลนคร!AL156</f>
        <v>3770524.8</v>
      </c>
      <c r="N845" s="101"/>
      <c r="O845" s="101"/>
      <c r="P845" s="101"/>
      <c r="Q845" s="93">
        <f t="shared" si="31"/>
        <v>31827.680000000168</v>
      </c>
      <c r="R845" s="94">
        <f t="shared" si="32"/>
        <v>988.13733887733883</v>
      </c>
    </row>
    <row r="846" spans="1:18" x14ac:dyDescent="0.55000000000000004">
      <c r="A846" s="100">
        <v>3</v>
      </c>
      <c r="B846" s="101" t="s">
        <v>59</v>
      </c>
      <c r="C846" s="101" t="s">
        <v>509</v>
      </c>
      <c r="D846" s="101" t="s">
        <v>140</v>
      </c>
      <c r="E846" s="101" t="s">
        <v>510</v>
      </c>
      <c r="F846" s="101" t="s">
        <v>178</v>
      </c>
      <c r="G846" s="101" t="s">
        <v>1231</v>
      </c>
      <c r="H846" s="102">
        <v>4286</v>
      </c>
      <c r="I846" s="100">
        <v>3</v>
      </c>
      <c r="J846" s="105">
        <f>สกลนคร!F157</f>
        <v>322227.31</v>
      </c>
      <c r="K846" s="104">
        <f>สกลนคร!AJ157</f>
        <v>332997.62</v>
      </c>
      <c r="L846" s="105">
        <f>สกลนคร!AK157</f>
        <v>2281025.4500000002</v>
      </c>
      <c r="M846" s="105">
        <f>สกลนคร!AL157</f>
        <v>2081447.21</v>
      </c>
      <c r="N846" s="101"/>
      <c r="O846" s="101"/>
      <c r="P846" s="101"/>
      <c r="Q846" s="93">
        <f t="shared" si="31"/>
        <v>199578.24000000022</v>
      </c>
      <c r="R846" s="94">
        <f t="shared" si="32"/>
        <v>532.20379141390583</v>
      </c>
    </row>
    <row r="847" spans="1:18" x14ac:dyDescent="0.55000000000000004">
      <c r="A847" s="100">
        <v>4</v>
      </c>
      <c r="B847" s="101" t="s">
        <v>59</v>
      </c>
      <c r="C847" s="101" t="s">
        <v>509</v>
      </c>
      <c r="D847" s="101" t="s">
        <v>140</v>
      </c>
      <c r="E847" s="101" t="s">
        <v>510</v>
      </c>
      <c r="F847" s="101" t="s">
        <v>178</v>
      </c>
      <c r="G847" s="101" t="s">
        <v>1232</v>
      </c>
      <c r="H847" s="102">
        <v>5191</v>
      </c>
      <c r="I847" s="100">
        <v>4</v>
      </c>
      <c r="J847" s="105">
        <f>สกลนคร!F158</f>
        <v>597508.04</v>
      </c>
      <c r="K847" s="104">
        <f>สกลนคร!AJ158</f>
        <v>645060.77</v>
      </c>
      <c r="L847" s="105">
        <f>สกลนคร!AK158</f>
        <v>3862503.6100000003</v>
      </c>
      <c r="M847" s="105">
        <f>สกลนคร!AL158</f>
        <v>3632717.46</v>
      </c>
      <c r="N847" s="101"/>
      <c r="O847" s="101"/>
      <c r="P847" s="101"/>
      <c r="Q847" s="93">
        <f t="shared" si="31"/>
        <v>229786.15000000037</v>
      </c>
      <c r="R847" s="94">
        <f t="shared" si="32"/>
        <v>744.07698131381244</v>
      </c>
    </row>
    <row r="848" spans="1:18" x14ac:dyDescent="0.55000000000000004">
      <c r="A848" s="100">
        <v>5</v>
      </c>
      <c r="B848" s="101" t="s">
        <v>59</v>
      </c>
      <c r="C848" s="101" t="s">
        <v>509</v>
      </c>
      <c r="D848" s="101" t="s">
        <v>140</v>
      </c>
      <c r="E848" s="101" t="s">
        <v>510</v>
      </c>
      <c r="F848" s="101" t="s">
        <v>178</v>
      </c>
      <c r="G848" s="101" t="s">
        <v>1233</v>
      </c>
      <c r="H848" s="102">
        <v>5463</v>
      </c>
      <c r="I848" s="100">
        <v>4</v>
      </c>
      <c r="J848" s="105">
        <f>สกลนคร!F159</f>
        <v>560969.47</v>
      </c>
      <c r="K848" s="104">
        <f>สกลนคร!AJ159</f>
        <v>638945.37</v>
      </c>
      <c r="L848" s="105">
        <f>สกลนคร!AK159</f>
        <v>2955048.46</v>
      </c>
      <c r="M848" s="105">
        <f>สกลนคร!AL159</f>
        <v>2533027.4</v>
      </c>
      <c r="N848" s="101"/>
      <c r="O848" s="101"/>
      <c r="P848" s="101"/>
      <c r="Q848" s="93">
        <f t="shared" si="31"/>
        <v>422021.06000000006</v>
      </c>
      <c r="R848" s="94">
        <f t="shared" si="32"/>
        <v>540.92045762401608</v>
      </c>
    </row>
    <row r="849" spans="1:18" s="112" customFormat="1" x14ac:dyDescent="0.55000000000000004">
      <c r="A849" s="106">
        <v>13</v>
      </c>
      <c r="B849" s="107" t="s">
        <v>59</v>
      </c>
      <c r="C849" s="107"/>
      <c r="D849" s="107"/>
      <c r="E849" s="107" t="s">
        <v>75</v>
      </c>
      <c r="F849" s="107"/>
      <c r="G849" s="107" t="s">
        <v>512</v>
      </c>
      <c r="H849" s="113">
        <f>SUM(H845:H848)</f>
        <v>18788</v>
      </c>
      <c r="I849" s="106"/>
      <c r="J849" s="109">
        <f>SUM(J844:J848)</f>
        <v>1770781.78</v>
      </c>
      <c r="K849" s="109">
        <f>SUM(K844:K848)</f>
        <v>1960898.5899999999</v>
      </c>
      <c r="L849" s="109">
        <f>SUM(L844:L848)</f>
        <v>12900930</v>
      </c>
      <c r="M849" s="109">
        <f>SUM(M844:M848)</f>
        <v>12017716.869999999</v>
      </c>
      <c r="N849" s="107">
        <v>4</v>
      </c>
      <c r="O849" s="107">
        <v>4</v>
      </c>
      <c r="P849" s="107">
        <f>N849-O849</f>
        <v>0</v>
      </c>
      <c r="Q849" s="110">
        <f t="shared" si="31"/>
        <v>883213.13000000082</v>
      </c>
      <c r="R849" s="111">
        <f>L849/H849</f>
        <v>686.65797317436659</v>
      </c>
    </row>
    <row r="850" spans="1:18" x14ac:dyDescent="0.55000000000000004">
      <c r="A850" s="100">
        <v>1</v>
      </c>
      <c r="B850" s="101" t="s">
        <v>59</v>
      </c>
      <c r="C850" s="101" t="s">
        <v>513</v>
      </c>
      <c r="D850" s="101" t="s">
        <v>143</v>
      </c>
      <c r="E850" s="101" t="s">
        <v>514</v>
      </c>
      <c r="F850" s="101" t="s">
        <v>208</v>
      </c>
      <c r="G850" s="101" t="s">
        <v>515</v>
      </c>
      <c r="H850" s="102"/>
      <c r="I850" s="100"/>
      <c r="J850" s="103"/>
      <c r="K850" s="104"/>
      <c r="L850" s="105"/>
      <c r="M850" s="105"/>
      <c r="N850" s="101"/>
      <c r="O850" s="101"/>
      <c r="P850" s="101"/>
    </row>
    <row r="851" spans="1:18" x14ac:dyDescent="0.55000000000000004">
      <c r="A851" s="100">
        <v>2</v>
      </c>
      <c r="B851" s="101" t="s">
        <v>59</v>
      </c>
      <c r="C851" s="101" t="s">
        <v>513</v>
      </c>
      <c r="D851" s="101" t="s">
        <v>143</v>
      </c>
      <c r="E851" s="101" t="s">
        <v>514</v>
      </c>
      <c r="F851" s="101" t="s">
        <v>178</v>
      </c>
      <c r="G851" s="101" t="s">
        <v>1234</v>
      </c>
      <c r="H851" s="102">
        <v>2108</v>
      </c>
      <c r="I851" s="100">
        <v>2</v>
      </c>
      <c r="J851" s="105">
        <f>สกลนคร!F160</f>
        <v>470743.51</v>
      </c>
      <c r="K851" s="104">
        <f>สกลนคร!AJ160</f>
        <v>453260.96</v>
      </c>
      <c r="L851" s="105">
        <f>สกลนคร!AK160</f>
        <v>2333356.9500000002</v>
      </c>
      <c r="M851" s="105">
        <f>สกลนคร!AL160</f>
        <v>2133787.0999999996</v>
      </c>
      <c r="N851" s="101"/>
      <c r="O851" s="101"/>
      <c r="P851" s="101"/>
      <c r="Q851" s="93">
        <f t="shared" si="31"/>
        <v>199569.85000000056</v>
      </c>
      <c r="R851" s="94">
        <f t="shared" si="32"/>
        <v>1106.9055740037952</v>
      </c>
    </row>
    <row r="852" spans="1:18" x14ac:dyDescent="0.55000000000000004">
      <c r="A852" s="100">
        <v>3</v>
      </c>
      <c r="B852" s="101" t="s">
        <v>59</v>
      </c>
      <c r="C852" s="101" t="s">
        <v>513</v>
      </c>
      <c r="D852" s="101" t="s">
        <v>143</v>
      </c>
      <c r="E852" s="101" t="s">
        <v>514</v>
      </c>
      <c r="F852" s="101" t="s">
        <v>178</v>
      </c>
      <c r="G852" s="101" t="s">
        <v>1235</v>
      </c>
      <c r="H852" s="102">
        <v>3823</v>
      </c>
      <c r="I852" s="100">
        <v>3</v>
      </c>
      <c r="J852" s="105">
        <f>สกลนคร!F161</f>
        <v>367064.73</v>
      </c>
      <c r="K852" s="104">
        <f>สกลนคร!AJ161</f>
        <v>394924.02</v>
      </c>
      <c r="L852" s="105">
        <f>สกลนคร!AK161</f>
        <v>3662187.15</v>
      </c>
      <c r="M852" s="105">
        <f>สกลนคร!AL161</f>
        <v>3577266.58</v>
      </c>
      <c r="N852" s="101"/>
      <c r="O852" s="101"/>
      <c r="P852" s="101"/>
      <c r="Q852" s="93">
        <f t="shared" si="31"/>
        <v>84920.569999999832</v>
      </c>
      <c r="R852" s="94">
        <f t="shared" si="32"/>
        <v>957.93543029034788</v>
      </c>
    </row>
    <row r="853" spans="1:18" x14ac:dyDescent="0.55000000000000004">
      <c r="A853" s="100">
        <v>4</v>
      </c>
      <c r="B853" s="101" t="s">
        <v>59</v>
      </c>
      <c r="C853" s="101" t="s">
        <v>513</v>
      </c>
      <c r="D853" s="101" t="s">
        <v>143</v>
      </c>
      <c r="E853" s="101" t="s">
        <v>514</v>
      </c>
      <c r="F853" s="101" t="s">
        <v>178</v>
      </c>
      <c r="G853" s="101" t="s">
        <v>1236</v>
      </c>
      <c r="H853" s="102">
        <v>4042</v>
      </c>
      <c r="I853" s="100">
        <v>3</v>
      </c>
      <c r="J853" s="105">
        <f>สกลนคร!F162</f>
        <v>388548.52</v>
      </c>
      <c r="K853" s="104">
        <f>สกลนคร!AJ162</f>
        <v>411295.37</v>
      </c>
      <c r="L853" s="105">
        <f>สกลนคร!AK162</f>
        <v>2661562.7599999998</v>
      </c>
      <c r="M853" s="105">
        <f>สกลนคร!AL162</f>
        <v>2479012.21</v>
      </c>
      <c r="N853" s="101"/>
      <c r="O853" s="101"/>
      <c r="P853" s="101"/>
      <c r="Q853" s="93">
        <f t="shared" si="31"/>
        <v>182550.54999999981</v>
      </c>
      <c r="R853" s="94">
        <f t="shared" si="32"/>
        <v>658.47668480950017</v>
      </c>
    </row>
    <row r="854" spans="1:18" x14ac:dyDescent="0.55000000000000004">
      <c r="A854" s="100">
        <v>5</v>
      </c>
      <c r="B854" s="101" t="s">
        <v>59</v>
      </c>
      <c r="C854" s="101" t="s">
        <v>513</v>
      </c>
      <c r="D854" s="101" t="s">
        <v>143</v>
      </c>
      <c r="E854" s="101" t="s">
        <v>514</v>
      </c>
      <c r="F854" s="101" t="s">
        <v>178</v>
      </c>
      <c r="G854" s="101" t="s">
        <v>1237</v>
      </c>
      <c r="H854" s="102">
        <v>5471</v>
      </c>
      <c r="I854" s="100">
        <v>4</v>
      </c>
      <c r="J854" s="105">
        <f>สกลนคร!F163</f>
        <v>783516.44</v>
      </c>
      <c r="K854" s="104">
        <f>สกลนคร!AJ163</f>
        <v>871276.80999999994</v>
      </c>
      <c r="L854" s="105">
        <f>สกลนคร!AK163</f>
        <v>3984711.11</v>
      </c>
      <c r="M854" s="105">
        <f>สกลนคร!AL163</f>
        <v>3539683.64</v>
      </c>
      <c r="N854" s="101"/>
      <c r="O854" s="101"/>
      <c r="P854" s="101"/>
      <c r="Q854" s="93">
        <f t="shared" si="31"/>
        <v>445027.46999999974</v>
      </c>
      <c r="R854" s="94">
        <f t="shared" si="32"/>
        <v>728.33323158471944</v>
      </c>
    </row>
    <row r="855" spans="1:18" s="112" customFormat="1" x14ac:dyDescent="0.55000000000000004">
      <c r="A855" s="106">
        <v>14</v>
      </c>
      <c r="B855" s="107" t="s">
        <v>59</v>
      </c>
      <c r="C855" s="107"/>
      <c r="D855" s="107"/>
      <c r="E855" s="107" t="s">
        <v>75</v>
      </c>
      <c r="F855" s="107"/>
      <c r="G855" s="107" t="s">
        <v>516</v>
      </c>
      <c r="H855" s="113">
        <f>SUM(H851:H854)</f>
        <v>15444</v>
      </c>
      <c r="I855" s="106"/>
      <c r="J855" s="109">
        <f>SUM(J850:J854)</f>
        <v>2009873.2</v>
      </c>
      <c r="K855" s="109">
        <f>SUM(K850:K854)</f>
        <v>2130757.16</v>
      </c>
      <c r="L855" s="109">
        <f>SUM(L850:L854)</f>
        <v>12641817.969999999</v>
      </c>
      <c r="M855" s="109">
        <f>SUM(M850:M854)</f>
        <v>11729749.529999999</v>
      </c>
      <c r="N855" s="107">
        <v>4</v>
      </c>
      <c r="O855" s="107">
        <v>4</v>
      </c>
      <c r="P855" s="107">
        <f>N855-O855</f>
        <v>0</v>
      </c>
      <c r="Q855" s="110">
        <f t="shared" si="31"/>
        <v>912068.43999999948</v>
      </c>
      <c r="R855" s="111">
        <f>L855/H855</f>
        <v>818.55853211603198</v>
      </c>
    </row>
    <row r="856" spans="1:18" x14ac:dyDescent="0.55000000000000004">
      <c r="A856" s="100">
        <v>1</v>
      </c>
      <c r="B856" s="101" t="s">
        <v>59</v>
      </c>
      <c r="C856" s="101" t="s">
        <v>517</v>
      </c>
      <c r="D856" s="101" t="s">
        <v>146</v>
      </c>
      <c r="E856" s="101" t="s">
        <v>518</v>
      </c>
      <c r="F856" s="101" t="s">
        <v>208</v>
      </c>
      <c r="G856" s="101" t="s">
        <v>519</v>
      </c>
      <c r="H856" s="102"/>
      <c r="I856" s="100"/>
      <c r="J856" s="103"/>
      <c r="K856" s="104"/>
      <c r="L856" s="105"/>
      <c r="M856" s="105"/>
      <c r="N856" s="101"/>
      <c r="O856" s="101"/>
      <c r="P856" s="101"/>
    </row>
    <row r="857" spans="1:18" x14ac:dyDescent="0.55000000000000004">
      <c r="A857" s="100">
        <v>2</v>
      </c>
      <c r="B857" s="101" t="s">
        <v>59</v>
      </c>
      <c r="C857" s="101" t="s">
        <v>517</v>
      </c>
      <c r="D857" s="101" t="s">
        <v>146</v>
      </c>
      <c r="E857" s="101" t="s">
        <v>518</v>
      </c>
      <c r="F857" s="101" t="s">
        <v>178</v>
      </c>
      <c r="G857" s="101" t="s">
        <v>1238</v>
      </c>
      <c r="H857" s="102">
        <v>2489</v>
      </c>
      <c r="I857" s="100">
        <v>2</v>
      </c>
      <c r="J857" s="105">
        <f>สกลนคร!F164</f>
        <v>1056566.82</v>
      </c>
      <c r="K857" s="104">
        <f>สกลนคร!AJ164</f>
        <v>1122132.56</v>
      </c>
      <c r="L857" s="105">
        <f>สกลนคร!AK164</f>
        <v>2334027.9900000002</v>
      </c>
      <c r="M857" s="105">
        <f>สกลนคร!AL164</f>
        <v>2144064.4300000002</v>
      </c>
      <c r="N857" s="101"/>
      <c r="O857" s="101"/>
      <c r="P857" s="101"/>
      <c r="Q857" s="93">
        <f t="shared" si="31"/>
        <v>189963.56000000006</v>
      </c>
      <c r="R857" s="94">
        <f t="shared" si="32"/>
        <v>937.73723985536367</v>
      </c>
    </row>
    <row r="858" spans="1:18" x14ac:dyDescent="0.55000000000000004">
      <c r="A858" s="100">
        <v>3</v>
      </c>
      <c r="B858" s="101" t="s">
        <v>59</v>
      </c>
      <c r="C858" s="101" t="s">
        <v>517</v>
      </c>
      <c r="D858" s="101" t="s">
        <v>146</v>
      </c>
      <c r="E858" s="101" t="s">
        <v>518</v>
      </c>
      <c r="F858" s="101" t="s">
        <v>178</v>
      </c>
      <c r="G858" s="101" t="s">
        <v>1239</v>
      </c>
      <c r="H858" s="102">
        <v>3680</v>
      </c>
      <c r="I858" s="100">
        <v>3</v>
      </c>
      <c r="J858" s="105">
        <f>สกลนคร!F165</f>
        <v>1312193.8899999999</v>
      </c>
      <c r="K858" s="104">
        <f>สกลนคร!AJ165</f>
        <v>1312421.8499999999</v>
      </c>
      <c r="L858" s="105">
        <f>สกลนคร!AK165</f>
        <v>2761258.65</v>
      </c>
      <c r="M858" s="105">
        <f>สกลนคร!AL165</f>
        <v>2388794.7400000002</v>
      </c>
      <c r="N858" s="101"/>
      <c r="O858" s="101"/>
      <c r="P858" s="101"/>
      <c r="Q858" s="93">
        <f t="shared" si="31"/>
        <v>372463.90999999968</v>
      </c>
      <c r="R858" s="94">
        <f t="shared" si="32"/>
        <v>750.3420244565217</v>
      </c>
    </row>
    <row r="859" spans="1:18" x14ac:dyDescent="0.55000000000000004">
      <c r="A859" s="100">
        <v>4</v>
      </c>
      <c r="B859" s="101" t="s">
        <v>59</v>
      </c>
      <c r="C859" s="101" t="s">
        <v>517</v>
      </c>
      <c r="D859" s="101" t="s">
        <v>146</v>
      </c>
      <c r="E859" s="101" t="s">
        <v>518</v>
      </c>
      <c r="F859" s="101" t="s">
        <v>178</v>
      </c>
      <c r="G859" s="101" t="s">
        <v>1240</v>
      </c>
      <c r="H859" s="102">
        <v>5212</v>
      </c>
      <c r="I859" s="100">
        <v>4</v>
      </c>
      <c r="J859" s="105">
        <f>สกลนคร!F166</f>
        <v>741759.09</v>
      </c>
      <c r="K859" s="104">
        <f>สกลนคร!AJ166</f>
        <v>792117.19000000006</v>
      </c>
      <c r="L859" s="105">
        <f>สกลนคร!AK166</f>
        <v>3098995.1799999997</v>
      </c>
      <c r="M859" s="105">
        <f>สกลนคร!AL166</f>
        <v>2734666.83</v>
      </c>
      <c r="N859" s="101"/>
      <c r="O859" s="101"/>
      <c r="P859" s="101"/>
      <c r="Q859" s="93">
        <f t="shared" si="31"/>
        <v>364328.34999999963</v>
      </c>
      <c r="R859" s="94">
        <f t="shared" si="32"/>
        <v>594.58848426707596</v>
      </c>
    </row>
    <row r="860" spans="1:18" x14ac:dyDescent="0.55000000000000004">
      <c r="A860" s="100">
        <v>5</v>
      </c>
      <c r="B860" s="101" t="s">
        <v>59</v>
      </c>
      <c r="C860" s="101" t="s">
        <v>517</v>
      </c>
      <c r="D860" s="101" t="s">
        <v>146</v>
      </c>
      <c r="E860" s="101" t="s">
        <v>518</v>
      </c>
      <c r="F860" s="101" t="s">
        <v>178</v>
      </c>
      <c r="G860" s="101" t="s">
        <v>1241</v>
      </c>
      <c r="H860" s="102">
        <v>2800</v>
      </c>
      <c r="I860" s="100">
        <v>2</v>
      </c>
      <c r="J860" s="105">
        <f>สกลนคร!F167</f>
        <v>922731.79</v>
      </c>
      <c r="K860" s="104">
        <f>สกลนคร!AJ167</f>
        <v>931419.06</v>
      </c>
      <c r="L860" s="105">
        <f>สกลนคร!AK167</f>
        <v>3204308.49</v>
      </c>
      <c r="M860" s="105">
        <f>สกลนคร!AL167</f>
        <v>2878237.8400000003</v>
      </c>
      <c r="N860" s="101"/>
      <c r="O860" s="101"/>
      <c r="P860" s="101"/>
      <c r="Q860" s="93">
        <f t="shared" si="31"/>
        <v>326070.64999999991</v>
      </c>
      <c r="R860" s="94">
        <f t="shared" si="32"/>
        <v>1144.3958892857145</v>
      </c>
    </row>
    <row r="861" spans="1:18" x14ac:dyDescent="0.55000000000000004">
      <c r="A861" s="100">
        <v>6</v>
      </c>
      <c r="B861" s="101" t="s">
        <v>59</v>
      </c>
      <c r="C861" s="101" t="s">
        <v>517</v>
      </c>
      <c r="D861" s="101" t="s">
        <v>146</v>
      </c>
      <c r="E861" s="101" t="s">
        <v>518</v>
      </c>
      <c r="F861" s="101" t="s">
        <v>178</v>
      </c>
      <c r="G861" s="101" t="s">
        <v>1242</v>
      </c>
      <c r="H861" s="102">
        <v>3862</v>
      </c>
      <c r="I861" s="100">
        <v>3</v>
      </c>
      <c r="J861" s="105">
        <f>สกลนคร!F168</f>
        <v>657033.86</v>
      </c>
      <c r="K861" s="104">
        <f>สกลนคร!AJ168</f>
        <v>641311.54</v>
      </c>
      <c r="L861" s="105">
        <f>สกลนคร!AK168</f>
        <v>4183705.4</v>
      </c>
      <c r="M861" s="105">
        <f>สกลนคร!AL168</f>
        <v>4161457.98</v>
      </c>
      <c r="N861" s="101"/>
      <c r="O861" s="101"/>
      <c r="P861" s="101"/>
      <c r="Q861" s="93">
        <f t="shared" si="31"/>
        <v>22247.419999999925</v>
      </c>
      <c r="R861" s="94">
        <f t="shared" si="32"/>
        <v>1083.3002071465562</v>
      </c>
    </row>
    <row r="862" spans="1:18" s="112" customFormat="1" x14ac:dyDescent="0.55000000000000004">
      <c r="A862" s="106">
        <v>15</v>
      </c>
      <c r="B862" s="107" t="s">
        <v>59</v>
      </c>
      <c r="C862" s="107"/>
      <c r="D862" s="107"/>
      <c r="E862" s="107" t="s">
        <v>75</v>
      </c>
      <c r="F862" s="107"/>
      <c r="G862" s="107" t="s">
        <v>520</v>
      </c>
      <c r="H862" s="113">
        <f>SUM(H857:H861)</f>
        <v>18043</v>
      </c>
      <c r="I862" s="106"/>
      <c r="J862" s="109">
        <f>SUM(J856:J861)</f>
        <v>4690285.45</v>
      </c>
      <c r="K862" s="144">
        <f>SUM(K856:K861)</f>
        <v>4799402.2</v>
      </c>
      <c r="L862" s="109">
        <f>SUM(L856:L861)</f>
        <v>15582295.710000001</v>
      </c>
      <c r="M862" s="109">
        <f>SUM(M856:M861)</f>
        <v>14307221.82</v>
      </c>
      <c r="N862" s="107">
        <v>5</v>
      </c>
      <c r="O862" s="107">
        <v>5</v>
      </c>
      <c r="P862" s="107">
        <f>N862-O862</f>
        <v>0</v>
      </c>
      <c r="Q862" s="110">
        <f t="shared" si="31"/>
        <v>1275073.8900000006</v>
      </c>
      <c r="R862" s="111">
        <f>L862/H862</f>
        <v>863.62000277115783</v>
      </c>
    </row>
    <row r="863" spans="1:18" x14ac:dyDescent="0.55000000000000004">
      <c r="A863" s="100">
        <v>1</v>
      </c>
      <c r="B863" s="101" t="s">
        <v>59</v>
      </c>
      <c r="C863" s="101" t="s">
        <v>521</v>
      </c>
      <c r="D863" s="101" t="s">
        <v>148</v>
      </c>
      <c r="E863" s="101" t="s">
        <v>522</v>
      </c>
      <c r="F863" s="101" t="s">
        <v>208</v>
      </c>
      <c r="G863" s="101" t="s">
        <v>523</v>
      </c>
      <c r="H863" s="102"/>
      <c r="I863" s="100"/>
      <c r="J863" s="103"/>
      <c r="K863" s="104"/>
      <c r="L863" s="105"/>
      <c r="M863" s="105"/>
      <c r="N863" s="101"/>
      <c r="O863" s="101"/>
      <c r="P863" s="101"/>
    </row>
    <row r="864" spans="1:18" x14ac:dyDescent="0.55000000000000004">
      <c r="A864" s="100">
        <v>2</v>
      </c>
      <c r="B864" s="101" t="s">
        <v>59</v>
      </c>
      <c r="C864" s="101" t="s">
        <v>521</v>
      </c>
      <c r="D864" s="101" t="s">
        <v>148</v>
      </c>
      <c r="E864" s="101" t="s">
        <v>522</v>
      </c>
      <c r="F864" s="101" t="s">
        <v>178</v>
      </c>
      <c r="G864" s="101" t="s">
        <v>1243</v>
      </c>
      <c r="H864" s="102">
        <v>997</v>
      </c>
      <c r="I864" s="100">
        <v>1</v>
      </c>
      <c r="J864" s="105">
        <f>สกลนคร!F169</f>
        <v>446812.46</v>
      </c>
      <c r="K864" s="104">
        <f>สกลนคร!AJ169</f>
        <v>509012.18000000005</v>
      </c>
      <c r="L864" s="105">
        <f>สกลนคร!AK169</f>
        <v>2061828.92</v>
      </c>
      <c r="M864" s="105">
        <f>สกลนคร!AL169</f>
        <v>2089807.9300000002</v>
      </c>
      <c r="N864" s="101"/>
      <c r="O864" s="101"/>
      <c r="P864" s="101"/>
      <c r="Q864" s="93">
        <f t="shared" si="31"/>
        <v>-27979.010000000242</v>
      </c>
      <c r="R864" s="94">
        <f t="shared" si="32"/>
        <v>2068.0330190571713</v>
      </c>
    </row>
    <row r="865" spans="1:18" x14ac:dyDescent="0.55000000000000004">
      <c r="A865" s="100">
        <v>3</v>
      </c>
      <c r="B865" s="101" t="s">
        <v>59</v>
      </c>
      <c r="C865" s="101" t="s">
        <v>521</v>
      </c>
      <c r="D865" s="101" t="s">
        <v>148</v>
      </c>
      <c r="E865" s="101" t="s">
        <v>522</v>
      </c>
      <c r="F865" s="101" t="s">
        <v>178</v>
      </c>
      <c r="G865" s="101" t="s">
        <v>1244</v>
      </c>
      <c r="H865" s="102">
        <v>5720</v>
      </c>
      <c r="I865" s="100">
        <v>4</v>
      </c>
      <c r="J865" s="105">
        <f>สกลนคร!F170</f>
        <v>762419.44</v>
      </c>
      <c r="K865" s="104">
        <f>สกลนคร!AJ170</f>
        <v>706722.42999999993</v>
      </c>
      <c r="L865" s="105">
        <f>สกลนคร!AK170</f>
        <v>3877527.5100000002</v>
      </c>
      <c r="M865" s="105">
        <f>สกลนคร!AL170</f>
        <v>3175699.13</v>
      </c>
      <c r="N865" s="101"/>
      <c r="O865" s="101"/>
      <c r="P865" s="101"/>
      <c r="Q865" s="93">
        <f t="shared" si="31"/>
        <v>701828.38000000035</v>
      </c>
      <c r="R865" s="94">
        <f t="shared" si="32"/>
        <v>677.88942482517484</v>
      </c>
    </row>
    <row r="866" spans="1:18" x14ac:dyDescent="0.55000000000000004">
      <c r="A866" s="100">
        <v>4</v>
      </c>
      <c r="B866" s="101" t="s">
        <v>59</v>
      </c>
      <c r="C866" s="101" t="s">
        <v>521</v>
      </c>
      <c r="D866" s="101" t="s">
        <v>148</v>
      </c>
      <c r="E866" s="101" t="s">
        <v>522</v>
      </c>
      <c r="F866" s="101" t="s">
        <v>178</v>
      </c>
      <c r="G866" s="101" t="s">
        <v>1245</v>
      </c>
      <c r="H866" s="102">
        <v>3258</v>
      </c>
      <c r="I866" s="100">
        <v>3</v>
      </c>
      <c r="J866" s="105">
        <f>สกลนคร!F171</f>
        <v>481620.24</v>
      </c>
      <c r="K866" s="104">
        <f>สกลนคร!AJ171</f>
        <v>590083.52</v>
      </c>
      <c r="L866" s="105">
        <f>สกลนคร!AK171</f>
        <v>2575987.37</v>
      </c>
      <c r="M866" s="105">
        <f>สกลนคร!AL171</f>
        <v>2588430.36</v>
      </c>
      <c r="N866" s="101"/>
      <c r="O866" s="101"/>
      <c r="P866" s="101"/>
      <c r="Q866" s="93">
        <f t="shared" si="31"/>
        <v>-12442.989999999758</v>
      </c>
      <c r="R866" s="94">
        <f t="shared" si="32"/>
        <v>790.66524554941691</v>
      </c>
    </row>
    <row r="867" spans="1:18" x14ac:dyDescent="0.55000000000000004">
      <c r="A867" s="100">
        <v>5</v>
      </c>
      <c r="B867" s="101" t="s">
        <v>59</v>
      </c>
      <c r="C867" s="101" t="s">
        <v>521</v>
      </c>
      <c r="D867" s="101" t="s">
        <v>148</v>
      </c>
      <c r="E867" s="101" t="s">
        <v>522</v>
      </c>
      <c r="F867" s="101" t="s">
        <v>178</v>
      </c>
      <c r="G867" s="101" t="s">
        <v>1246</v>
      </c>
      <c r="H867" s="102">
        <v>5165</v>
      </c>
      <c r="I867" s="100">
        <v>4</v>
      </c>
      <c r="J867" s="105">
        <f>สกลนคร!F172</f>
        <v>716223.93</v>
      </c>
      <c r="K867" s="104">
        <f>สกลนคร!AJ172</f>
        <v>586724.3600000001</v>
      </c>
      <c r="L867" s="105">
        <f>สกลนคร!AK172</f>
        <v>3363290.74</v>
      </c>
      <c r="M867" s="105">
        <f>สกลนคร!AL172</f>
        <v>3363383.09</v>
      </c>
      <c r="N867" s="101"/>
      <c r="O867" s="101"/>
      <c r="P867" s="101"/>
      <c r="Q867" s="93">
        <f t="shared" si="31"/>
        <v>-92.349999999627471</v>
      </c>
      <c r="R867" s="94">
        <f t="shared" si="32"/>
        <v>651.16955275895452</v>
      </c>
    </row>
    <row r="868" spans="1:18" x14ac:dyDescent="0.55000000000000004">
      <c r="A868" s="100">
        <v>6</v>
      </c>
      <c r="B868" s="101" t="s">
        <v>59</v>
      </c>
      <c r="C868" s="101" t="s">
        <v>521</v>
      </c>
      <c r="D868" s="101" t="s">
        <v>148</v>
      </c>
      <c r="E868" s="101" t="s">
        <v>522</v>
      </c>
      <c r="F868" s="101" t="s">
        <v>178</v>
      </c>
      <c r="G868" s="101" t="s">
        <v>1247</v>
      </c>
      <c r="H868" s="102">
        <v>3445</v>
      </c>
      <c r="I868" s="100">
        <v>3</v>
      </c>
      <c r="J868" s="105">
        <f>สกลนคร!F173</f>
        <v>976507.75</v>
      </c>
      <c r="K868" s="104">
        <f>สกลนคร!AJ173</f>
        <v>1045737.7</v>
      </c>
      <c r="L868" s="105">
        <f>สกลนคร!AK173</f>
        <v>3176961.61</v>
      </c>
      <c r="M868" s="105">
        <f>สกลนคร!AL173</f>
        <v>3155187.33</v>
      </c>
      <c r="N868" s="101"/>
      <c r="O868" s="101"/>
      <c r="P868" s="101"/>
      <c r="Q868" s="93">
        <f t="shared" si="31"/>
        <v>21774.279999999795</v>
      </c>
      <c r="R868" s="94">
        <f t="shared" si="32"/>
        <v>922.19495210449918</v>
      </c>
    </row>
    <row r="869" spans="1:18" x14ac:dyDescent="0.55000000000000004">
      <c r="A869" s="100">
        <v>7</v>
      </c>
      <c r="B869" s="101" t="s">
        <v>59</v>
      </c>
      <c r="C869" s="101" t="s">
        <v>521</v>
      </c>
      <c r="D869" s="101" t="s">
        <v>148</v>
      </c>
      <c r="E869" s="101" t="s">
        <v>522</v>
      </c>
      <c r="F869" s="101" t="s">
        <v>178</v>
      </c>
      <c r="G869" s="101" t="s">
        <v>1248</v>
      </c>
      <c r="H869" s="102">
        <v>6336</v>
      </c>
      <c r="I869" s="100">
        <v>5</v>
      </c>
      <c r="J869" s="105">
        <f>สกลนคร!F174</f>
        <v>559930.88</v>
      </c>
      <c r="K869" s="104">
        <f>สกลนคร!AJ174</f>
        <v>668528.21</v>
      </c>
      <c r="L869" s="105">
        <f>สกลนคร!AK174</f>
        <v>3248688.22</v>
      </c>
      <c r="M869" s="105">
        <f>สกลนคร!AL174</f>
        <v>3190325.46</v>
      </c>
      <c r="N869" s="101"/>
      <c r="O869" s="101"/>
      <c r="P869" s="101"/>
      <c r="Q869" s="93">
        <f t="shared" si="31"/>
        <v>58362.760000000242</v>
      </c>
      <c r="R869" s="94">
        <f t="shared" si="32"/>
        <v>512.73488320707077</v>
      </c>
    </row>
    <row r="870" spans="1:18" s="112" customFormat="1" x14ac:dyDescent="0.55000000000000004">
      <c r="A870" s="106">
        <v>16</v>
      </c>
      <c r="B870" s="107" t="s">
        <v>59</v>
      </c>
      <c r="C870" s="107"/>
      <c r="D870" s="107"/>
      <c r="E870" s="107" t="s">
        <v>75</v>
      </c>
      <c r="F870" s="107"/>
      <c r="G870" s="107" t="s">
        <v>524</v>
      </c>
      <c r="H870" s="113">
        <f>SUM(H864:H869)</f>
        <v>24921</v>
      </c>
      <c r="I870" s="106"/>
      <c r="J870" s="109">
        <f>SUM(J863:J869)</f>
        <v>3943514.6999999997</v>
      </c>
      <c r="K870" s="109">
        <f>SUM(K863:K869)</f>
        <v>4106808.4000000004</v>
      </c>
      <c r="L870" s="109">
        <f>SUM(L863:L869)</f>
        <v>18304284.370000001</v>
      </c>
      <c r="M870" s="109">
        <f>SUM(M863:M869)</f>
        <v>17562833.300000001</v>
      </c>
      <c r="N870" s="107">
        <v>6</v>
      </c>
      <c r="O870" s="107">
        <v>6</v>
      </c>
      <c r="P870" s="107">
        <f>N870-O870</f>
        <v>0</v>
      </c>
      <c r="Q870" s="110">
        <f t="shared" si="31"/>
        <v>741451.0700000003</v>
      </c>
      <c r="R870" s="111">
        <f>L870/H870</f>
        <v>734.49237069138485</v>
      </c>
    </row>
    <row r="871" spans="1:18" x14ac:dyDescent="0.55000000000000004">
      <c r="A871" s="100">
        <v>1</v>
      </c>
      <c r="B871" s="101" t="s">
        <v>59</v>
      </c>
      <c r="C871" s="101" t="s">
        <v>525</v>
      </c>
      <c r="D871" s="101" t="s">
        <v>150</v>
      </c>
      <c r="E871" s="101" t="s">
        <v>526</v>
      </c>
      <c r="F871" s="101" t="s">
        <v>208</v>
      </c>
      <c r="G871" s="101" t="s">
        <v>527</v>
      </c>
      <c r="H871" s="102"/>
      <c r="I871" s="100"/>
      <c r="J871" s="103"/>
      <c r="K871" s="104"/>
      <c r="L871" s="105"/>
      <c r="M871" s="105"/>
      <c r="N871" s="101"/>
      <c r="O871" s="101"/>
      <c r="P871" s="101"/>
    </row>
    <row r="872" spans="1:18" x14ac:dyDescent="0.55000000000000004">
      <c r="A872" s="100">
        <v>2</v>
      </c>
      <c r="B872" s="101" t="s">
        <v>59</v>
      </c>
      <c r="C872" s="101" t="s">
        <v>525</v>
      </c>
      <c r="D872" s="101" t="s">
        <v>150</v>
      </c>
      <c r="E872" s="101" t="s">
        <v>526</v>
      </c>
      <c r="F872" s="101" t="s">
        <v>178</v>
      </c>
      <c r="G872" s="101" t="s">
        <v>1249</v>
      </c>
      <c r="H872" s="102">
        <v>4782</v>
      </c>
      <c r="I872" s="100">
        <v>4</v>
      </c>
      <c r="J872" s="105">
        <f>สกลนคร!F175</f>
        <v>629012.62</v>
      </c>
      <c r="K872" s="104">
        <f>สกลนคร!AJ175</f>
        <v>690393.96</v>
      </c>
      <c r="L872" s="105">
        <f>สกลนคร!AK175</f>
        <v>3180607.64</v>
      </c>
      <c r="M872" s="105">
        <f>สกลนคร!AL175</f>
        <v>2946562.1799999997</v>
      </c>
      <c r="N872" s="101"/>
      <c r="O872" s="101"/>
      <c r="P872" s="101"/>
      <c r="Q872" s="93">
        <f t="shared" si="31"/>
        <v>234045.46000000043</v>
      </c>
      <c r="R872" s="94">
        <f t="shared" si="32"/>
        <v>665.12079464659143</v>
      </c>
    </row>
    <row r="873" spans="1:18" x14ac:dyDescent="0.55000000000000004">
      <c r="A873" s="100">
        <v>3</v>
      </c>
      <c r="B873" s="101" t="s">
        <v>59</v>
      </c>
      <c r="C873" s="101" t="s">
        <v>525</v>
      </c>
      <c r="D873" s="101" t="s">
        <v>150</v>
      </c>
      <c r="E873" s="101" t="s">
        <v>526</v>
      </c>
      <c r="F873" s="101" t="s">
        <v>178</v>
      </c>
      <c r="G873" s="101" t="s">
        <v>1250</v>
      </c>
      <c r="H873" s="102">
        <v>3511</v>
      </c>
      <c r="I873" s="100">
        <v>3</v>
      </c>
      <c r="J873" s="105">
        <f>สกลนคร!F176</f>
        <v>312644.59999999998</v>
      </c>
      <c r="K873" s="104">
        <f>สกลนคร!AJ176</f>
        <v>360491.67</v>
      </c>
      <c r="L873" s="105">
        <f>สกลนคร!AK176</f>
        <v>2788587.5</v>
      </c>
      <c r="M873" s="105">
        <f>สกลนคร!AL176</f>
        <v>3022024.9</v>
      </c>
      <c r="N873" s="101"/>
      <c r="O873" s="101"/>
      <c r="P873" s="101"/>
      <c r="Q873" s="93">
        <f t="shared" si="31"/>
        <v>-233437.39999999991</v>
      </c>
      <c r="R873" s="94">
        <f t="shared" si="32"/>
        <v>794.24309313585877</v>
      </c>
    </row>
    <row r="874" spans="1:18" x14ac:dyDescent="0.55000000000000004">
      <c r="A874" s="100">
        <v>4</v>
      </c>
      <c r="B874" s="101" t="s">
        <v>59</v>
      </c>
      <c r="C874" s="101" t="s">
        <v>525</v>
      </c>
      <c r="D874" s="101" t="s">
        <v>150</v>
      </c>
      <c r="E874" s="101" t="s">
        <v>526</v>
      </c>
      <c r="F874" s="101" t="s">
        <v>178</v>
      </c>
      <c r="G874" s="101" t="s">
        <v>1251</v>
      </c>
      <c r="H874" s="102">
        <v>2116</v>
      </c>
      <c r="I874" s="100">
        <v>2</v>
      </c>
      <c r="J874" s="105">
        <f>สกลนคร!F177</f>
        <v>468726.55</v>
      </c>
      <c r="K874" s="104">
        <f>สกลนคร!AJ177</f>
        <v>510466.82999999996</v>
      </c>
      <c r="L874" s="105">
        <f>สกลนคร!AK177</f>
        <v>1841867.07</v>
      </c>
      <c r="M874" s="105">
        <f>สกลนคร!AL177</f>
        <v>1883933.58</v>
      </c>
      <c r="N874" s="101"/>
      <c r="O874" s="101"/>
      <c r="P874" s="101"/>
      <c r="Q874" s="93">
        <f t="shared" si="31"/>
        <v>-42066.510000000009</v>
      </c>
      <c r="R874" s="94">
        <f t="shared" si="32"/>
        <v>870.44757561436677</v>
      </c>
    </row>
    <row r="875" spans="1:18" x14ac:dyDescent="0.55000000000000004">
      <c r="A875" s="100">
        <v>5</v>
      </c>
      <c r="B875" s="101" t="s">
        <v>59</v>
      </c>
      <c r="C875" s="101" t="s">
        <v>525</v>
      </c>
      <c r="D875" s="101" t="s">
        <v>150</v>
      </c>
      <c r="E875" s="101" t="s">
        <v>526</v>
      </c>
      <c r="F875" s="101" t="s">
        <v>178</v>
      </c>
      <c r="G875" s="101" t="s">
        <v>1252</v>
      </c>
      <c r="H875" s="102">
        <v>5068</v>
      </c>
      <c r="I875" s="100">
        <v>4</v>
      </c>
      <c r="J875" s="105">
        <f>สกลนคร!F178</f>
        <v>516765.77</v>
      </c>
      <c r="K875" s="104">
        <f>สกลนคร!AJ178</f>
        <v>599677.30999999994</v>
      </c>
      <c r="L875" s="105">
        <f>สกลนคร!AK178</f>
        <v>3503445.8400000003</v>
      </c>
      <c r="M875" s="105">
        <f>สกลนคร!AL178</f>
        <v>2354978.88</v>
      </c>
      <c r="N875" s="101"/>
      <c r="O875" s="101"/>
      <c r="P875" s="101"/>
      <c r="Q875" s="93">
        <f t="shared" si="31"/>
        <v>1148466.9600000004</v>
      </c>
      <c r="R875" s="94">
        <f t="shared" si="32"/>
        <v>691.28765588003159</v>
      </c>
    </row>
    <row r="876" spans="1:18" x14ac:dyDescent="0.55000000000000004">
      <c r="A876" s="100">
        <v>6</v>
      </c>
      <c r="B876" s="101" t="s">
        <v>59</v>
      </c>
      <c r="C876" s="101" t="s">
        <v>525</v>
      </c>
      <c r="D876" s="101" t="s">
        <v>150</v>
      </c>
      <c r="E876" s="101" t="s">
        <v>526</v>
      </c>
      <c r="F876" s="101" t="s">
        <v>178</v>
      </c>
      <c r="G876" s="101" t="s">
        <v>1253</v>
      </c>
      <c r="H876" s="102">
        <v>2178</v>
      </c>
      <c r="I876" s="100">
        <v>2</v>
      </c>
      <c r="J876" s="105">
        <f>สกลนคร!F179</f>
        <v>558153.06999999995</v>
      </c>
      <c r="K876" s="104">
        <f>สกลนคร!AJ179</f>
        <v>573651.69999999995</v>
      </c>
      <c r="L876" s="105">
        <f>สกลนคร!AK179</f>
        <v>1911173.96</v>
      </c>
      <c r="M876" s="105">
        <f>สกลนคร!AL179</f>
        <v>1961604.71</v>
      </c>
      <c r="N876" s="101"/>
      <c r="O876" s="101"/>
      <c r="P876" s="101"/>
      <c r="Q876" s="93">
        <f t="shared" si="31"/>
        <v>-50430.75</v>
      </c>
      <c r="R876" s="94">
        <f t="shared" si="32"/>
        <v>877.49033976124883</v>
      </c>
    </row>
    <row r="877" spans="1:18" x14ac:dyDescent="0.55000000000000004">
      <c r="A877" s="100">
        <v>7</v>
      </c>
      <c r="B877" s="101" t="s">
        <v>59</v>
      </c>
      <c r="C877" s="101" t="s">
        <v>525</v>
      </c>
      <c r="D877" s="101" t="s">
        <v>150</v>
      </c>
      <c r="E877" s="101" t="s">
        <v>526</v>
      </c>
      <c r="F877" s="101" t="s">
        <v>178</v>
      </c>
      <c r="G877" s="101" t="s">
        <v>1254</v>
      </c>
      <c r="H877" s="102">
        <v>3138</v>
      </c>
      <c r="I877" s="100">
        <v>3</v>
      </c>
      <c r="J877" s="105">
        <f>สกลนคร!F180</f>
        <v>246227.66</v>
      </c>
      <c r="K877" s="104">
        <f>สกลนคร!AJ180</f>
        <v>324208.74</v>
      </c>
      <c r="L877" s="105">
        <f>สกลนคร!AK180</f>
        <v>2193891.98</v>
      </c>
      <c r="M877" s="105">
        <f>สกลนคร!AL180</f>
        <v>2162471.5699999998</v>
      </c>
      <c r="N877" s="101"/>
      <c r="O877" s="101"/>
      <c r="P877" s="101"/>
      <c r="Q877" s="93">
        <f t="shared" si="31"/>
        <v>31420.410000000149</v>
      </c>
      <c r="R877" s="94">
        <f t="shared" si="32"/>
        <v>699.13702358189926</v>
      </c>
    </row>
    <row r="878" spans="1:18" x14ac:dyDescent="0.55000000000000004">
      <c r="A878" s="100">
        <v>8</v>
      </c>
      <c r="B878" s="101" t="s">
        <v>59</v>
      </c>
      <c r="C878" s="101" t="s">
        <v>525</v>
      </c>
      <c r="D878" s="101" t="s">
        <v>150</v>
      </c>
      <c r="E878" s="101" t="s">
        <v>526</v>
      </c>
      <c r="F878" s="101" t="s">
        <v>178</v>
      </c>
      <c r="G878" s="101" t="s">
        <v>1255</v>
      </c>
      <c r="H878" s="102">
        <v>3606</v>
      </c>
      <c r="I878" s="100">
        <v>3</v>
      </c>
      <c r="J878" s="105">
        <f>สกลนคร!F181</f>
        <v>520721.6</v>
      </c>
      <c r="K878" s="104">
        <f>สกลนคร!AJ181</f>
        <v>564213.19999999995</v>
      </c>
      <c r="L878" s="105">
        <f>สกลนคร!AK181</f>
        <v>3520277.79</v>
      </c>
      <c r="M878" s="105">
        <f>สกลนคร!AL181</f>
        <v>2446155.9900000002</v>
      </c>
      <c r="N878" s="101"/>
      <c r="O878" s="101"/>
      <c r="P878" s="101"/>
      <c r="Q878" s="93">
        <f t="shared" si="31"/>
        <v>1074121.7999999998</v>
      </c>
      <c r="R878" s="94">
        <f t="shared" si="32"/>
        <v>976.22789517470881</v>
      </c>
    </row>
    <row r="879" spans="1:18" s="112" customFormat="1" x14ac:dyDescent="0.55000000000000004">
      <c r="A879" s="106">
        <v>17</v>
      </c>
      <c r="B879" s="107" t="s">
        <v>59</v>
      </c>
      <c r="C879" s="107"/>
      <c r="D879" s="107"/>
      <c r="E879" s="107" t="s">
        <v>75</v>
      </c>
      <c r="F879" s="107"/>
      <c r="G879" s="107" t="s">
        <v>528</v>
      </c>
      <c r="H879" s="113">
        <f>SUM(H872:H878)</f>
        <v>24399</v>
      </c>
      <c r="I879" s="106"/>
      <c r="J879" s="109">
        <f>SUM(J871:J878)</f>
        <v>3252251.87</v>
      </c>
      <c r="K879" s="109">
        <f>SUM(K871:K878)</f>
        <v>3623103.41</v>
      </c>
      <c r="L879" s="109">
        <f>SUM(L871:L878)</f>
        <v>18939851.780000001</v>
      </c>
      <c r="M879" s="109">
        <f>SUM(M871:M878)</f>
        <v>16777731.810000002</v>
      </c>
      <c r="N879" s="107">
        <v>7</v>
      </c>
      <c r="O879" s="107">
        <v>7</v>
      </c>
      <c r="P879" s="107">
        <f>N879-O879</f>
        <v>0</v>
      </c>
      <c r="Q879" s="110">
        <f t="shared" si="31"/>
        <v>2162119.9699999988</v>
      </c>
      <c r="R879" s="111">
        <f>L879/H879</f>
        <v>776.25524734620274</v>
      </c>
    </row>
    <row r="880" spans="1:18" x14ac:dyDescent="0.55000000000000004">
      <c r="A880" s="100">
        <v>1</v>
      </c>
      <c r="B880" s="101" t="s">
        <v>59</v>
      </c>
      <c r="C880" s="101" t="s">
        <v>529</v>
      </c>
      <c r="D880" s="101" t="s">
        <v>530</v>
      </c>
      <c r="E880" s="101" t="s">
        <v>531</v>
      </c>
      <c r="F880" s="101" t="s">
        <v>208</v>
      </c>
      <c r="G880" s="101" t="s">
        <v>532</v>
      </c>
      <c r="H880" s="102"/>
      <c r="I880" s="100"/>
      <c r="J880" s="103"/>
      <c r="K880" s="104"/>
      <c r="L880" s="105"/>
      <c r="M880" s="105"/>
      <c r="N880" s="101"/>
      <c r="O880" s="101"/>
      <c r="P880" s="101"/>
    </row>
    <row r="881" spans="1:18" x14ac:dyDescent="0.55000000000000004">
      <c r="A881" s="100">
        <v>2</v>
      </c>
      <c r="B881" s="101" t="s">
        <v>59</v>
      </c>
      <c r="C881" s="101" t="s">
        <v>529</v>
      </c>
      <c r="D881" s="101" t="s">
        <v>530</v>
      </c>
      <c r="E881" s="101" t="s">
        <v>531</v>
      </c>
      <c r="F881" s="101" t="s">
        <v>178</v>
      </c>
      <c r="G881" s="101" t="s">
        <v>1256</v>
      </c>
      <c r="H881" s="102">
        <v>3063</v>
      </c>
      <c r="I881" s="100">
        <v>3</v>
      </c>
      <c r="J881" s="105">
        <f>สกลนคร!F182</f>
        <v>584467.15</v>
      </c>
      <c r="K881" s="104">
        <f>สกลนคร!AJ182</f>
        <v>582542.44000000006</v>
      </c>
      <c r="L881" s="105">
        <f>สกลนคร!AK182</f>
        <v>1533118.7100000002</v>
      </c>
      <c r="M881" s="105">
        <f>สกลนคร!AL182</f>
        <v>1364601.17</v>
      </c>
      <c r="N881" s="101"/>
      <c r="O881" s="101"/>
      <c r="P881" s="101"/>
      <c r="Q881" s="93">
        <f t="shared" si="31"/>
        <v>168517.54000000027</v>
      </c>
      <c r="R881" s="94">
        <f t="shared" si="32"/>
        <v>500.52847208619005</v>
      </c>
    </row>
    <row r="882" spans="1:18" x14ac:dyDescent="0.55000000000000004">
      <c r="A882" s="100">
        <v>3</v>
      </c>
      <c r="B882" s="101" t="s">
        <v>59</v>
      </c>
      <c r="C882" s="101" t="s">
        <v>529</v>
      </c>
      <c r="D882" s="101" t="s">
        <v>530</v>
      </c>
      <c r="E882" s="101" t="s">
        <v>531</v>
      </c>
      <c r="F882" s="101" t="s">
        <v>178</v>
      </c>
      <c r="G882" s="101" t="s">
        <v>1257</v>
      </c>
      <c r="H882" s="102">
        <v>2781</v>
      </c>
      <c r="I882" s="100">
        <v>2</v>
      </c>
      <c r="J882" s="105">
        <f>สกลนคร!F183</f>
        <v>241072.44</v>
      </c>
      <c r="K882" s="104">
        <f>สกลนคร!AJ183</f>
        <v>293812.23</v>
      </c>
      <c r="L882" s="105">
        <f>สกลนคร!AK183</f>
        <v>3232744.08</v>
      </c>
      <c r="M882" s="105">
        <f>สกลนคร!AL183</f>
        <v>2468658.6800000002</v>
      </c>
      <c r="N882" s="101"/>
      <c r="O882" s="101"/>
      <c r="P882" s="101"/>
      <c r="Q882" s="93">
        <f t="shared" si="31"/>
        <v>764085.39999999991</v>
      </c>
      <c r="R882" s="94">
        <f t="shared" si="32"/>
        <v>1162.4394390507011</v>
      </c>
    </row>
    <row r="883" spans="1:18" x14ac:dyDescent="0.55000000000000004">
      <c r="A883" s="100">
        <v>4</v>
      </c>
      <c r="B883" s="101" t="s">
        <v>59</v>
      </c>
      <c r="C883" s="101" t="s">
        <v>529</v>
      </c>
      <c r="D883" s="101" t="s">
        <v>530</v>
      </c>
      <c r="E883" s="101" t="s">
        <v>531</v>
      </c>
      <c r="F883" s="101" t="s">
        <v>178</v>
      </c>
      <c r="G883" s="101" t="s">
        <v>1258</v>
      </c>
      <c r="H883" s="102">
        <v>2236</v>
      </c>
      <c r="I883" s="100">
        <v>2</v>
      </c>
      <c r="J883" s="105">
        <f>สกลนคร!F184</f>
        <v>505831.57</v>
      </c>
      <c r="K883" s="104">
        <f>สกลนคร!AJ184</f>
        <v>543238.51</v>
      </c>
      <c r="L883" s="105">
        <f>สกลนคร!AK184</f>
        <v>1819030.4100000001</v>
      </c>
      <c r="M883" s="105">
        <f>สกลนคร!AL184</f>
        <v>1802931.81</v>
      </c>
      <c r="N883" s="101"/>
      <c r="O883" s="101"/>
      <c r="P883" s="101"/>
      <c r="Q883" s="93">
        <f t="shared" si="31"/>
        <v>16098.600000000093</v>
      </c>
      <c r="R883" s="94">
        <f t="shared" si="32"/>
        <v>813.51986135957077</v>
      </c>
    </row>
    <row r="884" spans="1:18" x14ac:dyDescent="0.55000000000000004">
      <c r="A884" s="100">
        <v>5</v>
      </c>
      <c r="B884" s="101" t="s">
        <v>59</v>
      </c>
      <c r="C884" s="101" t="s">
        <v>529</v>
      </c>
      <c r="D884" s="101" t="s">
        <v>530</v>
      </c>
      <c r="E884" s="101" t="s">
        <v>531</v>
      </c>
      <c r="F884" s="101" t="s">
        <v>178</v>
      </c>
      <c r="G884" s="101" t="s">
        <v>1259</v>
      </c>
      <c r="H884" s="102">
        <v>2004</v>
      </c>
      <c r="I884" s="100">
        <v>2</v>
      </c>
      <c r="J884" s="105">
        <f>สกลนคร!F185</f>
        <v>184823.9</v>
      </c>
      <c r="K884" s="104">
        <f>สกลนคร!AJ185</f>
        <v>193601.71000000002</v>
      </c>
      <c r="L884" s="105">
        <f>สกลนคร!AK185</f>
        <v>1671098.71</v>
      </c>
      <c r="M884" s="105">
        <f>สกลนคร!AL185</f>
        <v>1628587.98</v>
      </c>
      <c r="N884" s="101"/>
      <c r="O884" s="101"/>
      <c r="P884" s="101"/>
      <c r="Q884" s="93">
        <f t="shared" si="31"/>
        <v>42510.729999999981</v>
      </c>
      <c r="R884" s="94">
        <f t="shared" si="32"/>
        <v>833.88159181636729</v>
      </c>
    </row>
    <row r="885" spans="1:18" x14ac:dyDescent="0.55000000000000004">
      <c r="A885" s="100">
        <v>6</v>
      </c>
      <c r="B885" s="101" t="s">
        <v>59</v>
      </c>
      <c r="C885" s="101" t="s">
        <v>529</v>
      </c>
      <c r="D885" s="101" t="s">
        <v>530</v>
      </c>
      <c r="E885" s="101" t="s">
        <v>531</v>
      </c>
      <c r="F885" s="101" t="s">
        <v>178</v>
      </c>
      <c r="G885" s="101" t="s">
        <v>1260</v>
      </c>
      <c r="H885" s="102">
        <v>3574</v>
      </c>
      <c r="I885" s="100">
        <v>3</v>
      </c>
      <c r="J885" s="105">
        <f>สกลนคร!F186</f>
        <v>399241.89</v>
      </c>
      <c r="K885" s="104">
        <f>สกลนคร!AJ186</f>
        <v>429414.55000000005</v>
      </c>
      <c r="L885" s="105">
        <f>สกลนคร!AK186</f>
        <v>2614311.29</v>
      </c>
      <c r="M885" s="105">
        <f>สกลนคร!AL186</f>
        <v>2529722.6</v>
      </c>
      <c r="N885" s="101"/>
      <c r="O885" s="101"/>
      <c r="P885" s="101"/>
      <c r="Q885" s="93">
        <f t="shared" si="31"/>
        <v>84588.689999999944</v>
      </c>
      <c r="R885" s="94">
        <f t="shared" si="32"/>
        <v>731.4804952434248</v>
      </c>
    </row>
    <row r="886" spans="1:18" x14ac:dyDescent="0.55000000000000004">
      <c r="A886" s="100">
        <v>7</v>
      </c>
      <c r="B886" s="101" t="s">
        <v>59</v>
      </c>
      <c r="C886" s="101" t="s">
        <v>529</v>
      </c>
      <c r="D886" s="101" t="s">
        <v>530</v>
      </c>
      <c r="E886" s="101" t="s">
        <v>531</v>
      </c>
      <c r="F886" s="101" t="s">
        <v>178</v>
      </c>
      <c r="G886" s="101" t="s">
        <v>1261</v>
      </c>
      <c r="H886" s="102">
        <v>6722</v>
      </c>
      <c r="I886" s="100">
        <v>5</v>
      </c>
      <c r="J886" s="105">
        <f>สกลนคร!F187</f>
        <v>695270.55</v>
      </c>
      <c r="K886" s="104">
        <f>สกลนคร!AJ187</f>
        <v>837614.00000000012</v>
      </c>
      <c r="L886" s="105">
        <f>สกลนคร!AK187</f>
        <v>5330976.0999999996</v>
      </c>
      <c r="M886" s="105">
        <f>สกลนคร!AL187</f>
        <v>5206544.12</v>
      </c>
      <c r="N886" s="101"/>
      <c r="O886" s="101"/>
      <c r="P886" s="101"/>
      <c r="Q886" s="93">
        <f t="shared" si="31"/>
        <v>124431.97999999952</v>
      </c>
      <c r="R886" s="94">
        <f t="shared" si="32"/>
        <v>793.06398393335314</v>
      </c>
    </row>
    <row r="887" spans="1:18" x14ac:dyDescent="0.55000000000000004">
      <c r="A887" s="100">
        <v>8</v>
      </c>
      <c r="B887" s="101" t="s">
        <v>59</v>
      </c>
      <c r="C887" s="101" t="s">
        <v>529</v>
      </c>
      <c r="D887" s="101" t="s">
        <v>530</v>
      </c>
      <c r="E887" s="101" t="s">
        <v>531</v>
      </c>
      <c r="F887" s="101" t="s">
        <v>178</v>
      </c>
      <c r="G887" s="101" t="s">
        <v>1262</v>
      </c>
      <c r="H887" s="102">
        <v>1051</v>
      </c>
      <c r="I887" s="100">
        <v>1</v>
      </c>
      <c r="J887" s="105">
        <f>สกลนคร!F188</f>
        <v>238156.49</v>
      </c>
      <c r="K887" s="104">
        <f>สกลนคร!AJ188</f>
        <v>309935.22000000003</v>
      </c>
      <c r="L887" s="105">
        <f>สกลนคร!AK188</f>
        <v>1388282.44</v>
      </c>
      <c r="M887" s="105">
        <f>สกลนคร!AL188</f>
        <v>1353825.34</v>
      </c>
      <c r="N887" s="101"/>
      <c r="O887" s="101"/>
      <c r="P887" s="101"/>
      <c r="Q887" s="93">
        <f t="shared" si="31"/>
        <v>34457.09999999986</v>
      </c>
      <c r="R887" s="94">
        <f t="shared" si="32"/>
        <v>1320.915737392959</v>
      </c>
    </row>
    <row r="888" spans="1:18" x14ac:dyDescent="0.55000000000000004">
      <c r="A888" s="100">
        <v>9</v>
      </c>
      <c r="B888" s="101" t="s">
        <v>59</v>
      </c>
      <c r="C888" s="101" t="s">
        <v>529</v>
      </c>
      <c r="D888" s="101" t="s">
        <v>530</v>
      </c>
      <c r="E888" s="101" t="s">
        <v>531</v>
      </c>
      <c r="F888" s="101" t="s">
        <v>178</v>
      </c>
      <c r="G888" s="101" t="s">
        <v>1263</v>
      </c>
      <c r="H888" s="102">
        <v>3165</v>
      </c>
      <c r="I888" s="100">
        <v>3</v>
      </c>
      <c r="J888" s="105">
        <f>สกลนคร!F189</f>
        <v>659296.1</v>
      </c>
      <c r="K888" s="104">
        <f>สกลนคร!AJ189</f>
        <v>540036.82999999996</v>
      </c>
      <c r="L888" s="105">
        <f>สกลนคร!AK189</f>
        <v>2464862.0199999996</v>
      </c>
      <c r="M888" s="105">
        <f>สกลนคร!AL189</f>
        <v>2269681.46</v>
      </c>
      <c r="N888" s="101"/>
      <c r="O888" s="101"/>
      <c r="P888" s="101"/>
      <c r="Q888" s="93">
        <f t="shared" si="31"/>
        <v>195180.55999999959</v>
      </c>
      <c r="R888" s="94">
        <f t="shared" si="32"/>
        <v>778.78736808846747</v>
      </c>
    </row>
    <row r="889" spans="1:18" s="112" customFormat="1" x14ac:dyDescent="0.55000000000000004">
      <c r="A889" s="106">
        <v>18</v>
      </c>
      <c r="B889" s="107" t="s">
        <v>59</v>
      </c>
      <c r="C889" s="107"/>
      <c r="D889" s="107"/>
      <c r="E889" s="107" t="s">
        <v>75</v>
      </c>
      <c r="F889" s="107"/>
      <c r="G889" s="107" t="s">
        <v>533</v>
      </c>
      <c r="H889" s="113">
        <f>SUM(H881:H888)</f>
        <v>24596</v>
      </c>
      <c r="I889" s="106"/>
      <c r="J889" s="109">
        <f>SUM(J880:J888)</f>
        <v>3508160.0900000003</v>
      </c>
      <c r="K889" s="109">
        <f>SUM(K880:K888)</f>
        <v>3730195.4900000007</v>
      </c>
      <c r="L889" s="109">
        <f>SUM(L880:L888)</f>
        <v>20054423.759999998</v>
      </c>
      <c r="M889" s="109">
        <f>SUM(M880:M888)</f>
        <v>18624553.16</v>
      </c>
      <c r="N889" s="107">
        <v>8</v>
      </c>
      <c r="O889" s="107">
        <v>8</v>
      </c>
      <c r="P889" s="107">
        <f>N889-O889</f>
        <v>0</v>
      </c>
      <c r="Q889" s="110">
        <f t="shared" si="31"/>
        <v>1429870.5999999978</v>
      </c>
      <c r="R889" s="111">
        <f t="shared" si="32"/>
        <v>815.35305578142777</v>
      </c>
    </row>
    <row r="890" spans="1:18" s="112" customFormat="1" ht="24.75" thickBot="1" x14ac:dyDescent="0.6">
      <c r="A890" s="121"/>
      <c r="B890" s="122" t="s">
        <v>59</v>
      </c>
      <c r="C890" s="122" t="s">
        <v>59</v>
      </c>
      <c r="D890" s="122" t="s">
        <v>59</v>
      </c>
      <c r="E890" s="122" t="s">
        <v>59</v>
      </c>
      <c r="F890" s="122"/>
      <c r="G890" s="122" t="s">
        <v>534</v>
      </c>
      <c r="H890" s="123">
        <f>H711+H719+H726+H742+H751+H762+H768+H788+H796+H808+H821+H843+H849+H855+H862+H870+H879+H889</f>
        <v>664335</v>
      </c>
      <c r="I890" s="121"/>
      <c r="J890" s="124">
        <f t="shared" ref="J890:O890" si="33">J711+J719+J726+J742+J751+J762+J768+J788+J796+J808+J821+J843+J849+J855+J862+J870+J879+J889</f>
        <v>84575007.99000001</v>
      </c>
      <c r="K890" s="125">
        <f t="shared" si="33"/>
        <v>97403962.36999999</v>
      </c>
      <c r="L890" s="124">
        <f t="shared" si="33"/>
        <v>482209529.84000003</v>
      </c>
      <c r="M890" s="124">
        <f t="shared" si="33"/>
        <v>449893204.93000001</v>
      </c>
      <c r="N890" s="122">
        <f t="shared" si="33"/>
        <v>168</v>
      </c>
      <c r="O890" s="122">
        <f t="shared" si="33"/>
        <v>168</v>
      </c>
      <c r="P890" s="122">
        <f>N890-O890</f>
        <v>0</v>
      </c>
      <c r="Q890" s="110">
        <f t="shared" si="31"/>
        <v>32316324.910000026</v>
      </c>
      <c r="R890" s="111">
        <f t="shared" si="32"/>
        <v>725.8529655068603</v>
      </c>
    </row>
    <row r="891" spans="1:18" ht="25.5" thickTop="1" thickBot="1" x14ac:dyDescent="0.6">
      <c r="A891" s="126"/>
      <c r="B891" s="127"/>
      <c r="C891" s="127"/>
      <c r="D891" s="127"/>
      <c r="E891" s="389" t="s">
        <v>535</v>
      </c>
      <c r="F891" s="390"/>
      <c r="G891" s="391"/>
      <c r="H891" s="128"/>
      <c r="I891" s="126"/>
      <c r="J891" s="129">
        <f>J890/O890</f>
        <v>503422.66660714289</v>
      </c>
      <c r="K891" s="130">
        <f>K890/O890</f>
        <v>579785.49029761902</v>
      </c>
      <c r="L891" s="129">
        <f>L890/O890</f>
        <v>2870294.8204761907</v>
      </c>
      <c r="M891" s="129">
        <f>M890/O890</f>
        <v>2677935.7436309522</v>
      </c>
      <c r="N891" s="178"/>
      <c r="O891" s="178"/>
      <c r="P891" s="178"/>
      <c r="Q891" s="93">
        <f t="shared" si="31"/>
        <v>192359.07684523845</v>
      </c>
    </row>
    <row r="892" spans="1:18" ht="24.75" thickTop="1" x14ac:dyDescent="0.55000000000000004">
      <c r="A892" s="131">
        <v>1</v>
      </c>
      <c r="B892" s="132" t="s">
        <v>56</v>
      </c>
      <c r="C892" s="132" t="s">
        <v>536</v>
      </c>
      <c r="D892" s="132" t="s">
        <v>537</v>
      </c>
      <c r="E892" s="132" t="s">
        <v>538</v>
      </c>
      <c r="F892" s="132" t="s">
        <v>175</v>
      </c>
      <c r="G892" s="132" t="s">
        <v>539</v>
      </c>
      <c r="H892" s="133"/>
      <c r="I892" s="131"/>
      <c r="J892" s="134"/>
      <c r="K892" s="135"/>
      <c r="L892" s="136"/>
      <c r="M892" s="136"/>
      <c r="N892" s="132"/>
      <c r="O892" s="132"/>
      <c r="P892" s="132"/>
    </row>
    <row r="893" spans="1:18" x14ac:dyDescent="0.55000000000000004">
      <c r="A893" s="100">
        <v>2</v>
      </c>
      <c r="B893" s="101" t="s">
        <v>56</v>
      </c>
      <c r="C893" s="101" t="s">
        <v>536</v>
      </c>
      <c r="D893" s="101" t="s">
        <v>537</v>
      </c>
      <c r="E893" s="101" t="s">
        <v>538</v>
      </c>
      <c r="F893" s="101" t="s">
        <v>178</v>
      </c>
      <c r="G893" s="101" t="s">
        <v>1264</v>
      </c>
      <c r="H893" s="102">
        <v>3670</v>
      </c>
      <c r="I893" s="100">
        <v>3</v>
      </c>
      <c r="J893" s="103">
        <f>นครพนม!F4</f>
        <v>416276.34</v>
      </c>
      <c r="K893" s="104">
        <f>นครพนม!AM4</f>
        <v>529765.72000000009</v>
      </c>
      <c r="L893" s="105">
        <f>นครพนม!AN4</f>
        <v>1931918.08</v>
      </c>
      <c r="M893" s="105">
        <f>นครพนม!AO4</f>
        <v>2152018.6100000003</v>
      </c>
      <c r="N893" s="101"/>
      <c r="O893" s="101"/>
      <c r="P893" s="101"/>
      <c r="Q893" s="93">
        <f t="shared" si="31"/>
        <v>-220100.53000000026</v>
      </c>
      <c r="R893" s="94">
        <f t="shared" si="32"/>
        <v>526.4081961852861</v>
      </c>
    </row>
    <row r="894" spans="1:18" x14ac:dyDescent="0.55000000000000004">
      <c r="A894" s="100">
        <v>3</v>
      </c>
      <c r="B894" s="101" t="s">
        <v>56</v>
      </c>
      <c r="C894" s="101" t="s">
        <v>536</v>
      </c>
      <c r="D894" s="101" t="s">
        <v>537</v>
      </c>
      <c r="E894" s="101" t="s">
        <v>538</v>
      </c>
      <c r="F894" s="101" t="s">
        <v>178</v>
      </c>
      <c r="G894" s="101" t="s">
        <v>1265</v>
      </c>
      <c r="H894" s="102">
        <v>5247</v>
      </c>
      <c r="I894" s="100">
        <v>4</v>
      </c>
      <c r="J894" s="103">
        <f>นครพนม!F5</f>
        <v>542849.6</v>
      </c>
      <c r="K894" s="104">
        <f>นครพนม!AM5</f>
        <v>706505.98</v>
      </c>
      <c r="L894" s="105">
        <f>นครพนม!AN5</f>
        <v>2543754.04</v>
      </c>
      <c r="M894" s="105">
        <f>นครพนม!AO5</f>
        <v>2233388.66</v>
      </c>
      <c r="N894" s="101"/>
      <c r="O894" s="101"/>
      <c r="P894" s="101"/>
      <c r="Q894" s="93">
        <f t="shared" si="31"/>
        <v>310365.37999999989</v>
      </c>
      <c r="R894" s="94">
        <f t="shared" si="32"/>
        <v>484.80160853821229</v>
      </c>
    </row>
    <row r="895" spans="1:18" x14ac:dyDescent="0.55000000000000004">
      <c r="A895" s="100">
        <v>4</v>
      </c>
      <c r="B895" s="101" t="s">
        <v>56</v>
      </c>
      <c r="C895" s="101" t="s">
        <v>536</v>
      </c>
      <c r="D895" s="101" t="s">
        <v>537</v>
      </c>
      <c r="E895" s="101" t="s">
        <v>538</v>
      </c>
      <c r="F895" s="101" t="s">
        <v>178</v>
      </c>
      <c r="G895" s="101" t="s">
        <v>1266</v>
      </c>
      <c r="H895" s="102">
        <v>4843</v>
      </c>
      <c r="I895" s="100">
        <v>4</v>
      </c>
      <c r="J895" s="103">
        <f>นครพนม!F6</f>
        <v>470403.06</v>
      </c>
      <c r="K895" s="104">
        <f>นครพนม!AM6</f>
        <v>330625.85000000003</v>
      </c>
      <c r="L895" s="105">
        <f>นครพนม!AN6</f>
        <v>2255197.9299999997</v>
      </c>
      <c r="M895" s="105">
        <f>นครพนม!AO6</f>
        <v>2323253.5299999998</v>
      </c>
      <c r="N895" s="101"/>
      <c r="O895" s="101"/>
      <c r="P895" s="101"/>
      <c r="Q895" s="93">
        <f t="shared" si="31"/>
        <v>-68055.600000000093</v>
      </c>
      <c r="R895" s="94">
        <f t="shared" si="32"/>
        <v>465.66135246747876</v>
      </c>
    </row>
    <row r="896" spans="1:18" x14ac:dyDescent="0.55000000000000004">
      <c r="A896" s="100">
        <v>5</v>
      </c>
      <c r="B896" s="101" t="s">
        <v>56</v>
      </c>
      <c r="C896" s="101" t="s">
        <v>536</v>
      </c>
      <c r="D896" s="101" t="s">
        <v>537</v>
      </c>
      <c r="E896" s="101" t="s">
        <v>538</v>
      </c>
      <c r="F896" s="101" t="s">
        <v>178</v>
      </c>
      <c r="G896" s="101" t="s">
        <v>1267</v>
      </c>
      <c r="H896" s="102">
        <v>4324</v>
      </c>
      <c r="I896" s="100">
        <v>3</v>
      </c>
      <c r="J896" s="103">
        <f>นครพนม!F7</f>
        <v>362745.53</v>
      </c>
      <c r="K896" s="104">
        <f>นครพนม!AM7</f>
        <v>373653.86</v>
      </c>
      <c r="L896" s="105">
        <f>นครพนม!AN7</f>
        <v>1969491.04</v>
      </c>
      <c r="M896" s="105">
        <f>นครพนม!AO7</f>
        <v>1960382.5399999998</v>
      </c>
      <c r="N896" s="101"/>
      <c r="O896" s="101"/>
      <c r="P896" s="101"/>
      <c r="Q896" s="93">
        <f t="shared" si="31"/>
        <v>9108.5000000002328</v>
      </c>
      <c r="R896" s="94">
        <f t="shared" si="32"/>
        <v>455.47896392229416</v>
      </c>
    </row>
    <row r="897" spans="1:18" x14ac:dyDescent="0.55000000000000004">
      <c r="A897" s="100">
        <v>6</v>
      </c>
      <c r="B897" s="101" t="s">
        <v>56</v>
      </c>
      <c r="C897" s="101" t="s">
        <v>536</v>
      </c>
      <c r="D897" s="101" t="s">
        <v>537</v>
      </c>
      <c r="E897" s="101" t="s">
        <v>538</v>
      </c>
      <c r="F897" s="101" t="s">
        <v>178</v>
      </c>
      <c r="G897" s="101" t="s">
        <v>1268</v>
      </c>
      <c r="H897" s="102">
        <v>4095</v>
      </c>
      <c r="I897" s="100">
        <v>3</v>
      </c>
      <c r="J897" s="103">
        <f>นครพนม!F8</f>
        <v>565786.12</v>
      </c>
      <c r="K897" s="104">
        <f>นครพนม!AM8</f>
        <v>550699.89</v>
      </c>
      <c r="L897" s="105">
        <f>นครพนม!AN8</f>
        <v>1648884.52</v>
      </c>
      <c r="M897" s="105">
        <f>นครพนม!AO8</f>
        <v>1739896.69</v>
      </c>
      <c r="N897" s="101"/>
      <c r="O897" s="101"/>
      <c r="P897" s="101"/>
      <c r="Q897" s="93">
        <f t="shared" si="31"/>
        <v>-91012.169999999925</v>
      </c>
      <c r="R897" s="94">
        <f t="shared" si="32"/>
        <v>402.65800244200244</v>
      </c>
    </row>
    <row r="898" spans="1:18" x14ac:dyDescent="0.55000000000000004">
      <c r="A898" s="100">
        <v>7</v>
      </c>
      <c r="B898" s="101" t="s">
        <v>56</v>
      </c>
      <c r="C898" s="101" t="s">
        <v>536</v>
      </c>
      <c r="D898" s="101" t="s">
        <v>537</v>
      </c>
      <c r="E898" s="101" t="s">
        <v>538</v>
      </c>
      <c r="F898" s="101" t="s">
        <v>178</v>
      </c>
      <c r="G898" s="101" t="s">
        <v>1269</v>
      </c>
      <c r="H898" s="102">
        <v>3972</v>
      </c>
      <c r="I898" s="100">
        <v>3</v>
      </c>
      <c r="J898" s="103">
        <f>นครพนม!F9</f>
        <v>203159.92</v>
      </c>
      <c r="K898" s="104">
        <f>นครพนม!AM9</f>
        <v>255722.75</v>
      </c>
      <c r="L898" s="105">
        <f>นครพนม!AN9</f>
        <v>1463040.0099999998</v>
      </c>
      <c r="M898" s="105">
        <f>นครพนม!AO9</f>
        <v>1411289.49</v>
      </c>
      <c r="N898" s="101"/>
      <c r="O898" s="101"/>
      <c r="P898" s="101"/>
      <c r="Q898" s="93">
        <f t="shared" si="31"/>
        <v>51750.519999999786</v>
      </c>
      <c r="R898" s="94">
        <f t="shared" si="32"/>
        <v>368.33837109768371</v>
      </c>
    </row>
    <row r="899" spans="1:18" x14ac:dyDescent="0.55000000000000004">
      <c r="A899" s="100">
        <v>8</v>
      </c>
      <c r="B899" s="101" t="s">
        <v>56</v>
      </c>
      <c r="C899" s="101" t="s">
        <v>536</v>
      </c>
      <c r="D899" s="101" t="s">
        <v>537</v>
      </c>
      <c r="E899" s="101" t="s">
        <v>538</v>
      </c>
      <c r="F899" s="101" t="s">
        <v>178</v>
      </c>
      <c r="G899" s="101" t="s">
        <v>1270</v>
      </c>
      <c r="H899" s="102">
        <v>2524</v>
      </c>
      <c r="I899" s="100">
        <v>2</v>
      </c>
      <c r="J899" s="103">
        <f>นครพนม!F10</f>
        <v>219723.4</v>
      </c>
      <c r="K899" s="104">
        <f>นครพนม!AM10</f>
        <v>550014.80000000005</v>
      </c>
      <c r="L899" s="105">
        <f>นครพนม!AN10</f>
        <v>1910991.52</v>
      </c>
      <c r="M899" s="105">
        <f>นครพนม!AO10</f>
        <v>2002261.29</v>
      </c>
      <c r="N899" s="101"/>
      <c r="O899" s="101"/>
      <c r="P899" s="101"/>
      <c r="Q899" s="93">
        <f t="shared" si="31"/>
        <v>-91269.770000000019</v>
      </c>
      <c r="R899" s="94">
        <f t="shared" si="32"/>
        <v>757.12817749603801</v>
      </c>
    </row>
    <row r="900" spans="1:18" x14ac:dyDescent="0.55000000000000004">
      <c r="A900" s="100">
        <v>9</v>
      </c>
      <c r="B900" s="101" t="s">
        <v>56</v>
      </c>
      <c r="C900" s="101" t="s">
        <v>536</v>
      </c>
      <c r="D900" s="101" t="s">
        <v>537</v>
      </c>
      <c r="E900" s="101" t="s">
        <v>538</v>
      </c>
      <c r="F900" s="101" t="s">
        <v>178</v>
      </c>
      <c r="G900" s="101" t="s">
        <v>1271</v>
      </c>
      <c r="H900" s="102">
        <v>2586</v>
      </c>
      <c r="I900" s="100">
        <v>2</v>
      </c>
      <c r="J900" s="103">
        <f>นครพนม!F11</f>
        <v>337944.55</v>
      </c>
      <c r="K900" s="104">
        <f>นครพนม!AM11</f>
        <v>472279.05000000005</v>
      </c>
      <c r="L900" s="105">
        <f>นครพนม!AN11</f>
        <v>1924739.52</v>
      </c>
      <c r="M900" s="105">
        <f>นครพนม!AO11</f>
        <v>1910932.3499999999</v>
      </c>
      <c r="N900" s="101"/>
      <c r="O900" s="101"/>
      <c r="P900" s="101"/>
      <c r="Q900" s="93">
        <f t="shared" si="31"/>
        <v>13807.170000000158</v>
      </c>
      <c r="R900" s="94">
        <f t="shared" si="32"/>
        <v>744.29215777262186</v>
      </c>
    </row>
    <row r="901" spans="1:18" x14ac:dyDescent="0.55000000000000004">
      <c r="A901" s="100">
        <v>10</v>
      </c>
      <c r="B901" s="101" t="s">
        <v>56</v>
      </c>
      <c r="C901" s="101" t="s">
        <v>536</v>
      </c>
      <c r="D901" s="101" t="s">
        <v>537</v>
      </c>
      <c r="E901" s="101" t="s">
        <v>538</v>
      </c>
      <c r="F901" s="101" t="s">
        <v>178</v>
      </c>
      <c r="G901" s="101" t="s">
        <v>1272</v>
      </c>
      <c r="H901" s="102">
        <v>2657</v>
      </c>
      <c r="I901" s="100">
        <v>2</v>
      </c>
      <c r="J901" s="103">
        <f>นครพนม!F12</f>
        <v>515252.2</v>
      </c>
      <c r="K901" s="104">
        <f>นครพนม!AM12</f>
        <v>695128.44</v>
      </c>
      <c r="L901" s="105">
        <f>นครพนม!AN12</f>
        <v>1853641.68</v>
      </c>
      <c r="M901" s="105">
        <f>นครพนม!AO12</f>
        <v>1969235.4300000002</v>
      </c>
      <c r="N901" s="101"/>
      <c r="O901" s="101"/>
      <c r="P901" s="101"/>
      <c r="Q901" s="93">
        <f t="shared" si="31"/>
        <v>-115593.75000000023</v>
      </c>
      <c r="R901" s="94">
        <f t="shared" si="32"/>
        <v>697.64459164471202</v>
      </c>
    </row>
    <row r="902" spans="1:18" x14ac:dyDescent="0.55000000000000004">
      <c r="A902" s="100">
        <v>11</v>
      </c>
      <c r="B902" s="101" t="s">
        <v>56</v>
      </c>
      <c r="C902" s="101" t="s">
        <v>536</v>
      </c>
      <c r="D902" s="101" t="s">
        <v>537</v>
      </c>
      <c r="E902" s="101" t="s">
        <v>538</v>
      </c>
      <c r="F902" s="101" t="s">
        <v>178</v>
      </c>
      <c r="G902" s="101" t="s">
        <v>1273</v>
      </c>
      <c r="H902" s="102">
        <v>2342</v>
      </c>
      <c r="I902" s="100">
        <v>2</v>
      </c>
      <c r="J902" s="103">
        <f>นครพนม!F13</f>
        <v>273691.56</v>
      </c>
      <c r="K902" s="104">
        <f>นครพนม!AM13</f>
        <v>434951.98</v>
      </c>
      <c r="L902" s="105">
        <f>นครพนม!AN13</f>
        <v>2221287.37</v>
      </c>
      <c r="M902" s="105">
        <f>นครพนม!AO13</f>
        <v>1862599.79</v>
      </c>
      <c r="N902" s="101"/>
      <c r="O902" s="101"/>
      <c r="P902" s="101"/>
      <c r="Q902" s="93">
        <f t="shared" si="31"/>
        <v>358687.58000000007</v>
      </c>
      <c r="R902" s="94">
        <f t="shared" si="32"/>
        <v>948.45745943637917</v>
      </c>
    </row>
    <row r="903" spans="1:18" x14ac:dyDescent="0.55000000000000004">
      <c r="A903" s="100">
        <v>12</v>
      </c>
      <c r="B903" s="101" t="s">
        <v>56</v>
      </c>
      <c r="C903" s="101" t="s">
        <v>536</v>
      </c>
      <c r="D903" s="101" t="s">
        <v>537</v>
      </c>
      <c r="E903" s="101" t="s">
        <v>538</v>
      </c>
      <c r="F903" s="101" t="s">
        <v>178</v>
      </c>
      <c r="G903" s="101" t="s">
        <v>1274</v>
      </c>
      <c r="H903" s="102">
        <v>2776</v>
      </c>
      <c r="I903" s="100">
        <v>2</v>
      </c>
      <c r="J903" s="103">
        <f>นครพนม!F14</f>
        <v>194075.02</v>
      </c>
      <c r="K903" s="104">
        <f>นครพนม!AM14</f>
        <v>395861.32999999996</v>
      </c>
      <c r="L903" s="105">
        <f>นครพนม!AN14</f>
        <v>1513519.68</v>
      </c>
      <c r="M903" s="105">
        <f>นครพนม!AO14</f>
        <v>1525315.21</v>
      </c>
      <c r="N903" s="101"/>
      <c r="O903" s="101"/>
      <c r="P903" s="101"/>
      <c r="Q903" s="93">
        <f t="shared" ref="Q903:Q966" si="34">L903-M903</f>
        <v>-11795.530000000028</v>
      </c>
      <c r="R903" s="94">
        <f t="shared" ref="R903:R966" si="35">L903/H903</f>
        <v>545.21602305475506</v>
      </c>
    </row>
    <row r="904" spans="1:18" x14ac:dyDescent="0.55000000000000004">
      <c r="A904" s="100">
        <v>13</v>
      </c>
      <c r="B904" s="101" t="s">
        <v>56</v>
      </c>
      <c r="C904" s="101" t="s">
        <v>536</v>
      </c>
      <c r="D904" s="101" t="s">
        <v>537</v>
      </c>
      <c r="E904" s="101" t="s">
        <v>538</v>
      </c>
      <c r="F904" s="101" t="s">
        <v>178</v>
      </c>
      <c r="G904" s="101" t="s">
        <v>1275</v>
      </c>
      <c r="H904" s="102">
        <v>3352</v>
      </c>
      <c r="I904" s="100">
        <v>3</v>
      </c>
      <c r="J904" s="103">
        <f>นครพนม!F15</f>
        <v>428320.98</v>
      </c>
      <c r="K904" s="104">
        <f>นครพนม!AM15</f>
        <v>294369.38</v>
      </c>
      <c r="L904" s="105">
        <f>นครพนม!AN15</f>
        <v>1935107.21</v>
      </c>
      <c r="M904" s="105">
        <f>นครพนม!AO15</f>
        <v>3863740.7800000003</v>
      </c>
      <c r="N904" s="101"/>
      <c r="O904" s="101"/>
      <c r="P904" s="101"/>
      <c r="Q904" s="93">
        <f t="shared" si="34"/>
        <v>-1928633.5700000003</v>
      </c>
      <c r="R904" s="94">
        <f t="shared" si="35"/>
        <v>577.29928699284005</v>
      </c>
    </row>
    <row r="905" spans="1:18" x14ac:dyDescent="0.55000000000000004">
      <c r="A905" s="100">
        <v>14</v>
      </c>
      <c r="B905" s="101" t="s">
        <v>56</v>
      </c>
      <c r="C905" s="101" t="s">
        <v>536</v>
      </c>
      <c r="D905" s="101" t="s">
        <v>537</v>
      </c>
      <c r="E905" s="101" t="s">
        <v>538</v>
      </c>
      <c r="F905" s="101" t="s">
        <v>178</v>
      </c>
      <c r="G905" s="101" t="s">
        <v>1276</v>
      </c>
      <c r="H905" s="102">
        <v>2657</v>
      </c>
      <c r="I905" s="100">
        <v>2</v>
      </c>
      <c r="J905" s="103">
        <f>นครพนม!F16</f>
        <v>418806.43</v>
      </c>
      <c r="K905" s="104">
        <f>นครพนม!AM16</f>
        <v>359620.85</v>
      </c>
      <c r="L905" s="105">
        <f>นครพนม!AN16</f>
        <v>1788647.37</v>
      </c>
      <c r="M905" s="105">
        <f>นครพนม!AO16</f>
        <v>1852272.58</v>
      </c>
      <c r="N905" s="101"/>
      <c r="O905" s="101"/>
      <c r="P905" s="101"/>
      <c r="Q905" s="93">
        <f t="shared" si="34"/>
        <v>-63625.209999999963</v>
      </c>
      <c r="R905" s="94">
        <f t="shared" si="35"/>
        <v>673.18305231464058</v>
      </c>
    </row>
    <row r="906" spans="1:18" x14ac:dyDescent="0.55000000000000004">
      <c r="A906" s="100">
        <v>15</v>
      </c>
      <c r="B906" s="101" t="s">
        <v>56</v>
      </c>
      <c r="C906" s="101" t="s">
        <v>536</v>
      </c>
      <c r="D906" s="101" t="s">
        <v>537</v>
      </c>
      <c r="E906" s="101" t="s">
        <v>538</v>
      </c>
      <c r="F906" s="101" t="s">
        <v>178</v>
      </c>
      <c r="G906" s="101" t="s">
        <v>1277</v>
      </c>
      <c r="H906" s="102">
        <v>1514</v>
      </c>
      <c r="I906" s="100">
        <v>2</v>
      </c>
      <c r="J906" s="103">
        <f>นครพนม!F17</f>
        <v>325853.34999999998</v>
      </c>
      <c r="K906" s="104">
        <f>นครพนม!AM17</f>
        <v>264751.57999999996</v>
      </c>
      <c r="L906" s="105">
        <f>นครพนม!AN17</f>
        <v>1520562.44</v>
      </c>
      <c r="M906" s="105">
        <f>นครพนม!AO17</f>
        <v>1620186.74</v>
      </c>
      <c r="N906" s="101"/>
      <c r="O906" s="101"/>
      <c r="P906" s="101"/>
      <c r="Q906" s="93">
        <f t="shared" si="34"/>
        <v>-99624.300000000047</v>
      </c>
      <c r="R906" s="94">
        <f t="shared" si="35"/>
        <v>1004.3345046235138</v>
      </c>
    </row>
    <row r="907" spans="1:18" x14ac:dyDescent="0.55000000000000004">
      <c r="A907" s="100">
        <v>16</v>
      </c>
      <c r="B907" s="101" t="s">
        <v>56</v>
      </c>
      <c r="C907" s="101" t="s">
        <v>536</v>
      </c>
      <c r="D907" s="101" t="s">
        <v>537</v>
      </c>
      <c r="E907" s="101" t="s">
        <v>538</v>
      </c>
      <c r="F907" s="101" t="s">
        <v>178</v>
      </c>
      <c r="G907" s="101" t="s">
        <v>1278</v>
      </c>
      <c r="H907" s="102">
        <v>2063</v>
      </c>
      <c r="I907" s="100">
        <v>2</v>
      </c>
      <c r="J907" s="103">
        <f>นครพนม!F18</f>
        <v>212084.93</v>
      </c>
      <c r="K907" s="104">
        <f>นครพนม!AM18</f>
        <v>415217.42</v>
      </c>
      <c r="L907" s="105">
        <f>นครพนม!AN18</f>
        <v>4209598.75</v>
      </c>
      <c r="M907" s="105">
        <f>นครพนม!AO18</f>
        <v>2027691.98</v>
      </c>
      <c r="N907" s="101"/>
      <c r="O907" s="101"/>
      <c r="P907" s="101"/>
      <c r="Q907" s="93">
        <f t="shared" si="34"/>
        <v>2181906.77</v>
      </c>
      <c r="R907" s="94">
        <f t="shared" si="35"/>
        <v>2040.5229035385362</v>
      </c>
    </row>
    <row r="908" spans="1:18" x14ac:dyDescent="0.55000000000000004">
      <c r="A908" s="100">
        <v>17</v>
      </c>
      <c r="B908" s="101" t="s">
        <v>56</v>
      </c>
      <c r="C908" s="101" t="s">
        <v>536</v>
      </c>
      <c r="D908" s="101" t="s">
        <v>537</v>
      </c>
      <c r="E908" s="101" t="s">
        <v>538</v>
      </c>
      <c r="F908" s="101" t="s">
        <v>178</v>
      </c>
      <c r="G908" s="101" t="s">
        <v>1279</v>
      </c>
      <c r="H908" s="102">
        <v>3822</v>
      </c>
      <c r="I908" s="100">
        <v>3</v>
      </c>
      <c r="J908" s="103">
        <f>นครพนม!F19</f>
        <v>172817.35</v>
      </c>
      <c r="K908" s="104">
        <f>นครพนม!AM19</f>
        <v>242322.2</v>
      </c>
      <c r="L908" s="105">
        <f>นครพนม!AN19</f>
        <v>1713743.29</v>
      </c>
      <c r="M908" s="105">
        <f>นครพนม!AO19</f>
        <v>1727116.17</v>
      </c>
      <c r="N908" s="101"/>
      <c r="O908" s="101"/>
      <c r="P908" s="101"/>
      <c r="Q908" s="93">
        <f t="shared" si="34"/>
        <v>-13372.879999999888</v>
      </c>
      <c r="R908" s="94">
        <f t="shared" si="35"/>
        <v>448.3891391941392</v>
      </c>
    </row>
    <row r="909" spans="1:18" x14ac:dyDescent="0.55000000000000004">
      <c r="A909" s="100">
        <v>18</v>
      </c>
      <c r="B909" s="101" t="s">
        <v>56</v>
      </c>
      <c r="C909" s="101" t="s">
        <v>536</v>
      </c>
      <c r="D909" s="101" t="s">
        <v>537</v>
      </c>
      <c r="E909" s="101" t="s">
        <v>538</v>
      </c>
      <c r="F909" s="101" t="s">
        <v>178</v>
      </c>
      <c r="G909" s="101" t="s">
        <v>1280</v>
      </c>
      <c r="H909" s="102">
        <v>2841</v>
      </c>
      <c r="I909" s="100">
        <v>2</v>
      </c>
      <c r="J909" s="103">
        <f>นครพนม!F20</f>
        <v>629087.47</v>
      </c>
      <c r="K909" s="104">
        <f>นครพนม!AM20</f>
        <v>789584.24</v>
      </c>
      <c r="L909" s="105">
        <f>นครพนม!AN20</f>
        <v>1791751.68</v>
      </c>
      <c r="M909" s="105">
        <f>นครพนม!AO20</f>
        <v>1787841.55</v>
      </c>
      <c r="N909" s="101"/>
      <c r="O909" s="101"/>
      <c r="P909" s="101"/>
      <c r="Q909" s="93">
        <f t="shared" si="34"/>
        <v>3910.1299999998882</v>
      </c>
      <c r="R909" s="94">
        <f t="shared" si="35"/>
        <v>630.67640971488913</v>
      </c>
    </row>
    <row r="910" spans="1:18" x14ac:dyDescent="0.55000000000000004">
      <c r="A910" s="100">
        <v>19</v>
      </c>
      <c r="B910" s="101" t="s">
        <v>56</v>
      </c>
      <c r="C910" s="101" t="s">
        <v>536</v>
      </c>
      <c r="D910" s="101" t="s">
        <v>537</v>
      </c>
      <c r="E910" s="101" t="s">
        <v>538</v>
      </c>
      <c r="F910" s="101" t="s">
        <v>178</v>
      </c>
      <c r="G910" s="101" t="s">
        <v>1281</v>
      </c>
      <c r="H910" s="102">
        <v>4029</v>
      </c>
      <c r="I910" s="100">
        <v>3</v>
      </c>
      <c r="J910" s="103">
        <f>นครพนม!F21</f>
        <v>665400.17000000004</v>
      </c>
      <c r="K910" s="104">
        <f>นครพนม!AM21</f>
        <v>688678.46000000008</v>
      </c>
      <c r="L910" s="105">
        <f>นครพนม!AN21</f>
        <v>3266412.54</v>
      </c>
      <c r="M910" s="105">
        <f>นครพนม!AO21</f>
        <v>2776962.7199999997</v>
      </c>
      <c r="N910" s="101"/>
      <c r="O910" s="101"/>
      <c r="P910" s="101"/>
      <c r="Q910" s="93">
        <f t="shared" si="34"/>
        <v>489449.8200000003</v>
      </c>
      <c r="R910" s="94">
        <f t="shared" si="35"/>
        <v>810.72537602382727</v>
      </c>
    </row>
    <row r="911" spans="1:18" x14ac:dyDescent="0.55000000000000004">
      <c r="A911" s="100">
        <v>20</v>
      </c>
      <c r="B911" s="101" t="s">
        <v>56</v>
      </c>
      <c r="C911" s="101" t="s">
        <v>536</v>
      </c>
      <c r="D911" s="101" t="s">
        <v>537</v>
      </c>
      <c r="E911" s="101" t="s">
        <v>538</v>
      </c>
      <c r="F911" s="101" t="s">
        <v>178</v>
      </c>
      <c r="G911" s="101" t="s">
        <v>1282</v>
      </c>
      <c r="H911" s="102">
        <v>3626</v>
      </c>
      <c r="I911" s="100">
        <v>3</v>
      </c>
      <c r="J911" s="103">
        <f>นครพนม!F22</f>
        <v>858110.36</v>
      </c>
      <c r="K911" s="104">
        <f>นครพนม!AM22</f>
        <v>982879.40999999992</v>
      </c>
      <c r="L911" s="105">
        <f>นครพนม!AN22</f>
        <v>2292503.0099999998</v>
      </c>
      <c r="M911" s="105">
        <f>นครพนม!AO22</f>
        <v>1923844.43</v>
      </c>
      <c r="N911" s="101"/>
      <c r="O911" s="101"/>
      <c r="P911" s="101"/>
      <c r="Q911" s="93">
        <f t="shared" si="34"/>
        <v>368658.57999999984</v>
      </c>
      <c r="R911" s="94">
        <f t="shared" si="35"/>
        <v>632.24021235521229</v>
      </c>
    </row>
    <row r="912" spans="1:18" x14ac:dyDescent="0.55000000000000004">
      <c r="A912" s="100">
        <v>21</v>
      </c>
      <c r="B912" s="101" t="s">
        <v>56</v>
      </c>
      <c r="C912" s="101" t="s">
        <v>536</v>
      </c>
      <c r="D912" s="101" t="s">
        <v>537</v>
      </c>
      <c r="E912" s="101" t="s">
        <v>538</v>
      </c>
      <c r="F912" s="101" t="s">
        <v>178</v>
      </c>
      <c r="G912" s="101" t="s">
        <v>1283</v>
      </c>
      <c r="H912" s="102">
        <v>2137</v>
      </c>
      <c r="I912" s="100">
        <v>2</v>
      </c>
      <c r="J912" s="103">
        <f>นครพนม!F23</f>
        <v>452704.03</v>
      </c>
      <c r="K912" s="104">
        <f>นครพนม!AM23</f>
        <v>561383.73</v>
      </c>
      <c r="L912" s="105">
        <f>นครพนม!AN23</f>
        <v>1785823.3299999998</v>
      </c>
      <c r="M912" s="105">
        <f>นครพนม!AO23</f>
        <v>2151595.9500000002</v>
      </c>
      <c r="N912" s="101"/>
      <c r="O912" s="101"/>
      <c r="P912" s="101"/>
      <c r="Q912" s="93">
        <f t="shared" si="34"/>
        <v>-365772.62000000034</v>
      </c>
      <c r="R912" s="94">
        <f t="shared" si="35"/>
        <v>835.66838090781459</v>
      </c>
    </row>
    <row r="913" spans="1:18" x14ac:dyDescent="0.55000000000000004">
      <c r="A913" s="100">
        <v>22</v>
      </c>
      <c r="B913" s="101" t="s">
        <v>56</v>
      </c>
      <c r="C913" s="101" t="s">
        <v>536</v>
      </c>
      <c r="D913" s="101" t="s">
        <v>537</v>
      </c>
      <c r="E913" s="101" t="s">
        <v>538</v>
      </c>
      <c r="F913" s="101" t="s">
        <v>178</v>
      </c>
      <c r="G913" s="101" t="s">
        <v>1284</v>
      </c>
      <c r="H913" s="102">
        <v>2602</v>
      </c>
      <c r="I913" s="100">
        <v>2</v>
      </c>
      <c r="J913" s="103">
        <f>นครพนม!F24</f>
        <v>193534.83</v>
      </c>
      <c r="K913" s="104">
        <f>นครพนม!AM24</f>
        <v>300885.36</v>
      </c>
      <c r="L913" s="105">
        <f>นครพนม!AN24</f>
        <v>1686919.5899999999</v>
      </c>
      <c r="M913" s="105">
        <f>นครพนม!AO24</f>
        <v>1723574.84</v>
      </c>
      <c r="N913" s="101"/>
      <c r="O913" s="101"/>
      <c r="P913" s="101"/>
      <c r="Q913" s="93">
        <f t="shared" si="34"/>
        <v>-36655.250000000233</v>
      </c>
      <c r="R913" s="94">
        <f t="shared" si="35"/>
        <v>648.31652190622594</v>
      </c>
    </row>
    <row r="914" spans="1:18" x14ac:dyDescent="0.55000000000000004">
      <c r="A914" s="100">
        <v>23</v>
      </c>
      <c r="B914" s="101" t="s">
        <v>56</v>
      </c>
      <c r="C914" s="101" t="s">
        <v>536</v>
      </c>
      <c r="D914" s="101" t="s">
        <v>537</v>
      </c>
      <c r="E914" s="101" t="s">
        <v>538</v>
      </c>
      <c r="F914" s="101" t="s">
        <v>178</v>
      </c>
      <c r="G914" s="101" t="s">
        <v>1285</v>
      </c>
      <c r="H914" s="102">
        <v>6245</v>
      </c>
      <c r="I914" s="100">
        <v>5</v>
      </c>
      <c r="J914" s="103">
        <f>นครพนม!F25</f>
        <v>355157.3</v>
      </c>
      <c r="K914" s="104">
        <f>นครพนม!AM25</f>
        <v>508628.89</v>
      </c>
      <c r="L914" s="105">
        <f>นครพนม!AN25</f>
        <v>1903662.96</v>
      </c>
      <c r="M914" s="105">
        <f>นครพนม!AO25</f>
        <v>2143112.42</v>
      </c>
      <c r="N914" s="101"/>
      <c r="O914" s="101"/>
      <c r="P914" s="101"/>
      <c r="Q914" s="93">
        <f t="shared" si="34"/>
        <v>-239449.45999999996</v>
      </c>
      <c r="R914" s="94">
        <f t="shared" si="35"/>
        <v>304.82993755004003</v>
      </c>
    </row>
    <row r="915" spans="1:18" x14ac:dyDescent="0.55000000000000004">
      <c r="A915" s="100">
        <v>24</v>
      </c>
      <c r="B915" s="101" t="s">
        <v>56</v>
      </c>
      <c r="C915" s="101" t="s">
        <v>536</v>
      </c>
      <c r="D915" s="101" t="s">
        <v>537</v>
      </c>
      <c r="E915" s="101" t="s">
        <v>538</v>
      </c>
      <c r="F915" s="101" t="s">
        <v>178</v>
      </c>
      <c r="G915" s="101" t="s">
        <v>1286</v>
      </c>
      <c r="H915" s="102">
        <v>5141</v>
      </c>
      <c r="I915" s="100">
        <v>4</v>
      </c>
      <c r="J915" s="103">
        <f>นครพนม!F26</f>
        <v>332413.7</v>
      </c>
      <c r="K915" s="104">
        <f>นครพนม!AM26</f>
        <v>418340.58</v>
      </c>
      <c r="L915" s="105">
        <f>นครพนม!AN26</f>
        <v>1924325.22</v>
      </c>
      <c r="M915" s="105">
        <f>นครพนม!AO26</f>
        <v>2090768.76</v>
      </c>
      <c r="N915" s="101"/>
      <c r="O915" s="101"/>
      <c r="P915" s="101"/>
      <c r="Q915" s="93">
        <f t="shared" si="34"/>
        <v>-166443.54000000004</v>
      </c>
      <c r="R915" s="94">
        <f t="shared" si="35"/>
        <v>374.30951565843219</v>
      </c>
    </row>
    <row r="916" spans="1:18" x14ac:dyDescent="0.55000000000000004">
      <c r="A916" s="100">
        <v>25</v>
      </c>
      <c r="B916" s="101" t="s">
        <v>56</v>
      </c>
      <c r="C916" s="101" t="s">
        <v>536</v>
      </c>
      <c r="D916" s="101" t="s">
        <v>537</v>
      </c>
      <c r="E916" s="101" t="s">
        <v>538</v>
      </c>
      <c r="F916" s="101" t="s">
        <v>178</v>
      </c>
      <c r="G916" s="101" t="s">
        <v>1287</v>
      </c>
      <c r="H916" s="102">
        <v>2939</v>
      </c>
      <c r="I916" s="100">
        <v>2</v>
      </c>
      <c r="J916" s="103">
        <f>นครพนม!F27</f>
        <v>149550.9</v>
      </c>
      <c r="K916" s="104">
        <f>นครพนม!AM27</f>
        <v>-151180.82</v>
      </c>
      <c r="L916" s="105">
        <f>นครพนม!AN27</f>
        <v>1486350.42</v>
      </c>
      <c r="M916" s="105">
        <f>นครพนม!AO27</f>
        <v>1441581.17</v>
      </c>
      <c r="N916" s="101"/>
      <c r="O916" s="101"/>
      <c r="P916" s="101"/>
      <c r="Q916" s="93">
        <f t="shared" si="34"/>
        <v>44769.25</v>
      </c>
      <c r="R916" s="94">
        <f t="shared" si="35"/>
        <v>505.73338550527387</v>
      </c>
    </row>
    <row r="917" spans="1:18" x14ac:dyDescent="0.55000000000000004">
      <c r="A917" s="100">
        <v>26</v>
      </c>
      <c r="B917" s="101" t="s">
        <v>56</v>
      </c>
      <c r="C917" s="101" t="s">
        <v>536</v>
      </c>
      <c r="D917" s="101" t="s">
        <v>537</v>
      </c>
      <c r="E917" s="101" t="s">
        <v>538</v>
      </c>
      <c r="F917" s="101" t="s">
        <v>178</v>
      </c>
      <c r="G917" s="101" t="s">
        <v>1288</v>
      </c>
      <c r="H917" s="102">
        <v>2933</v>
      </c>
      <c r="I917" s="100">
        <v>2</v>
      </c>
      <c r="J917" s="103">
        <f>นครพนม!F28</f>
        <v>439520.16</v>
      </c>
      <c r="K917" s="104">
        <f>นครพนม!AM28</f>
        <v>383242.55999999994</v>
      </c>
      <c r="L917" s="105">
        <f>นครพนม!AN28</f>
        <v>1107751.04</v>
      </c>
      <c r="M917" s="105">
        <f>นครพนม!AO28</f>
        <v>1057616.72</v>
      </c>
      <c r="N917" s="101"/>
      <c r="O917" s="101"/>
      <c r="P917" s="101"/>
      <c r="Q917" s="93">
        <f t="shared" si="34"/>
        <v>50134.320000000065</v>
      </c>
      <c r="R917" s="94">
        <f t="shared" si="35"/>
        <v>377.68531878622571</v>
      </c>
    </row>
    <row r="918" spans="1:18" s="112" customFormat="1" x14ac:dyDescent="0.55000000000000004">
      <c r="A918" s="106">
        <v>1</v>
      </c>
      <c r="B918" s="107" t="s">
        <v>56</v>
      </c>
      <c r="C918" s="107"/>
      <c r="D918" s="107"/>
      <c r="E918" s="107" t="s">
        <v>75</v>
      </c>
      <c r="F918" s="107"/>
      <c r="G918" s="107" t="s">
        <v>540</v>
      </c>
      <c r="H918" s="113">
        <f>SUM(H892:H917)</f>
        <v>84937</v>
      </c>
      <c r="I918" s="106"/>
      <c r="J918" s="109">
        <f>SUM(J892:J917)</f>
        <v>9735269.2599999979</v>
      </c>
      <c r="K918" s="144">
        <f>SUM(K892:K917)</f>
        <v>11353933.49</v>
      </c>
      <c r="L918" s="109">
        <f>SUM(L893:L917)</f>
        <v>49649624.239999995</v>
      </c>
      <c r="M918" s="109">
        <f>SUM(M893:M917)</f>
        <v>49278480.400000006</v>
      </c>
      <c r="N918" s="107">
        <v>25</v>
      </c>
      <c r="O918" s="107">
        <v>25</v>
      </c>
      <c r="P918" s="107">
        <f>N918-O918</f>
        <v>0</v>
      </c>
      <c r="Q918" s="110">
        <f t="shared" si="34"/>
        <v>371143.83999998868</v>
      </c>
      <c r="R918" s="111">
        <f>L918/H918</f>
        <v>584.5464784487325</v>
      </c>
    </row>
    <row r="919" spans="1:18" x14ac:dyDescent="0.55000000000000004">
      <c r="A919" s="100">
        <v>1</v>
      </c>
      <c r="B919" s="101" t="s">
        <v>56</v>
      </c>
      <c r="C919" s="101" t="s">
        <v>541</v>
      </c>
      <c r="D919" s="101" t="s">
        <v>77</v>
      </c>
      <c r="E919" s="101" t="s">
        <v>542</v>
      </c>
      <c r="F919" s="101" t="s">
        <v>208</v>
      </c>
      <c r="G919" s="101" t="s">
        <v>543</v>
      </c>
      <c r="H919" s="102"/>
      <c r="I919" s="100"/>
      <c r="J919" s="103"/>
      <c r="K919" s="104"/>
      <c r="L919" s="105"/>
      <c r="M919" s="105"/>
      <c r="N919" s="101"/>
      <c r="O919" s="101"/>
      <c r="P919" s="101"/>
    </row>
    <row r="920" spans="1:18" x14ac:dyDescent="0.55000000000000004">
      <c r="A920" s="100">
        <v>2</v>
      </c>
      <c r="B920" s="101" t="s">
        <v>56</v>
      </c>
      <c r="C920" s="101" t="s">
        <v>541</v>
      </c>
      <c r="D920" s="101" t="s">
        <v>77</v>
      </c>
      <c r="E920" s="101" t="s">
        <v>542</v>
      </c>
      <c r="F920" s="101" t="s">
        <v>178</v>
      </c>
      <c r="G920" s="101" t="s">
        <v>1289</v>
      </c>
      <c r="H920" s="102">
        <v>4015</v>
      </c>
      <c r="I920" s="100">
        <v>3</v>
      </c>
      <c r="J920" s="103">
        <f>นครพนม!F29</f>
        <v>196928.72</v>
      </c>
      <c r="K920" s="104">
        <f>นครพนม!AM29</f>
        <v>216035.45</v>
      </c>
      <c r="L920" s="105">
        <f>นครพนม!AN29</f>
        <v>2582405.2400000002</v>
      </c>
      <c r="M920" s="105">
        <f>นครพนม!AO29</f>
        <v>2488405.56</v>
      </c>
      <c r="N920" s="101"/>
      <c r="O920" s="101"/>
      <c r="P920" s="101"/>
      <c r="Q920" s="93">
        <f t="shared" si="34"/>
        <v>93999.680000000168</v>
      </c>
      <c r="R920" s="94">
        <f t="shared" si="35"/>
        <v>643.1893499377336</v>
      </c>
    </row>
    <row r="921" spans="1:18" x14ac:dyDescent="0.55000000000000004">
      <c r="A921" s="100">
        <v>3</v>
      </c>
      <c r="B921" s="101" t="s">
        <v>56</v>
      </c>
      <c r="C921" s="101" t="s">
        <v>541</v>
      </c>
      <c r="D921" s="101" t="s">
        <v>77</v>
      </c>
      <c r="E921" s="101" t="s">
        <v>542</v>
      </c>
      <c r="F921" s="101" t="s">
        <v>178</v>
      </c>
      <c r="G921" s="101" t="s">
        <v>1290</v>
      </c>
      <c r="H921" s="102">
        <v>5032</v>
      </c>
      <c r="I921" s="100">
        <v>4</v>
      </c>
      <c r="J921" s="103">
        <f>นครพนม!F30</f>
        <v>526909.62</v>
      </c>
      <c r="K921" s="104">
        <f>นครพนม!AM30</f>
        <v>728533.37</v>
      </c>
      <c r="L921" s="105">
        <f>นครพนม!AN30</f>
        <v>2463974.66</v>
      </c>
      <c r="M921" s="105">
        <f>นครพนม!AO30</f>
        <v>2209953.84</v>
      </c>
      <c r="N921" s="101"/>
      <c r="O921" s="101"/>
      <c r="P921" s="101"/>
      <c r="Q921" s="93">
        <f t="shared" si="34"/>
        <v>254020.8200000003</v>
      </c>
      <c r="R921" s="94">
        <f t="shared" si="35"/>
        <v>489.66110095389513</v>
      </c>
    </row>
    <row r="922" spans="1:18" x14ac:dyDescent="0.55000000000000004">
      <c r="A922" s="100">
        <v>4</v>
      </c>
      <c r="B922" s="101" t="s">
        <v>56</v>
      </c>
      <c r="C922" s="101" t="s">
        <v>541</v>
      </c>
      <c r="D922" s="101" t="s">
        <v>77</v>
      </c>
      <c r="E922" s="101" t="s">
        <v>542</v>
      </c>
      <c r="F922" s="101" t="s">
        <v>178</v>
      </c>
      <c r="G922" s="101" t="s">
        <v>1291</v>
      </c>
      <c r="H922" s="102">
        <v>2960</v>
      </c>
      <c r="I922" s="100">
        <v>2</v>
      </c>
      <c r="J922" s="103">
        <f>นครพนม!F31</f>
        <v>390004.05</v>
      </c>
      <c r="K922" s="104">
        <f>นครพนม!AM31</f>
        <v>444979.94</v>
      </c>
      <c r="L922" s="105">
        <f>นครพนม!AN31</f>
        <v>1756897.8399999999</v>
      </c>
      <c r="M922" s="105">
        <f>นครพนม!AO31</f>
        <v>1715927.18</v>
      </c>
      <c r="N922" s="101"/>
      <c r="O922" s="101"/>
      <c r="P922" s="101"/>
      <c r="Q922" s="93">
        <f t="shared" si="34"/>
        <v>40970.659999999916</v>
      </c>
      <c r="R922" s="94">
        <f t="shared" si="35"/>
        <v>593.54656756756754</v>
      </c>
    </row>
    <row r="923" spans="1:18" x14ac:dyDescent="0.55000000000000004">
      <c r="A923" s="100">
        <v>5</v>
      </c>
      <c r="B923" s="101" t="s">
        <v>56</v>
      </c>
      <c r="C923" s="101" t="s">
        <v>541</v>
      </c>
      <c r="D923" s="101" t="s">
        <v>77</v>
      </c>
      <c r="E923" s="101" t="s">
        <v>542</v>
      </c>
      <c r="F923" s="101" t="s">
        <v>178</v>
      </c>
      <c r="G923" s="101" t="s">
        <v>1292</v>
      </c>
      <c r="H923" s="102">
        <v>3363</v>
      </c>
      <c r="I923" s="100">
        <v>3</v>
      </c>
      <c r="J923" s="103">
        <f>นครพนม!F32</f>
        <v>259011.93</v>
      </c>
      <c r="K923" s="103">
        <f>นครพนม!AM32</f>
        <v>326114.55</v>
      </c>
      <c r="L923" s="105">
        <f>นครพนม!AN32</f>
        <v>955010.29999999993</v>
      </c>
      <c r="M923" s="105">
        <f>นครพนม!AO32</f>
        <v>1028734.9500000001</v>
      </c>
      <c r="N923" s="101"/>
      <c r="O923" s="101"/>
      <c r="P923" s="101"/>
      <c r="Q923" s="93">
        <f t="shared" si="34"/>
        <v>-73724.65000000014</v>
      </c>
      <c r="R923" s="94">
        <f t="shared" si="35"/>
        <v>283.97570621468924</v>
      </c>
    </row>
    <row r="924" spans="1:18" x14ac:dyDescent="0.55000000000000004">
      <c r="A924" s="100">
        <v>6</v>
      </c>
      <c r="B924" s="101" t="s">
        <v>56</v>
      </c>
      <c r="C924" s="101" t="s">
        <v>541</v>
      </c>
      <c r="D924" s="101" t="s">
        <v>77</v>
      </c>
      <c r="E924" s="101" t="s">
        <v>542</v>
      </c>
      <c r="F924" s="101" t="s">
        <v>178</v>
      </c>
      <c r="G924" s="101" t="s">
        <v>1293</v>
      </c>
      <c r="H924" s="102">
        <v>3862</v>
      </c>
      <c r="I924" s="100">
        <v>3</v>
      </c>
      <c r="J924" s="103">
        <f>นครพนม!F33</f>
        <v>774691.48</v>
      </c>
      <c r="K924" s="104">
        <f>นครพนม!AM33</f>
        <v>838843.14</v>
      </c>
      <c r="L924" s="105">
        <f>นครพนม!AN33</f>
        <v>2519221.2999999998</v>
      </c>
      <c r="M924" s="105">
        <f>นครพนม!AO33</f>
        <v>1971662.8</v>
      </c>
      <c r="N924" s="101"/>
      <c r="O924" s="101"/>
      <c r="P924" s="101"/>
      <c r="Q924" s="93">
        <f t="shared" si="34"/>
        <v>547558.49999999977</v>
      </c>
      <c r="R924" s="94">
        <f t="shared" si="35"/>
        <v>652.31002071465559</v>
      </c>
    </row>
    <row r="925" spans="1:18" x14ac:dyDescent="0.55000000000000004">
      <c r="A925" s="100">
        <v>7</v>
      </c>
      <c r="B925" s="101" t="s">
        <v>56</v>
      </c>
      <c r="C925" s="101" t="s">
        <v>541</v>
      </c>
      <c r="D925" s="101" t="s">
        <v>77</v>
      </c>
      <c r="E925" s="101" t="s">
        <v>542</v>
      </c>
      <c r="F925" s="101" t="s">
        <v>178</v>
      </c>
      <c r="G925" s="101" t="s">
        <v>1294</v>
      </c>
      <c r="H925" s="102">
        <v>4449</v>
      </c>
      <c r="I925" s="100">
        <v>3</v>
      </c>
      <c r="J925" s="103">
        <f>นครพนม!F34</f>
        <v>322026.36</v>
      </c>
      <c r="K925" s="104">
        <f>นครพนม!AM34</f>
        <v>445186.17</v>
      </c>
      <c r="L925" s="105">
        <f>นครพนม!AN34</f>
        <v>1786088.4300000002</v>
      </c>
      <c r="M925" s="105">
        <f>นครพนม!AO34</f>
        <v>1693910.4800000002</v>
      </c>
      <c r="N925" s="101"/>
      <c r="O925" s="101"/>
      <c r="P925" s="101"/>
      <c r="Q925" s="93">
        <f t="shared" si="34"/>
        <v>92177.949999999953</v>
      </c>
      <c r="R925" s="94">
        <f t="shared" si="35"/>
        <v>401.45840188806477</v>
      </c>
    </row>
    <row r="926" spans="1:18" s="158" customFormat="1" x14ac:dyDescent="0.55000000000000004">
      <c r="A926" s="152">
        <v>8</v>
      </c>
      <c r="B926" s="153" t="s">
        <v>56</v>
      </c>
      <c r="C926" s="153" t="s">
        <v>541</v>
      </c>
      <c r="D926" s="153" t="s">
        <v>77</v>
      </c>
      <c r="E926" s="153" t="s">
        <v>542</v>
      </c>
      <c r="F926" s="153" t="s">
        <v>178</v>
      </c>
      <c r="G926" s="153" t="s">
        <v>1295</v>
      </c>
      <c r="H926" s="147">
        <v>2114</v>
      </c>
      <c r="I926" s="152">
        <v>2</v>
      </c>
      <c r="J926" s="154">
        <f>นครพนม!F35</f>
        <v>293657.62</v>
      </c>
      <c r="K926" s="155">
        <f>นครพนม!AM35</f>
        <v>300660.97000000003</v>
      </c>
      <c r="L926" s="154">
        <f>นครพนม!AN35</f>
        <v>896461.17</v>
      </c>
      <c r="M926" s="154">
        <f>นครพนม!AO35</f>
        <v>886695.92</v>
      </c>
      <c r="N926" s="153"/>
      <c r="O926" s="153"/>
      <c r="P926" s="153"/>
      <c r="Q926" s="156">
        <f t="shared" si="34"/>
        <v>9765.25</v>
      </c>
      <c r="R926" s="157">
        <f t="shared" si="35"/>
        <v>424.05921002838221</v>
      </c>
    </row>
    <row r="927" spans="1:18" x14ac:dyDescent="0.55000000000000004">
      <c r="A927" s="100">
        <v>9</v>
      </c>
      <c r="B927" s="101" t="s">
        <v>56</v>
      </c>
      <c r="C927" s="101" t="s">
        <v>541</v>
      </c>
      <c r="D927" s="101" t="s">
        <v>77</v>
      </c>
      <c r="E927" s="101" t="s">
        <v>542</v>
      </c>
      <c r="F927" s="101" t="s">
        <v>178</v>
      </c>
      <c r="G927" s="101" t="s">
        <v>1296</v>
      </c>
      <c r="H927" s="102">
        <v>2727</v>
      </c>
      <c r="I927" s="100">
        <v>2</v>
      </c>
      <c r="J927" s="103">
        <f>นครพนม!F36</f>
        <v>201009.91</v>
      </c>
      <c r="K927" s="104">
        <f>นครพนม!AM36</f>
        <v>211617.33000000002</v>
      </c>
      <c r="L927" s="105">
        <f>นครพนม!AN36</f>
        <v>711222.49000000011</v>
      </c>
      <c r="M927" s="105">
        <f>นครพนม!AO36</f>
        <v>682083.84000000008</v>
      </c>
      <c r="N927" s="101"/>
      <c r="O927" s="101"/>
      <c r="P927" s="101"/>
      <c r="Q927" s="93">
        <f t="shared" si="34"/>
        <v>29138.650000000023</v>
      </c>
      <c r="R927" s="94">
        <f t="shared" si="35"/>
        <v>260.80766043270995</v>
      </c>
    </row>
    <row r="928" spans="1:18" x14ac:dyDescent="0.55000000000000004">
      <c r="A928" s="100">
        <v>10</v>
      </c>
      <c r="B928" s="101" t="s">
        <v>56</v>
      </c>
      <c r="C928" s="101" t="s">
        <v>541</v>
      </c>
      <c r="D928" s="101" t="s">
        <v>77</v>
      </c>
      <c r="E928" s="101" t="s">
        <v>542</v>
      </c>
      <c r="F928" s="101" t="s">
        <v>178</v>
      </c>
      <c r="G928" s="101" t="s">
        <v>1297</v>
      </c>
      <c r="H928" s="102">
        <v>2481</v>
      </c>
      <c r="I928" s="100">
        <v>2</v>
      </c>
      <c r="J928" s="103">
        <f>นครพนม!F37</f>
        <v>96632.54</v>
      </c>
      <c r="K928" s="104">
        <f>นครพนม!AM37</f>
        <v>297739.51</v>
      </c>
      <c r="L928" s="105">
        <f>นครพนม!AN37</f>
        <v>1882663.67</v>
      </c>
      <c r="M928" s="105">
        <f>นครพนม!AO37</f>
        <v>1858073.6400000001</v>
      </c>
      <c r="N928" s="101"/>
      <c r="O928" s="101"/>
      <c r="P928" s="101"/>
      <c r="Q928" s="93">
        <f t="shared" si="34"/>
        <v>24590.029999999795</v>
      </c>
      <c r="R928" s="94">
        <f t="shared" si="35"/>
        <v>758.83259572752922</v>
      </c>
    </row>
    <row r="929" spans="1:18" s="112" customFormat="1" x14ac:dyDescent="0.55000000000000004">
      <c r="A929" s="106">
        <v>2</v>
      </c>
      <c r="B929" s="107" t="s">
        <v>56</v>
      </c>
      <c r="C929" s="107"/>
      <c r="D929" s="107"/>
      <c r="E929" s="107" t="s">
        <v>75</v>
      </c>
      <c r="F929" s="107"/>
      <c r="G929" s="107" t="s">
        <v>544</v>
      </c>
      <c r="H929" s="113">
        <f>SUM(H919:H928)</f>
        <v>31003</v>
      </c>
      <c r="I929" s="106"/>
      <c r="J929" s="109">
        <f>SUM(J919:J928)</f>
        <v>3060872.23</v>
      </c>
      <c r="K929" s="144">
        <f>SUM(K919:K928)</f>
        <v>3809710.4300000006</v>
      </c>
      <c r="L929" s="109">
        <f>SUM(L919:L928)</f>
        <v>15553945.1</v>
      </c>
      <c r="M929" s="109">
        <f>SUM(M919:M928)</f>
        <v>14535448.210000001</v>
      </c>
      <c r="N929" s="107">
        <v>9</v>
      </c>
      <c r="O929" s="107">
        <v>9</v>
      </c>
      <c r="P929" s="107">
        <f>N929-O929</f>
        <v>0</v>
      </c>
      <c r="Q929" s="110">
        <f t="shared" si="34"/>
        <v>1018496.8899999987</v>
      </c>
      <c r="R929" s="111">
        <f>L929/H929</f>
        <v>501.6916137148018</v>
      </c>
    </row>
    <row r="930" spans="1:18" x14ac:dyDescent="0.55000000000000004">
      <c r="A930" s="100">
        <v>1</v>
      </c>
      <c r="B930" s="101" t="s">
        <v>56</v>
      </c>
      <c r="C930" s="101" t="s">
        <v>545</v>
      </c>
      <c r="D930" s="101" t="s">
        <v>84</v>
      </c>
      <c r="E930" s="101" t="s">
        <v>546</v>
      </c>
      <c r="F930" s="101" t="s">
        <v>208</v>
      </c>
      <c r="G930" s="101" t="s">
        <v>547</v>
      </c>
      <c r="H930" s="102"/>
      <c r="I930" s="100"/>
      <c r="J930" s="103"/>
      <c r="K930" s="104"/>
      <c r="L930" s="105"/>
      <c r="M930" s="105"/>
      <c r="N930" s="101"/>
      <c r="O930" s="101"/>
      <c r="P930" s="101"/>
    </row>
    <row r="931" spans="1:18" x14ac:dyDescent="0.55000000000000004">
      <c r="A931" s="100">
        <v>2</v>
      </c>
      <c r="B931" s="101" t="s">
        <v>56</v>
      </c>
      <c r="C931" s="101" t="s">
        <v>545</v>
      </c>
      <c r="D931" s="101" t="s">
        <v>84</v>
      </c>
      <c r="E931" s="101" t="s">
        <v>546</v>
      </c>
      <c r="F931" s="101" t="s">
        <v>178</v>
      </c>
      <c r="G931" s="101" t="s">
        <v>1298</v>
      </c>
      <c r="H931" s="102">
        <v>3561</v>
      </c>
      <c r="I931" s="100">
        <v>3</v>
      </c>
      <c r="J931" s="103">
        <f>นครพนม!F38</f>
        <v>500412.74</v>
      </c>
      <c r="K931" s="104">
        <f>นครพนม!AM38</f>
        <v>573188.91</v>
      </c>
      <c r="L931" s="105">
        <f>นครพนม!AN38</f>
        <v>1880107.27</v>
      </c>
      <c r="M931" s="105">
        <f>นครพนม!AO38</f>
        <v>1551479.3399999999</v>
      </c>
      <c r="N931" s="101"/>
      <c r="O931" s="101"/>
      <c r="P931" s="101"/>
      <c r="Q931" s="93">
        <f t="shared" si="34"/>
        <v>328627.93000000017</v>
      </c>
      <c r="R931" s="94">
        <f t="shared" si="35"/>
        <v>527.97171300196578</v>
      </c>
    </row>
    <row r="932" spans="1:18" x14ac:dyDescent="0.55000000000000004">
      <c r="A932" s="100">
        <v>3</v>
      </c>
      <c r="B932" s="101" t="s">
        <v>56</v>
      </c>
      <c r="C932" s="101" t="s">
        <v>545</v>
      </c>
      <c r="D932" s="101" t="s">
        <v>84</v>
      </c>
      <c r="E932" s="101" t="s">
        <v>546</v>
      </c>
      <c r="F932" s="101" t="s">
        <v>178</v>
      </c>
      <c r="G932" s="101" t="s">
        <v>1299</v>
      </c>
      <c r="H932" s="102">
        <v>4235</v>
      </c>
      <c r="I932" s="100">
        <v>3</v>
      </c>
      <c r="J932" s="103">
        <f>นครพนม!F39</f>
        <v>591676.31000000006</v>
      </c>
      <c r="K932" s="104">
        <f>นครพนม!AM39</f>
        <v>795457.6100000001</v>
      </c>
      <c r="L932" s="105">
        <f>นครพนม!AN39</f>
        <v>2728370.39</v>
      </c>
      <c r="M932" s="105">
        <f>นครพนม!AO39</f>
        <v>2284584.52</v>
      </c>
      <c r="N932" s="101"/>
      <c r="O932" s="101"/>
      <c r="P932" s="101"/>
      <c r="Q932" s="93">
        <f t="shared" si="34"/>
        <v>443785.87000000011</v>
      </c>
      <c r="R932" s="94">
        <f t="shared" si="35"/>
        <v>644.24330342384894</v>
      </c>
    </row>
    <row r="933" spans="1:18" x14ac:dyDescent="0.55000000000000004">
      <c r="A933" s="100">
        <v>4</v>
      </c>
      <c r="B933" s="101" t="s">
        <v>56</v>
      </c>
      <c r="C933" s="101" t="s">
        <v>545</v>
      </c>
      <c r="D933" s="101" t="s">
        <v>84</v>
      </c>
      <c r="E933" s="101" t="s">
        <v>546</v>
      </c>
      <c r="F933" s="101" t="s">
        <v>178</v>
      </c>
      <c r="G933" s="101" t="s">
        <v>1300</v>
      </c>
      <c r="H933" s="102">
        <v>1123</v>
      </c>
      <c r="I933" s="100">
        <v>1</v>
      </c>
      <c r="J933" s="103">
        <f>นครพนม!F40</f>
        <v>575589.68000000005</v>
      </c>
      <c r="K933" s="104">
        <f>นครพนม!AM40</f>
        <v>705285.01</v>
      </c>
      <c r="L933" s="105">
        <f>นครพนม!AN40</f>
        <v>1669377.24</v>
      </c>
      <c r="M933" s="105">
        <f>นครพนม!AO40</f>
        <v>1580168.46</v>
      </c>
      <c r="N933" s="101"/>
      <c r="O933" s="101"/>
      <c r="P933" s="101"/>
      <c r="Q933" s="93">
        <f t="shared" si="34"/>
        <v>89208.780000000028</v>
      </c>
      <c r="R933" s="94">
        <f t="shared" si="35"/>
        <v>1486.5336064113981</v>
      </c>
    </row>
    <row r="934" spans="1:18" x14ac:dyDescent="0.55000000000000004">
      <c r="A934" s="100">
        <v>5</v>
      </c>
      <c r="B934" s="101" t="s">
        <v>56</v>
      </c>
      <c r="C934" s="101" t="s">
        <v>545</v>
      </c>
      <c r="D934" s="101" t="s">
        <v>84</v>
      </c>
      <c r="E934" s="101" t="s">
        <v>546</v>
      </c>
      <c r="F934" s="101" t="s">
        <v>178</v>
      </c>
      <c r="G934" s="101" t="s">
        <v>1301</v>
      </c>
      <c r="H934" s="102">
        <v>1984</v>
      </c>
      <c r="I934" s="100">
        <v>2</v>
      </c>
      <c r="J934" s="103">
        <f>นครพนม!F41</f>
        <v>242759.44</v>
      </c>
      <c r="K934" s="104">
        <f>นครพนม!AM41</f>
        <v>-267390.59999999998</v>
      </c>
      <c r="L934" s="105">
        <f>นครพนม!AN41</f>
        <v>1613905.8199999998</v>
      </c>
      <c r="M934" s="105">
        <f>นครพนม!AO41</f>
        <v>1440031.49</v>
      </c>
      <c r="N934" s="101"/>
      <c r="O934" s="101"/>
      <c r="P934" s="101"/>
      <c r="Q934" s="93">
        <f t="shared" si="34"/>
        <v>173874.32999999984</v>
      </c>
      <c r="R934" s="94">
        <f t="shared" si="35"/>
        <v>813.46059475806442</v>
      </c>
    </row>
    <row r="935" spans="1:18" x14ac:dyDescent="0.55000000000000004">
      <c r="A935" s="100">
        <v>6</v>
      </c>
      <c r="B935" s="101" t="s">
        <v>56</v>
      </c>
      <c r="C935" s="101" t="s">
        <v>545</v>
      </c>
      <c r="D935" s="101" t="s">
        <v>84</v>
      </c>
      <c r="E935" s="101" t="s">
        <v>546</v>
      </c>
      <c r="F935" s="101" t="s">
        <v>178</v>
      </c>
      <c r="G935" s="101" t="s">
        <v>1302</v>
      </c>
      <c r="H935" s="102">
        <v>2515</v>
      </c>
      <c r="I935" s="100">
        <v>2</v>
      </c>
      <c r="J935" s="103">
        <f>นครพนม!F42</f>
        <v>290979.43</v>
      </c>
      <c r="K935" s="104">
        <f>นครพนม!AM42</f>
        <v>390491.86</v>
      </c>
      <c r="L935" s="105">
        <f>นครพนม!AN42</f>
        <v>2295737.4900000002</v>
      </c>
      <c r="M935" s="105">
        <f>นครพนม!AO42</f>
        <v>1798469.3</v>
      </c>
      <c r="N935" s="101"/>
      <c r="O935" s="101"/>
      <c r="P935" s="101"/>
      <c r="Q935" s="93">
        <f t="shared" si="34"/>
        <v>497268.19000000018</v>
      </c>
      <c r="R935" s="94">
        <f t="shared" si="35"/>
        <v>912.81808747514924</v>
      </c>
    </row>
    <row r="936" spans="1:18" x14ac:dyDescent="0.55000000000000004">
      <c r="A936" s="100">
        <v>7</v>
      </c>
      <c r="B936" s="101" t="s">
        <v>56</v>
      </c>
      <c r="C936" s="101" t="s">
        <v>545</v>
      </c>
      <c r="D936" s="101" t="s">
        <v>84</v>
      </c>
      <c r="E936" s="101" t="s">
        <v>546</v>
      </c>
      <c r="F936" s="101" t="s">
        <v>178</v>
      </c>
      <c r="G936" s="101" t="s">
        <v>1303</v>
      </c>
      <c r="H936" s="102">
        <v>2195</v>
      </c>
      <c r="I936" s="100">
        <v>2</v>
      </c>
      <c r="J936" s="103">
        <f>นครพนม!F43</f>
        <v>430213.35</v>
      </c>
      <c r="K936" s="104">
        <f>นครพนม!AM43</f>
        <v>437576.55</v>
      </c>
      <c r="L936" s="105">
        <f>นครพนม!AN43</f>
        <v>2162492.09</v>
      </c>
      <c r="M936" s="105">
        <f>นครพนม!AO43</f>
        <v>1905443.28</v>
      </c>
      <c r="N936" s="101"/>
      <c r="O936" s="101"/>
      <c r="P936" s="101"/>
      <c r="Q936" s="93">
        <f t="shared" si="34"/>
        <v>257048.80999999982</v>
      </c>
      <c r="R936" s="94">
        <f t="shared" si="35"/>
        <v>985.19001822323457</v>
      </c>
    </row>
    <row r="937" spans="1:18" x14ac:dyDescent="0.55000000000000004">
      <c r="A937" s="100">
        <v>8</v>
      </c>
      <c r="B937" s="101" t="s">
        <v>56</v>
      </c>
      <c r="C937" s="101" t="s">
        <v>545</v>
      </c>
      <c r="D937" s="101" t="s">
        <v>84</v>
      </c>
      <c r="E937" s="101" t="s">
        <v>546</v>
      </c>
      <c r="F937" s="101" t="s">
        <v>178</v>
      </c>
      <c r="G937" s="101" t="s">
        <v>1304</v>
      </c>
      <c r="H937" s="102">
        <v>2113</v>
      </c>
      <c r="I937" s="100">
        <v>2</v>
      </c>
      <c r="J937" s="103">
        <f>นครพนม!F44</f>
        <v>402011.34</v>
      </c>
      <c r="K937" s="104">
        <f>นครพนม!AM44</f>
        <v>506226.30000000005</v>
      </c>
      <c r="L937" s="105">
        <f>นครพนม!AN44</f>
        <v>646999.62</v>
      </c>
      <c r="M937" s="105">
        <f>นครพนม!AO44</f>
        <v>467130.5</v>
      </c>
      <c r="N937" s="101"/>
      <c r="O937" s="101"/>
      <c r="P937" s="101"/>
      <c r="Q937" s="93">
        <f t="shared" si="34"/>
        <v>179869.12</v>
      </c>
      <c r="R937" s="94">
        <f t="shared" si="35"/>
        <v>306.19953620444863</v>
      </c>
    </row>
    <row r="938" spans="1:18" x14ac:dyDescent="0.55000000000000004">
      <c r="A938" s="100">
        <v>9</v>
      </c>
      <c r="B938" s="101" t="s">
        <v>56</v>
      </c>
      <c r="C938" s="101" t="s">
        <v>545</v>
      </c>
      <c r="D938" s="101" t="s">
        <v>84</v>
      </c>
      <c r="E938" s="101" t="s">
        <v>546</v>
      </c>
      <c r="F938" s="101" t="s">
        <v>178</v>
      </c>
      <c r="G938" s="101" t="s">
        <v>1305</v>
      </c>
      <c r="H938" s="102">
        <v>2880</v>
      </c>
      <c r="I938" s="100">
        <v>2</v>
      </c>
      <c r="J938" s="103">
        <f>นครพนม!F45</f>
        <v>667711.48</v>
      </c>
      <c r="K938" s="104">
        <f>นครพนม!AM45</f>
        <v>703602.72</v>
      </c>
      <c r="L938" s="105">
        <f>นครพนม!AN45</f>
        <v>1929452.1400000001</v>
      </c>
      <c r="M938" s="105">
        <f>นครพนม!AO45</f>
        <v>1641691.87</v>
      </c>
      <c r="N938" s="101"/>
      <c r="O938" s="101"/>
      <c r="P938" s="101"/>
      <c r="Q938" s="93">
        <f t="shared" si="34"/>
        <v>287760.27</v>
      </c>
      <c r="R938" s="94">
        <f t="shared" si="35"/>
        <v>669.94865972222226</v>
      </c>
    </row>
    <row r="939" spans="1:18" x14ac:dyDescent="0.55000000000000004">
      <c r="A939" s="100">
        <v>10</v>
      </c>
      <c r="B939" s="101" t="s">
        <v>56</v>
      </c>
      <c r="C939" s="101" t="s">
        <v>545</v>
      </c>
      <c r="D939" s="101" t="s">
        <v>84</v>
      </c>
      <c r="E939" s="101" t="s">
        <v>546</v>
      </c>
      <c r="F939" s="101" t="s">
        <v>178</v>
      </c>
      <c r="G939" s="101" t="s">
        <v>1306</v>
      </c>
      <c r="H939" s="102">
        <v>2008</v>
      </c>
      <c r="I939" s="100">
        <v>2</v>
      </c>
      <c r="J939" s="103">
        <f>นครพนม!F46</f>
        <v>287564.84000000003</v>
      </c>
      <c r="K939" s="104">
        <f>นครพนม!AM46</f>
        <v>309639.48000000004</v>
      </c>
      <c r="L939" s="105">
        <f>นครพนม!AN46</f>
        <v>1469900.8199999998</v>
      </c>
      <c r="M939" s="105">
        <f>นครพนม!AO46</f>
        <v>1337332.52</v>
      </c>
      <c r="N939" s="101"/>
      <c r="O939" s="101"/>
      <c r="P939" s="101"/>
      <c r="Q939" s="93">
        <f t="shared" si="34"/>
        <v>132568.29999999981</v>
      </c>
      <c r="R939" s="94">
        <f t="shared" si="35"/>
        <v>732.02232071713138</v>
      </c>
    </row>
    <row r="940" spans="1:18" x14ac:dyDescent="0.55000000000000004">
      <c r="A940" s="100">
        <v>11</v>
      </c>
      <c r="B940" s="101" t="s">
        <v>56</v>
      </c>
      <c r="C940" s="101" t="s">
        <v>545</v>
      </c>
      <c r="D940" s="101" t="s">
        <v>84</v>
      </c>
      <c r="E940" s="101" t="s">
        <v>546</v>
      </c>
      <c r="F940" s="101" t="s">
        <v>178</v>
      </c>
      <c r="G940" s="101" t="s">
        <v>1307</v>
      </c>
      <c r="H940" s="102">
        <v>1706</v>
      </c>
      <c r="I940" s="100">
        <v>2</v>
      </c>
      <c r="J940" s="103">
        <f>นครพนม!F47</f>
        <v>375859.65</v>
      </c>
      <c r="K940" s="104">
        <f>นครพนม!AM47</f>
        <v>237940.31</v>
      </c>
      <c r="L940" s="105">
        <f>นครพนม!AN47</f>
        <v>1462912.0699999998</v>
      </c>
      <c r="M940" s="105">
        <f>นครพนม!AO47</f>
        <v>1212484.29</v>
      </c>
      <c r="N940" s="101"/>
      <c r="O940" s="101"/>
      <c r="P940" s="101"/>
      <c r="Q940" s="93">
        <f t="shared" si="34"/>
        <v>250427.7799999998</v>
      </c>
      <c r="R940" s="94">
        <f t="shared" si="35"/>
        <v>857.51000586166458</v>
      </c>
    </row>
    <row r="941" spans="1:18" x14ac:dyDescent="0.55000000000000004">
      <c r="A941" s="100">
        <v>12</v>
      </c>
      <c r="B941" s="101" t="s">
        <v>56</v>
      </c>
      <c r="C941" s="101" t="s">
        <v>545</v>
      </c>
      <c r="D941" s="101" t="s">
        <v>84</v>
      </c>
      <c r="E941" s="101" t="s">
        <v>546</v>
      </c>
      <c r="F941" s="101" t="s">
        <v>178</v>
      </c>
      <c r="G941" s="101" t="s">
        <v>1308</v>
      </c>
      <c r="H941" s="102">
        <v>1846</v>
      </c>
      <c r="I941" s="100">
        <v>2</v>
      </c>
      <c r="J941" s="103">
        <f>นครพนม!F48</f>
        <v>231907.63</v>
      </c>
      <c r="K941" s="104">
        <f>นครพนม!AM48</f>
        <v>447195.75</v>
      </c>
      <c r="L941" s="105">
        <f>นครพนม!AN48</f>
        <v>1386256.85</v>
      </c>
      <c r="M941" s="105">
        <f>นครพนม!AO48</f>
        <v>1186875.96</v>
      </c>
      <c r="N941" s="101"/>
      <c r="O941" s="101"/>
      <c r="P941" s="101"/>
      <c r="Q941" s="93">
        <f t="shared" si="34"/>
        <v>199380.89000000013</v>
      </c>
      <c r="R941" s="94">
        <f t="shared" si="35"/>
        <v>750.95170639219941</v>
      </c>
    </row>
    <row r="942" spans="1:18" x14ac:dyDescent="0.55000000000000004">
      <c r="A942" s="100">
        <v>13</v>
      </c>
      <c r="B942" s="101" t="s">
        <v>56</v>
      </c>
      <c r="C942" s="101" t="s">
        <v>545</v>
      </c>
      <c r="D942" s="101" t="s">
        <v>84</v>
      </c>
      <c r="E942" s="101" t="s">
        <v>546</v>
      </c>
      <c r="F942" s="101" t="s">
        <v>178</v>
      </c>
      <c r="G942" s="101" t="s">
        <v>1309</v>
      </c>
      <c r="H942" s="102">
        <v>2707</v>
      </c>
      <c r="I942" s="100">
        <v>2</v>
      </c>
      <c r="J942" s="103">
        <f>นครพนม!F49</f>
        <v>514493.96</v>
      </c>
      <c r="K942" s="104">
        <f>นครพนม!AM49</f>
        <v>517049.21</v>
      </c>
      <c r="L942" s="105">
        <f>นครพนม!AN49</f>
        <v>1798691.8599999999</v>
      </c>
      <c r="M942" s="105">
        <f>นครพนม!AO49</f>
        <v>1764392.52</v>
      </c>
      <c r="N942" s="101"/>
      <c r="O942" s="101"/>
      <c r="P942" s="101"/>
      <c r="Q942" s="93">
        <f t="shared" si="34"/>
        <v>34299.339999999851</v>
      </c>
      <c r="R942" s="94">
        <f t="shared" si="35"/>
        <v>664.45949759881785</v>
      </c>
    </row>
    <row r="943" spans="1:18" x14ac:dyDescent="0.55000000000000004">
      <c r="A943" s="100">
        <v>14</v>
      </c>
      <c r="B943" s="101" t="s">
        <v>56</v>
      </c>
      <c r="C943" s="101" t="s">
        <v>545</v>
      </c>
      <c r="D943" s="101" t="s">
        <v>84</v>
      </c>
      <c r="E943" s="101" t="s">
        <v>546</v>
      </c>
      <c r="F943" s="101" t="s">
        <v>178</v>
      </c>
      <c r="G943" s="101" t="s">
        <v>1310</v>
      </c>
      <c r="H943" s="102">
        <v>2688</v>
      </c>
      <c r="I943" s="100">
        <v>2</v>
      </c>
      <c r="J943" s="103">
        <f>นครพนม!F50</f>
        <v>405222.68</v>
      </c>
      <c r="K943" s="104">
        <f>นครพนม!AM50</f>
        <v>665430.52</v>
      </c>
      <c r="L943" s="105">
        <f>นครพนม!AN50</f>
        <v>1936141.5899999999</v>
      </c>
      <c r="M943" s="105">
        <f>นครพนม!AO50</f>
        <v>1759597.25</v>
      </c>
      <c r="N943" s="101"/>
      <c r="O943" s="101"/>
      <c r="P943" s="101"/>
      <c r="Q943" s="93">
        <f t="shared" si="34"/>
        <v>176544.33999999985</v>
      </c>
      <c r="R943" s="94">
        <f t="shared" si="35"/>
        <v>720.29077008928562</v>
      </c>
    </row>
    <row r="944" spans="1:18" x14ac:dyDescent="0.55000000000000004">
      <c r="A944" s="100">
        <v>15</v>
      </c>
      <c r="B944" s="101" t="s">
        <v>56</v>
      </c>
      <c r="C944" s="101" t="s">
        <v>545</v>
      </c>
      <c r="D944" s="101" t="s">
        <v>84</v>
      </c>
      <c r="E944" s="101" t="s">
        <v>546</v>
      </c>
      <c r="F944" s="101" t="s">
        <v>178</v>
      </c>
      <c r="G944" s="101" t="s">
        <v>1311</v>
      </c>
      <c r="H944" s="102">
        <v>2663</v>
      </c>
      <c r="I944" s="100">
        <v>2</v>
      </c>
      <c r="J944" s="103">
        <f>นครพนม!F51</f>
        <v>546754.11</v>
      </c>
      <c r="K944" s="104">
        <f>นครพนม!AM51</f>
        <v>766549.46</v>
      </c>
      <c r="L944" s="105">
        <f>นครพนม!AN51</f>
        <v>1971026.2</v>
      </c>
      <c r="M944" s="105">
        <f>นครพนม!AO51</f>
        <v>1850037.69</v>
      </c>
      <c r="N944" s="101"/>
      <c r="O944" s="101"/>
      <c r="P944" s="101"/>
      <c r="Q944" s="93">
        <f t="shared" si="34"/>
        <v>120988.51000000001</v>
      </c>
      <c r="R944" s="94">
        <f t="shared" si="35"/>
        <v>740.15253473526093</v>
      </c>
    </row>
    <row r="945" spans="1:18" x14ac:dyDescent="0.55000000000000004">
      <c r="A945" s="100">
        <v>16</v>
      </c>
      <c r="B945" s="101" t="s">
        <v>56</v>
      </c>
      <c r="C945" s="101" t="s">
        <v>545</v>
      </c>
      <c r="D945" s="101" t="s">
        <v>84</v>
      </c>
      <c r="E945" s="101" t="s">
        <v>546</v>
      </c>
      <c r="F945" s="101" t="s">
        <v>178</v>
      </c>
      <c r="G945" s="101" t="s">
        <v>1312</v>
      </c>
      <c r="H945" s="102">
        <v>1880</v>
      </c>
      <c r="I945" s="100">
        <v>2</v>
      </c>
      <c r="J945" s="103">
        <f>นครพนม!F52</f>
        <v>689848.57</v>
      </c>
      <c r="K945" s="104">
        <f>นครพนม!AM52</f>
        <v>750722.87999999989</v>
      </c>
      <c r="L945" s="105">
        <f>นครพนม!AN52</f>
        <v>1902949.6400000001</v>
      </c>
      <c r="M945" s="105">
        <f>นครพนม!AO52</f>
        <v>1598764.95</v>
      </c>
      <c r="N945" s="101"/>
      <c r="O945" s="101"/>
      <c r="P945" s="101"/>
      <c r="Q945" s="93">
        <f t="shared" si="34"/>
        <v>304184.69000000018</v>
      </c>
      <c r="R945" s="94">
        <f t="shared" si="35"/>
        <v>1012.207255319149</v>
      </c>
    </row>
    <row r="946" spans="1:18" x14ac:dyDescent="0.55000000000000004">
      <c r="A946" s="114">
        <v>17</v>
      </c>
      <c r="B946" s="115" t="s">
        <v>56</v>
      </c>
      <c r="C946" s="115" t="s">
        <v>545</v>
      </c>
      <c r="D946" s="115" t="s">
        <v>84</v>
      </c>
      <c r="E946" s="115" t="s">
        <v>546</v>
      </c>
      <c r="F946" s="115" t="s">
        <v>178</v>
      </c>
      <c r="G946" s="115" t="s">
        <v>1313</v>
      </c>
      <c r="H946" s="116">
        <v>2375</v>
      </c>
      <c r="I946" s="114">
        <v>2</v>
      </c>
      <c r="J946" s="103">
        <f>นครพนม!F53</f>
        <v>330749.69</v>
      </c>
      <c r="K946" s="104">
        <f>นครพนม!AM53</f>
        <v>370735.3</v>
      </c>
      <c r="L946" s="105">
        <f>นครพนม!AN53</f>
        <v>1622473.4700000002</v>
      </c>
      <c r="M946" s="105">
        <f>นครพนม!AO53</f>
        <v>1506070.22</v>
      </c>
      <c r="N946" s="101"/>
      <c r="O946" s="101"/>
      <c r="P946" s="101"/>
      <c r="Q946" s="93">
        <f t="shared" si="34"/>
        <v>116403.25000000023</v>
      </c>
      <c r="R946" s="94">
        <f t="shared" si="35"/>
        <v>683.14672421052637</v>
      </c>
    </row>
    <row r="947" spans="1:18" x14ac:dyDescent="0.55000000000000004">
      <c r="A947" s="114">
        <v>18</v>
      </c>
      <c r="B947" s="115" t="s">
        <v>56</v>
      </c>
      <c r="C947" s="115" t="s">
        <v>545</v>
      </c>
      <c r="D947" s="115" t="s">
        <v>84</v>
      </c>
      <c r="E947" s="115" t="s">
        <v>546</v>
      </c>
      <c r="F947" s="115" t="s">
        <v>178</v>
      </c>
      <c r="G947" s="115" t="s">
        <v>1314</v>
      </c>
      <c r="H947" s="116">
        <v>1804</v>
      </c>
      <c r="I947" s="114">
        <v>2</v>
      </c>
      <c r="J947" s="103">
        <f>นครพนม!F54</f>
        <v>253551.59</v>
      </c>
      <c r="K947" s="104">
        <f>นครพนม!AM54</f>
        <v>378704.07</v>
      </c>
      <c r="L947" s="105">
        <f>นครพนม!AN54</f>
        <v>1575343.3199999998</v>
      </c>
      <c r="M947" s="105">
        <f>นครพนม!AO54</f>
        <v>1308885.29</v>
      </c>
      <c r="N947" s="101"/>
      <c r="O947" s="101"/>
      <c r="P947" s="101"/>
      <c r="Q947" s="93">
        <f t="shared" si="34"/>
        <v>266458.0299999998</v>
      </c>
      <c r="R947" s="94">
        <f t="shared" si="35"/>
        <v>873.2501773835919</v>
      </c>
    </row>
    <row r="948" spans="1:18" s="112" customFormat="1" x14ac:dyDescent="0.55000000000000004">
      <c r="A948" s="106">
        <v>3</v>
      </c>
      <c r="B948" s="107" t="s">
        <v>56</v>
      </c>
      <c r="C948" s="107"/>
      <c r="D948" s="107"/>
      <c r="E948" s="107" t="s">
        <v>75</v>
      </c>
      <c r="F948" s="107"/>
      <c r="G948" s="107" t="s">
        <v>548</v>
      </c>
      <c r="H948" s="113">
        <f>SUM(H930:H947)</f>
        <v>40283</v>
      </c>
      <c r="I948" s="106"/>
      <c r="J948" s="109">
        <f>SUM(J930:J947)</f>
        <v>7337306.4900000002</v>
      </c>
      <c r="K948" s="109">
        <f>SUM(K930:K947)</f>
        <v>8288405.3399999989</v>
      </c>
      <c r="L948" s="109">
        <f>SUM(L930:L947)</f>
        <v>30052137.879999999</v>
      </c>
      <c r="M948" s="109">
        <f>SUM(M930:M947)</f>
        <v>26193439.449999999</v>
      </c>
      <c r="N948" s="107">
        <v>17</v>
      </c>
      <c r="O948" s="107">
        <v>17</v>
      </c>
      <c r="P948" s="107">
        <f>N948-O948</f>
        <v>0</v>
      </c>
      <c r="Q948" s="110">
        <f t="shared" si="34"/>
        <v>3858698.4299999997</v>
      </c>
      <c r="R948" s="111">
        <f>L948/H948</f>
        <v>746.02531787602709</v>
      </c>
    </row>
    <row r="949" spans="1:18" x14ac:dyDescent="0.55000000000000004">
      <c r="A949" s="100">
        <v>1</v>
      </c>
      <c r="B949" s="101" t="s">
        <v>56</v>
      </c>
      <c r="C949" s="101" t="s">
        <v>549</v>
      </c>
      <c r="D949" s="101" t="s">
        <v>91</v>
      </c>
      <c r="E949" s="101" t="s">
        <v>550</v>
      </c>
      <c r="F949" s="101" t="s">
        <v>208</v>
      </c>
      <c r="G949" s="101" t="s">
        <v>551</v>
      </c>
      <c r="H949" s="102"/>
      <c r="I949" s="100"/>
      <c r="J949" s="103"/>
      <c r="K949" s="104"/>
      <c r="L949" s="105"/>
      <c r="M949" s="105"/>
      <c r="N949" s="101"/>
      <c r="O949" s="101"/>
      <c r="P949" s="101"/>
    </row>
    <row r="950" spans="1:18" x14ac:dyDescent="0.55000000000000004">
      <c r="A950" s="100">
        <v>2</v>
      </c>
      <c r="B950" s="101" t="s">
        <v>56</v>
      </c>
      <c r="C950" s="101" t="s">
        <v>549</v>
      </c>
      <c r="D950" s="101" t="s">
        <v>91</v>
      </c>
      <c r="E950" s="101" t="s">
        <v>550</v>
      </c>
      <c r="F950" s="101" t="s">
        <v>178</v>
      </c>
      <c r="G950" s="101" t="s">
        <v>1315</v>
      </c>
      <c r="H950" s="102">
        <v>2423</v>
      </c>
      <c r="I950" s="100">
        <v>2</v>
      </c>
      <c r="J950" s="103">
        <f>นครพนม!F55</f>
        <v>623496.35</v>
      </c>
      <c r="K950" s="104">
        <f>นครพนม!AM55</f>
        <v>616173.38</v>
      </c>
      <c r="L950" s="105">
        <f>นครพนม!AN55</f>
        <v>2713222.9400000004</v>
      </c>
      <c r="M950" s="105">
        <f>นครพนม!AO55</f>
        <v>2310657.5</v>
      </c>
      <c r="N950" s="101"/>
      <c r="O950" s="101"/>
      <c r="P950" s="101"/>
      <c r="Q950" s="93">
        <f t="shared" si="34"/>
        <v>402565.44000000041</v>
      </c>
      <c r="R950" s="94">
        <f t="shared" si="35"/>
        <v>1119.7783491539415</v>
      </c>
    </row>
    <row r="951" spans="1:18" x14ac:dyDescent="0.55000000000000004">
      <c r="A951" s="100">
        <v>3</v>
      </c>
      <c r="B951" s="101" t="s">
        <v>56</v>
      </c>
      <c r="C951" s="101" t="s">
        <v>549</v>
      </c>
      <c r="D951" s="101" t="s">
        <v>91</v>
      </c>
      <c r="E951" s="101" t="s">
        <v>550</v>
      </c>
      <c r="F951" s="101" t="s">
        <v>178</v>
      </c>
      <c r="G951" s="101" t="s">
        <v>1316</v>
      </c>
      <c r="H951" s="102">
        <v>1424</v>
      </c>
      <c r="I951" s="100">
        <v>1</v>
      </c>
      <c r="J951" s="103">
        <f>นครพนม!F56</f>
        <v>362239.79</v>
      </c>
      <c r="K951" s="104">
        <f>นครพนม!AM56</f>
        <v>404483.39999999997</v>
      </c>
      <c r="L951" s="105">
        <f>นครพนม!AN56</f>
        <v>1253730.48</v>
      </c>
      <c r="M951" s="105">
        <f>นครพนม!AO56</f>
        <v>1137368.1400000001</v>
      </c>
      <c r="N951" s="101"/>
      <c r="O951" s="101"/>
      <c r="P951" s="101"/>
      <c r="Q951" s="93">
        <f t="shared" si="34"/>
        <v>116362.33999999985</v>
      </c>
      <c r="R951" s="94">
        <f t="shared" si="35"/>
        <v>880.42870786516858</v>
      </c>
    </row>
    <row r="952" spans="1:18" x14ac:dyDescent="0.55000000000000004">
      <c r="A952" s="100">
        <v>4</v>
      </c>
      <c r="B952" s="101" t="s">
        <v>56</v>
      </c>
      <c r="C952" s="101" t="s">
        <v>549</v>
      </c>
      <c r="D952" s="101" t="s">
        <v>91</v>
      </c>
      <c r="E952" s="101" t="s">
        <v>550</v>
      </c>
      <c r="F952" s="101" t="s">
        <v>178</v>
      </c>
      <c r="G952" s="101" t="s">
        <v>1317</v>
      </c>
      <c r="H952" s="102">
        <v>1355</v>
      </c>
      <c r="I952" s="100">
        <v>1</v>
      </c>
      <c r="J952" s="103">
        <f>นครพนม!F57</f>
        <v>348428.48</v>
      </c>
      <c r="K952" s="104">
        <f>นครพนม!AM57</f>
        <v>387235.23</v>
      </c>
      <c r="L952" s="105">
        <f>นครพนม!AN57</f>
        <v>1267308.74</v>
      </c>
      <c r="M952" s="105">
        <f>นครพนม!AO57</f>
        <v>1150353.8800000001</v>
      </c>
      <c r="N952" s="101"/>
      <c r="O952" s="101"/>
      <c r="P952" s="101"/>
      <c r="Q952" s="93">
        <f t="shared" si="34"/>
        <v>116954.85999999987</v>
      </c>
      <c r="R952" s="94">
        <f t="shared" si="35"/>
        <v>935.28320295202957</v>
      </c>
    </row>
    <row r="953" spans="1:18" x14ac:dyDescent="0.55000000000000004">
      <c r="A953" s="100">
        <v>5</v>
      </c>
      <c r="B953" s="101" t="s">
        <v>56</v>
      </c>
      <c r="C953" s="101" t="s">
        <v>549</v>
      </c>
      <c r="D953" s="101" t="s">
        <v>91</v>
      </c>
      <c r="E953" s="101" t="s">
        <v>550</v>
      </c>
      <c r="F953" s="101" t="s">
        <v>178</v>
      </c>
      <c r="G953" s="101" t="s">
        <v>1318</v>
      </c>
      <c r="H953" s="102">
        <v>2385</v>
      </c>
      <c r="I953" s="100">
        <v>2</v>
      </c>
      <c r="J953" s="103">
        <f>นครพนม!F58</f>
        <v>803791.14</v>
      </c>
      <c r="K953" s="104">
        <f>นครพนม!AM58</f>
        <v>770883.38</v>
      </c>
      <c r="L953" s="105">
        <f>นครพนม!AN58</f>
        <v>1978129.6099999999</v>
      </c>
      <c r="M953" s="105">
        <f>นครพนม!AO58</f>
        <v>1676193.12</v>
      </c>
      <c r="N953" s="101"/>
      <c r="O953" s="101"/>
      <c r="P953" s="101"/>
      <c r="Q953" s="93">
        <f t="shared" si="34"/>
        <v>301936.48999999976</v>
      </c>
      <c r="R953" s="94">
        <f t="shared" si="35"/>
        <v>829.40444863731648</v>
      </c>
    </row>
    <row r="954" spans="1:18" x14ac:dyDescent="0.55000000000000004">
      <c r="A954" s="100">
        <v>6</v>
      </c>
      <c r="B954" s="101" t="s">
        <v>56</v>
      </c>
      <c r="C954" s="101" t="s">
        <v>549</v>
      </c>
      <c r="D954" s="101" t="s">
        <v>91</v>
      </c>
      <c r="E954" s="101" t="s">
        <v>550</v>
      </c>
      <c r="F954" s="101" t="s">
        <v>178</v>
      </c>
      <c r="G954" s="101" t="s">
        <v>1319</v>
      </c>
      <c r="H954" s="102">
        <v>1462</v>
      </c>
      <c r="I954" s="100">
        <v>1</v>
      </c>
      <c r="J954" s="103">
        <f>นครพนม!F59</f>
        <v>336368.62</v>
      </c>
      <c r="K954" s="104">
        <f>นครพนม!AM59</f>
        <v>329243.82999999996</v>
      </c>
      <c r="L954" s="105">
        <f>นครพนม!AN59</f>
        <v>1575981.1600000001</v>
      </c>
      <c r="M954" s="105">
        <f>นครพนม!AO59</f>
        <v>1299791.2100000002</v>
      </c>
      <c r="N954" s="101"/>
      <c r="O954" s="101"/>
      <c r="P954" s="101"/>
      <c r="Q954" s="93">
        <f t="shared" si="34"/>
        <v>276189.94999999995</v>
      </c>
      <c r="R954" s="94">
        <f t="shared" si="35"/>
        <v>1077.9624897400822</v>
      </c>
    </row>
    <row r="955" spans="1:18" x14ac:dyDescent="0.55000000000000004">
      <c r="A955" s="100">
        <v>7</v>
      </c>
      <c r="B955" s="101" t="s">
        <v>56</v>
      </c>
      <c r="C955" s="101" t="s">
        <v>549</v>
      </c>
      <c r="D955" s="101" t="s">
        <v>91</v>
      </c>
      <c r="E955" s="101" t="s">
        <v>550</v>
      </c>
      <c r="F955" s="101" t="s">
        <v>178</v>
      </c>
      <c r="G955" s="101" t="s">
        <v>1320</v>
      </c>
      <c r="H955" s="102">
        <v>2682</v>
      </c>
      <c r="I955" s="100">
        <v>2</v>
      </c>
      <c r="J955" s="103">
        <f>นครพนม!F60</f>
        <v>257428.76</v>
      </c>
      <c r="K955" s="104">
        <f>นครพนม!AM60</f>
        <v>299279.89</v>
      </c>
      <c r="L955" s="105">
        <f>นครพนม!AN60</f>
        <v>2372212.2099999995</v>
      </c>
      <c r="M955" s="105">
        <f>นครพนม!AO60</f>
        <v>2058729.44</v>
      </c>
      <c r="N955" s="101"/>
      <c r="O955" s="101"/>
      <c r="P955" s="101"/>
      <c r="Q955" s="93">
        <f t="shared" si="34"/>
        <v>313482.76999999955</v>
      </c>
      <c r="R955" s="94">
        <f t="shared" si="35"/>
        <v>884.49373974645766</v>
      </c>
    </row>
    <row r="956" spans="1:18" x14ac:dyDescent="0.55000000000000004">
      <c r="A956" s="100">
        <v>8</v>
      </c>
      <c r="B956" s="101" t="s">
        <v>56</v>
      </c>
      <c r="C956" s="101" t="s">
        <v>549</v>
      </c>
      <c r="D956" s="101" t="s">
        <v>91</v>
      </c>
      <c r="E956" s="101" t="s">
        <v>550</v>
      </c>
      <c r="F956" s="101" t="s">
        <v>178</v>
      </c>
      <c r="G956" s="101" t="s">
        <v>1321</v>
      </c>
      <c r="H956" s="102">
        <v>4067</v>
      </c>
      <c r="I956" s="100">
        <v>3</v>
      </c>
      <c r="J956" s="103">
        <f>นครพนม!F61</f>
        <v>317085.86</v>
      </c>
      <c r="K956" s="104">
        <f>นครพนม!AM61</f>
        <v>291006.64999999997</v>
      </c>
      <c r="L956" s="105">
        <f>นครพนม!AN61</f>
        <v>2624664.21</v>
      </c>
      <c r="M956" s="105">
        <f>นครพนม!AO61</f>
        <v>2588474.92</v>
      </c>
      <c r="N956" s="101"/>
      <c r="O956" s="101"/>
      <c r="P956" s="101"/>
      <c r="Q956" s="93">
        <f t="shared" si="34"/>
        <v>36189.290000000037</v>
      </c>
      <c r="R956" s="94">
        <f t="shared" si="35"/>
        <v>645.35633390705675</v>
      </c>
    </row>
    <row r="957" spans="1:18" x14ac:dyDescent="0.55000000000000004">
      <c r="A957" s="100">
        <v>9</v>
      </c>
      <c r="B957" s="101" t="s">
        <v>56</v>
      </c>
      <c r="C957" s="101" t="s">
        <v>549</v>
      </c>
      <c r="D957" s="101" t="s">
        <v>91</v>
      </c>
      <c r="E957" s="101" t="s">
        <v>550</v>
      </c>
      <c r="F957" s="101" t="s">
        <v>178</v>
      </c>
      <c r="G957" s="101" t="s">
        <v>1322</v>
      </c>
      <c r="H957" s="102">
        <v>2581</v>
      </c>
      <c r="I957" s="100">
        <v>2</v>
      </c>
      <c r="J957" s="103">
        <f>นครพนม!F62</f>
        <v>338460.02</v>
      </c>
      <c r="K957" s="104">
        <f>นครพนม!AM62</f>
        <v>375003.69</v>
      </c>
      <c r="L957" s="105">
        <f>นครพนม!AN62</f>
        <v>1644927.3199999998</v>
      </c>
      <c r="M957" s="105">
        <f>นครพนม!AO62</f>
        <v>1478847.39</v>
      </c>
      <c r="N957" s="101"/>
      <c r="O957" s="101"/>
      <c r="P957" s="101"/>
      <c r="Q957" s="93">
        <f t="shared" si="34"/>
        <v>166079.92999999993</v>
      </c>
      <c r="R957" s="94">
        <f t="shared" si="35"/>
        <v>637.32170476559463</v>
      </c>
    </row>
    <row r="958" spans="1:18" x14ac:dyDescent="0.55000000000000004">
      <c r="A958" s="100">
        <v>10</v>
      </c>
      <c r="B958" s="101" t="s">
        <v>56</v>
      </c>
      <c r="C958" s="101" t="s">
        <v>549</v>
      </c>
      <c r="D958" s="101" t="s">
        <v>91</v>
      </c>
      <c r="E958" s="101" t="s">
        <v>550</v>
      </c>
      <c r="F958" s="101" t="s">
        <v>178</v>
      </c>
      <c r="G958" s="101" t="s">
        <v>1323</v>
      </c>
      <c r="H958" s="102">
        <v>1424</v>
      </c>
      <c r="I958" s="100">
        <v>1</v>
      </c>
      <c r="J958" s="103">
        <f>นครพนม!F63</f>
        <v>301630.82</v>
      </c>
      <c r="K958" s="104">
        <f>นครพนม!AM63</f>
        <v>293908.74</v>
      </c>
      <c r="L958" s="105">
        <f>นครพนม!AN63</f>
        <v>2238809.12</v>
      </c>
      <c r="M958" s="105">
        <f>นครพนม!AO63</f>
        <v>2003716.72</v>
      </c>
      <c r="N958" s="101"/>
      <c r="O958" s="101"/>
      <c r="P958" s="101"/>
      <c r="Q958" s="93">
        <f t="shared" si="34"/>
        <v>235092.40000000014</v>
      </c>
      <c r="R958" s="94">
        <f t="shared" si="35"/>
        <v>1572.1974157303371</v>
      </c>
    </row>
    <row r="959" spans="1:18" s="112" customFormat="1" x14ac:dyDescent="0.55000000000000004">
      <c r="A959" s="106">
        <v>4</v>
      </c>
      <c r="B959" s="107" t="s">
        <v>56</v>
      </c>
      <c r="C959" s="107"/>
      <c r="D959" s="107"/>
      <c r="E959" s="107" t="s">
        <v>75</v>
      </c>
      <c r="F959" s="107"/>
      <c r="G959" s="107" t="s">
        <v>552</v>
      </c>
      <c r="H959" s="113">
        <f>SUM(H949:H958)</f>
        <v>19803</v>
      </c>
      <c r="I959" s="106"/>
      <c r="J959" s="109">
        <f>SUM(J949:J958)</f>
        <v>3688929.8399999994</v>
      </c>
      <c r="K959" s="109">
        <f>SUM(K949:K958)</f>
        <v>3767218.1900000004</v>
      </c>
      <c r="L959" s="109">
        <f>SUM(L949:L958)</f>
        <v>17668985.789999999</v>
      </c>
      <c r="M959" s="109">
        <f>SUM(M949:M958)</f>
        <v>15704132.320000002</v>
      </c>
      <c r="N959" s="107">
        <v>9</v>
      </c>
      <c r="O959" s="107">
        <v>9</v>
      </c>
      <c r="P959" s="107">
        <f>N959-O959</f>
        <v>0</v>
      </c>
      <c r="Q959" s="110">
        <f t="shared" si="34"/>
        <v>1964853.4699999969</v>
      </c>
      <c r="R959" s="111">
        <f>L959/H959</f>
        <v>892.23783214664445</v>
      </c>
    </row>
    <row r="960" spans="1:18" x14ac:dyDescent="0.55000000000000004">
      <c r="A960" s="100">
        <v>1</v>
      </c>
      <c r="B960" s="101" t="s">
        <v>56</v>
      </c>
      <c r="C960" s="101" t="s">
        <v>553</v>
      </c>
      <c r="D960" s="101" t="s">
        <v>134</v>
      </c>
      <c r="E960" s="101" t="s">
        <v>554</v>
      </c>
      <c r="F960" s="101" t="s">
        <v>327</v>
      </c>
      <c r="G960" s="101" t="s">
        <v>555</v>
      </c>
      <c r="H960" s="102"/>
      <c r="I960" s="100"/>
      <c r="J960" s="103"/>
      <c r="K960" s="104"/>
      <c r="L960" s="105"/>
      <c r="M960" s="105"/>
      <c r="N960" s="101"/>
      <c r="O960" s="101"/>
      <c r="P960" s="101"/>
    </row>
    <row r="961" spans="1:18" x14ac:dyDescent="0.55000000000000004">
      <c r="A961" s="100">
        <v>2</v>
      </c>
      <c r="B961" s="101" t="s">
        <v>56</v>
      </c>
      <c r="C961" s="101" t="s">
        <v>553</v>
      </c>
      <c r="D961" s="101" t="s">
        <v>134</v>
      </c>
      <c r="E961" s="101" t="s">
        <v>554</v>
      </c>
      <c r="F961" s="101" t="s">
        <v>178</v>
      </c>
      <c r="G961" s="101" t="s">
        <v>1324</v>
      </c>
      <c r="H961" s="102">
        <v>4840</v>
      </c>
      <c r="I961" s="100">
        <v>4</v>
      </c>
      <c r="J961" s="103">
        <f>นครพนม!F64</f>
        <v>483012.41</v>
      </c>
      <c r="K961" s="104">
        <f>นครพนม!AM64</f>
        <v>612153.72</v>
      </c>
      <c r="L961" s="105">
        <f>นครพนม!AN64</f>
        <v>2444846.9500000002</v>
      </c>
      <c r="M961" s="105">
        <f>นครพนม!AO64</f>
        <v>2447340.6599999997</v>
      </c>
      <c r="N961" s="101"/>
      <c r="O961" s="101"/>
      <c r="P961" s="101"/>
      <c r="Q961" s="93">
        <f t="shared" si="34"/>
        <v>-2493.7099999994971</v>
      </c>
      <c r="R961" s="94">
        <f t="shared" si="35"/>
        <v>505.13366735537193</v>
      </c>
    </row>
    <row r="962" spans="1:18" x14ac:dyDescent="0.55000000000000004">
      <c r="A962" s="100">
        <v>3</v>
      </c>
      <c r="B962" s="101" t="s">
        <v>56</v>
      </c>
      <c r="C962" s="101" t="s">
        <v>553</v>
      </c>
      <c r="D962" s="101" t="s">
        <v>134</v>
      </c>
      <c r="E962" s="101" t="s">
        <v>554</v>
      </c>
      <c r="F962" s="101" t="s">
        <v>178</v>
      </c>
      <c r="G962" s="101" t="s">
        <v>1325</v>
      </c>
      <c r="H962" s="102">
        <v>1989</v>
      </c>
      <c r="I962" s="100">
        <v>2</v>
      </c>
      <c r="J962" s="103">
        <f>นครพนม!F65</f>
        <v>463155.21</v>
      </c>
      <c r="K962" s="104">
        <f>นครพนม!AM65</f>
        <v>352525.85000000003</v>
      </c>
      <c r="L962" s="105">
        <f>นครพนม!AN65</f>
        <v>1266891.74</v>
      </c>
      <c r="M962" s="105">
        <f>นครพนม!AO65</f>
        <v>1416790.65</v>
      </c>
      <c r="N962" s="101"/>
      <c r="O962" s="101"/>
      <c r="P962" s="101"/>
      <c r="Q962" s="93">
        <f t="shared" si="34"/>
        <v>-149898.90999999992</v>
      </c>
      <c r="R962" s="94">
        <f t="shared" si="35"/>
        <v>636.94908999497238</v>
      </c>
    </row>
    <row r="963" spans="1:18" x14ac:dyDescent="0.55000000000000004">
      <c r="A963" s="100">
        <v>4</v>
      </c>
      <c r="B963" s="101" t="s">
        <v>56</v>
      </c>
      <c r="C963" s="101" t="s">
        <v>553</v>
      </c>
      <c r="D963" s="101" t="s">
        <v>134</v>
      </c>
      <c r="E963" s="101" t="s">
        <v>554</v>
      </c>
      <c r="F963" s="101" t="s">
        <v>178</v>
      </c>
      <c r="G963" s="101" t="s">
        <v>1326</v>
      </c>
      <c r="H963" s="102">
        <v>1664</v>
      </c>
      <c r="I963" s="100">
        <v>2</v>
      </c>
      <c r="J963" s="103">
        <f>นครพนม!F66</f>
        <v>288566.56</v>
      </c>
      <c r="K963" s="104">
        <f>นครพนม!AM66</f>
        <v>323651.75</v>
      </c>
      <c r="L963" s="105">
        <f>นครพนม!AN66</f>
        <v>1469937.5</v>
      </c>
      <c r="M963" s="105">
        <f>นครพนม!AO66</f>
        <v>1964317.97</v>
      </c>
      <c r="N963" s="101"/>
      <c r="O963" s="101"/>
      <c r="P963" s="101"/>
      <c r="Q963" s="93">
        <f t="shared" si="34"/>
        <v>-494380.47</v>
      </c>
      <c r="R963" s="94">
        <f t="shared" si="35"/>
        <v>883.37590144230774</v>
      </c>
    </row>
    <row r="964" spans="1:18" x14ac:dyDescent="0.55000000000000004">
      <c r="A964" s="100">
        <v>5</v>
      </c>
      <c r="B964" s="101" t="s">
        <v>56</v>
      </c>
      <c r="C964" s="101" t="s">
        <v>553</v>
      </c>
      <c r="D964" s="101" t="s">
        <v>134</v>
      </c>
      <c r="E964" s="101" t="s">
        <v>554</v>
      </c>
      <c r="F964" s="101" t="s">
        <v>178</v>
      </c>
      <c r="G964" s="101" t="s">
        <v>1327</v>
      </c>
      <c r="H964" s="102">
        <v>4566</v>
      </c>
      <c r="I964" s="100">
        <v>4</v>
      </c>
      <c r="J964" s="103">
        <f>นครพนม!F67</f>
        <v>251449.96</v>
      </c>
      <c r="K964" s="104">
        <f>นครพนม!AM67</f>
        <v>392358.33999999997</v>
      </c>
      <c r="L964" s="105">
        <f>นครพนม!AN67</f>
        <v>2004232.3199999998</v>
      </c>
      <c r="M964" s="105">
        <f>นครพนม!AO67</f>
        <v>2155920.77</v>
      </c>
      <c r="N964" s="101"/>
      <c r="O964" s="101"/>
      <c r="P964" s="101"/>
      <c r="Q964" s="93">
        <f t="shared" si="34"/>
        <v>-151688.45000000019</v>
      </c>
      <c r="R964" s="94">
        <f t="shared" si="35"/>
        <v>438.94706964520367</v>
      </c>
    </row>
    <row r="965" spans="1:18" x14ac:dyDescent="0.55000000000000004">
      <c r="A965" s="100">
        <v>6</v>
      </c>
      <c r="B965" s="101" t="s">
        <v>56</v>
      </c>
      <c r="C965" s="101" t="s">
        <v>553</v>
      </c>
      <c r="D965" s="101" t="s">
        <v>134</v>
      </c>
      <c r="E965" s="101" t="s">
        <v>554</v>
      </c>
      <c r="F965" s="101" t="s">
        <v>178</v>
      </c>
      <c r="G965" s="101" t="s">
        <v>1328</v>
      </c>
      <c r="H965" s="102">
        <v>3846</v>
      </c>
      <c r="I965" s="100">
        <v>3</v>
      </c>
      <c r="J965" s="103">
        <f>นครพนม!F68</f>
        <v>457986.48</v>
      </c>
      <c r="K965" s="104">
        <f>นครพนม!AM68</f>
        <v>18170.77999999997</v>
      </c>
      <c r="L965" s="105">
        <f>นครพนม!AN68</f>
        <v>2830607.34</v>
      </c>
      <c r="M965" s="105">
        <f>นครพนม!AO68</f>
        <v>3488680.92</v>
      </c>
      <c r="N965" s="101"/>
      <c r="O965" s="101"/>
      <c r="P965" s="101"/>
      <c r="Q965" s="93">
        <f t="shared" si="34"/>
        <v>-658073.58000000007</v>
      </c>
      <c r="R965" s="94">
        <f t="shared" si="35"/>
        <v>735.98734789391574</v>
      </c>
    </row>
    <row r="966" spans="1:18" x14ac:dyDescent="0.55000000000000004">
      <c r="A966" s="100">
        <v>7</v>
      </c>
      <c r="B966" s="101" t="s">
        <v>56</v>
      </c>
      <c r="C966" s="101" t="s">
        <v>553</v>
      </c>
      <c r="D966" s="101" t="s">
        <v>134</v>
      </c>
      <c r="E966" s="101" t="s">
        <v>554</v>
      </c>
      <c r="F966" s="101" t="s">
        <v>178</v>
      </c>
      <c r="G966" s="101" t="s">
        <v>1329</v>
      </c>
      <c r="H966" s="102">
        <v>2300</v>
      </c>
      <c r="I966" s="100">
        <v>2</v>
      </c>
      <c r="J966" s="103">
        <f>นครพนม!F69</f>
        <v>435258.99</v>
      </c>
      <c r="K966" s="104">
        <f>นครพนม!AM69</f>
        <v>634767.74</v>
      </c>
      <c r="L966" s="105">
        <f>นครพนม!AN69</f>
        <v>1587863.94</v>
      </c>
      <c r="M966" s="105">
        <f>นครพนม!AO69</f>
        <v>1819060.8800000001</v>
      </c>
      <c r="N966" s="101"/>
      <c r="O966" s="101"/>
      <c r="P966" s="101"/>
      <c r="Q966" s="93">
        <f t="shared" si="34"/>
        <v>-231196.94000000018</v>
      </c>
      <c r="R966" s="94">
        <f t="shared" si="35"/>
        <v>690.37562608695646</v>
      </c>
    </row>
    <row r="967" spans="1:18" x14ac:dyDescent="0.55000000000000004">
      <c r="A967" s="100">
        <v>8</v>
      </c>
      <c r="B967" s="101" t="s">
        <v>56</v>
      </c>
      <c r="C967" s="101" t="s">
        <v>553</v>
      </c>
      <c r="D967" s="101" t="s">
        <v>134</v>
      </c>
      <c r="E967" s="101" t="s">
        <v>554</v>
      </c>
      <c r="F967" s="101" t="s">
        <v>178</v>
      </c>
      <c r="G967" s="101" t="s">
        <v>1330</v>
      </c>
      <c r="H967" s="102">
        <v>2685</v>
      </c>
      <c r="I967" s="100">
        <v>2</v>
      </c>
      <c r="J967" s="103">
        <f>นครพนม!F70</f>
        <v>614690.32999999996</v>
      </c>
      <c r="K967" s="104">
        <f>นครพนม!AM70</f>
        <v>750033.91</v>
      </c>
      <c r="L967" s="105">
        <f>นครพนม!AN70</f>
        <v>2087408.91</v>
      </c>
      <c r="M967" s="105">
        <f>นครพนม!AO70</f>
        <v>2007227.52</v>
      </c>
      <c r="N967" s="101"/>
      <c r="O967" s="101"/>
      <c r="P967" s="101"/>
      <c r="Q967" s="93">
        <f t="shared" ref="Q967:Q1029" si="36">L967-M967</f>
        <v>80181.389999999898</v>
      </c>
      <c r="R967" s="94">
        <f t="shared" ref="R967:R1028" si="37">L967/H967</f>
        <v>777.43348603351956</v>
      </c>
    </row>
    <row r="968" spans="1:18" x14ac:dyDescent="0.55000000000000004">
      <c r="A968" s="100">
        <v>9</v>
      </c>
      <c r="B968" s="101" t="s">
        <v>56</v>
      </c>
      <c r="C968" s="101" t="s">
        <v>553</v>
      </c>
      <c r="D968" s="101" t="s">
        <v>134</v>
      </c>
      <c r="E968" s="101" t="s">
        <v>554</v>
      </c>
      <c r="F968" s="101" t="s">
        <v>178</v>
      </c>
      <c r="G968" s="101" t="s">
        <v>1331</v>
      </c>
      <c r="H968" s="102">
        <v>4912</v>
      </c>
      <c r="I968" s="100">
        <v>4</v>
      </c>
      <c r="J968" s="103">
        <f>นครพนม!F71</f>
        <v>346567.56</v>
      </c>
      <c r="K968" s="104">
        <f>นครพนม!AM71</f>
        <v>331637.40999999997</v>
      </c>
      <c r="L968" s="105">
        <f>นครพนม!AN71</f>
        <v>2378328.38</v>
      </c>
      <c r="M968" s="105">
        <f>นครพนม!AO71</f>
        <v>2356944.3199999998</v>
      </c>
      <c r="N968" s="101"/>
      <c r="O968" s="101"/>
      <c r="P968" s="101"/>
      <c r="Q968" s="93">
        <f t="shared" si="36"/>
        <v>21384.060000000056</v>
      </c>
      <c r="R968" s="94">
        <f t="shared" si="37"/>
        <v>484.18737377850158</v>
      </c>
    </row>
    <row r="969" spans="1:18" x14ac:dyDescent="0.55000000000000004">
      <c r="A969" s="100">
        <v>10</v>
      </c>
      <c r="B969" s="101" t="s">
        <v>56</v>
      </c>
      <c r="C969" s="101" t="s">
        <v>553</v>
      </c>
      <c r="D969" s="101" t="s">
        <v>134</v>
      </c>
      <c r="E969" s="101" t="s">
        <v>554</v>
      </c>
      <c r="F969" s="101" t="s">
        <v>178</v>
      </c>
      <c r="G969" s="101" t="s">
        <v>1332</v>
      </c>
      <c r="H969" s="102">
        <v>4333</v>
      </c>
      <c r="I969" s="100">
        <v>3</v>
      </c>
      <c r="J969" s="103">
        <f>นครพนม!F72</f>
        <v>514273.44</v>
      </c>
      <c r="K969" s="104">
        <f>นครพนม!AM72</f>
        <v>334823.93999999994</v>
      </c>
      <c r="L969" s="105">
        <f>นครพนม!AN72</f>
        <v>2011361.99</v>
      </c>
      <c r="M969" s="105">
        <f>นครพนม!AO72</f>
        <v>2281774.9299999997</v>
      </c>
      <c r="N969" s="101"/>
      <c r="O969" s="101"/>
      <c r="P969" s="101"/>
      <c r="Q969" s="93">
        <f t="shared" si="36"/>
        <v>-270412.93999999971</v>
      </c>
      <c r="R969" s="94">
        <f t="shared" si="37"/>
        <v>464.19616662820215</v>
      </c>
    </row>
    <row r="970" spans="1:18" x14ac:dyDescent="0.55000000000000004">
      <c r="A970" s="100">
        <v>11</v>
      </c>
      <c r="B970" s="101" t="s">
        <v>56</v>
      </c>
      <c r="C970" s="101" t="s">
        <v>553</v>
      </c>
      <c r="D970" s="101" t="s">
        <v>134</v>
      </c>
      <c r="E970" s="101" t="s">
        <v>554</v>
      </c>
      <c r="F970" s="101" t="s">
        <v>178</v>
      </c>
      <c r="G970" s="101" t="s">
        <v>1333</v>
      </c>
      <c r="H970" s="102">
        <v>3150</v>
      </c>
      <c r="I970" s="100">
        <v>3</v>
      </c>
      <c r="J970" s="103">
        <f>นครพนม!F73</f>
        <v>564741.16</v>
      </c>
      <c r="K970" s="104">
        <f>นครพนม!AM73</f>
        <v>505581.54</v>
      </c>
      <c r="L970" s="105">
        <f>นครพนม!AN73</f>
        <v>1547845.8900000001</v>
      </c>
      <c r="M970" s="105">
        <f>นครพนม!AO73</f>
        <v>1667520.44</v>
      </c>
      <c r="N970" s="101"/>
      <c r="O970" s="101"/>
      <c r="P970" s="101"/>
      <c r="Q970" s="93">
        <f t="shared" si="36"/>
        <v>-119674.54999999981</v>
      </c>
      <c r="R970" s="94">
        <f t="shared" si="37"/>
        <v>491.37964761904766</v>
      </c>
    </row>
    <row r="971" spans="1:18" x14ac:dyDescent="0.55000000000000004">
      <c r="A971" s="100">
        <v>12</v>
      </c>
      <c r="B971" s="101" t="s">
        <v>56</v>
      </c>
      <c r="C971" s="101" t="s">
        <v>553</v>
      </c>
      <c r="D971" s="101" t="s">
        <v>134</v>
      </c>
      <c r="E971" s="101" t="s">
        <v>554</v>
      </c>
      <c r="F971" s="101" t="s">
        <v>178</v>
      </c>
      <c r="G971" s="101" t="s">
        <v>1334</v>
      </c>
      <c r="H971" s="102">
        <v>1574</v>
      </c>
      <c r="I971" s="100">
        <v>2</v>
      </c>
      <c r="J971" s="103">
        <f>นครพนม!F74</f>
        <v>646460.09</v>
      </c>
      <c r="K971" s="104">
        <f>นครพนม!AM74</f>
        <v>548463.02</v>
      </c>
      <c r="L971" s="105">
        <f>นครพนม!AN74</f>
        <v>1621502.3299999998</v>
      </c>
      <c r="M971" s="105">
        <f>นครพนม!AO74</f>
        <v>1751471.2</v>
      </c>
      <c r="N971" s="101"/>
      <c r="O971" s="101"/>
      <c r="P971" s="101"/>
      <c r="Q971" s="93">
        <f t="shared" si="36"/>
        <v>-129968.87000000011</v>
      </c>
      <c r="R971" s="94">
        <f t="shared" si="37"/>
        <v>1030.1793710292247</v>
      </c>
    </row>
    <row r="972" spans="1:18" x14ac:dyDescent="0.55000000000000004">
      <c r="A972" s="100">
        <v>13</v>
      </c>
      <c r="B972" s="101" t="s">
        <v>56</v>
      </c>
      <c r="C972" s="101" t="s">
        <v>553</v>
      </c>
      <c r="D972" s="101" t="s">
        <v>134</v>
      </c>
      <c r="E972" s="101" t="s">
        <v>554</v>
      </c>
      <c r="F972" s="101" t="s">
        <v>178</v>
      </c>
      <c r="G972" s="101" t="s">
        <v>1335</v>
      </c>
      <c r="H972" s="102">
        <v>4253</v>
      </c>
      <c r="I972" s="100">
        <v>3</v>
      </c>
      <c r="J972" s="103">
        <f>นครพนม!F75</f>
        <v>113293.46</v>
      </c>
      <c r="K972" s="104">
        <f>นครพนม!AM75</f>
        <v>130769.40000000002</v>
      </c>
      <c r="L972" s="105">
        <f>นครพนม!AN75</f>
        <v>1859248.55</v>
      </c>
      <c r="M972" s="105">
        <f>นครพนม!AO75</f>
        <v>2259601.6800000002</v>
      </c>
      <c r="N972" s="101"/>
      <c r="O972" s="101"/>
      <c r="P972" s="101"/>
      <c r="Q972" s="93">
        <f t="shared" si="36"/>
        <v>-400353.13000000012</v>
      </c>
      <c r="R972" s="94">
        <f t="shared" si="37"/>
        <v>437.16166235598405</v>
      </c>
    </row>
    <row r="973" spans="1:18" x14ac:dyDescent="0.55000000000000004">
      <c r="A973" s="100">
        <v>14</v>
      </c>
      <c r="B973" s="101" t="s">
        <v>56</v>
      </c>
      <c r="C973" s="101" t="s">
        <v>553</v>
      </c>
      <c r="D973" s="101" t="s">
        <v>134</v>
      </c>
      <c r="E973" s="101" t="s">
        <v>554</v>
      </c>
      <c r="F973" s="101" t="s">
        <v>178</v>
      </c>
      <c r="G973" s="101" t="s">
        <v>1336</v>
      </c>
      <c r="H973" s="102">
        <v>4225</v>
      </c>
      <c r="I973" s="100">
        <v>3</v>
      </c>
      <c r="J973" s="103">
        <f>นครพนม!F76</f>
        <v>475736.04</v>
      </c>
      <c r="K973" s="104">
        <f>นครพนม!AM76</f>
        <v>471284</v>
      </c>
      <c r="L973" s="105">
        <f>นครพนม!AN76</f>
        <v>1520465.0499999998</v>
      </c>
      <c r="M973" s="105">
        <f>นครพนม!AO76</f>
        <v>1630290.47</v>
      </c>
      <c r="N973" s="101"/>
      <c r="O973" s="101"/>
      <c r="P973" s="101"/>
      <c r="Q973" s="93">
        <f t="shared" si="36"/>
        <v>-109825.42000000016</v>
      </c>
      <c r="R973" s="94">
        <f t="shared" si="37"/>
        <v>359.87338461538457</v>
      </c>
    </row>
    <row r="974" spans="1:18" x14ac:dyDescent="0.55000000000000004">
      <c r="A974" s="100">
        <v>15</v>
      </c>
      <c r="B974" s="101" t="s">
        <v>56</v>
      </c>
      <c r="C974" s="101" t="s">
        <v>553</v>
      </c>
      <c r="D974" s="101" t="s">
        <v>134</v>
      </c>
      <c r="E974" s="101" t="s">
        <v>554</v>
      </c>
      <c r="F974" s="101" t="s">
        <v>178</v>
      </c>
      <c r="G974" s="101" t="s">
        <v>1337</v>
      </c>
      <c r="H974" s="102">
        <v>3156</v>
      </c>
      <c r="I974" s="100">
        <v>3</v>
      </c>
      <c r="J974" s="103">
        <f>นครพนม!F77</f>
        <v>182688.39</v>
      </c>
      <c r="K974" s="104">
        <f>นครพนม!AM77</f>
        <v>-324046.75000000006</v>
      </c>
      <c r="L974" s="105">
        <f>นครพนม!AN77</f>
        <v>1610715.1099999999</v>
      </c>
      <c r="M974" s="105">
        <f>นครพนม!AO77</f>
        <v>1926454</v>
      </c>
      <c r="N974" s="101"/>
      <c r="O974" s="101"/>
      <c r="P974" s="101"/>
      <c r="Q974" s="93">
        <f t="shared" si="36"/>
        <v>-315738.89000000013</v>
      </c>
      <c r="R974" s="94">
        <f t="shared" si="37"/>
        <v>510.36600443599491</v>
      </c>
    </row>
    <row r="975" spans="1:18" x14ac:dyDescent="0.55000000000000004">
      <c r="A975" s="100">
        <v>16</v>
      </c>
      <c r="B975" s="101" t="s">
        <v>56</v>
      </c>
      <c r="C975" s="101" t="s">
        <v>553</v>
      </c>
      <c r="D975" s="101" t="s">
        <v>134</v>
      </c>
      <c r="E975" s="101" t="s">
        <v>554</v>
      </c>
      <c r="F975" s="101" t="s">
        <v>178</v>
      </c>
      <c r="G975" s="101" t="s">
        <v>1338</v>
      </c>
      <c r="H975" s="102">
        <v>2114</v>
      </c>
      <c r="I975" s="100">
        <v>2</v>
      </c>
      <c r="J975" s="103">
        <f>นครพนม!F78</f>
        <v>481052.58</v>
      </c>
      <c r="K975" s="104">
        <f>นครพนม!AM78</f>
        <v>560102.43000000005</v>
      </c>
      <c r="L975" s="105">
        <f>นครพนม!AN78</f>
        <v>1325081.8900000001</v>
      </c>
      <c r="M975" s="105">
        <f>นครพนม!AO78</f>
        <v>1518706.38</v>
      </c>
      <c r="N975" s="101"/>
      <c r="O975" s="101"/>
      <c r="P975" s="101"/>
      <c r="Q975" s="93">
        <f t="shared" si="36"/>
        <v>-193624.48999999976</v>
      </c>
      <c r="R975" s="94">
        <f t="shared" si="37"/>
        <v>626.81262535477777</v>
      </c>
    </row>
    <row r="976" spans="1:18" s="112" customFormat="1" x14ac:dyDescent="0.55000000000000004">
      <c r="A976" s="106">
        <v>5</v>
      </c>
      <c r="B976" s="107" t="s">
        <v>56</v>
      </c>
      <c r="C976" s="107"/>
      <c r="D976" s="107"/>
      <c r="E976" s="107" t="s">
        <v>75</v>
      </c>
      <c r="F976" s="107"/>
      <c r="G976" s="107" t="s">
        <v>556</v>
      </c>
      <c r="H976" s="113">
        <f>SUM(H960:H974)</f>
        <v>47493</v>
      </c>
      <c r="I976" s="106"/>
      <c r="J976" s="109">
        <f>SUM(J960:J974)</f>
        <v>5837880.0799999991</v>
      </c>
      <c r="K976" s="109">
        <f>SUM(K960:K974)</f>
        <v>5082174.6500000004</v>
      </c>
      <c r="L976" s="109">
        <f>SUM(L960:L974)</f>
        <v>26241255.999999996</v>
      </c>
      <c r="M976" s="109">
        <f>SUM(M960:M974)</f>
        <v>29173396.409999996</v>
      </c>
      <c r="N976" s="107">
        <v>15</v>
      </c>
      <c r="O976" s="107">
        <v>15</v>
      </c>
      <c r="P976" s="107">
        <f>N976-O976</f>
        <v>0</v>
      </c>
      <c r="Q976" s="110">
        <f t="shared" si="36"/>
        <v>-2932140.41</v>
      </c>
      <c r="R976" s="111">
        <f>L976/H976</f>
        <v>552.52892005137596</v>
      </c>
    </row>
    <row r="977" spans="1:18" x14ac:dyDescent="0.55000000000000004">
      <c r="A977" s="100">
        <v>1</v>
      </c>
      <c r="B977" s="101" t="s">
        <v>56</v>
      </c>
      <c r="C977" s="101" t="s">
        <v>557</v>
      </c>
      <c r="D977" s="101" t="s">
        <v>105</v>
      </c>
      <c r="E977" s="101" t="s">
        <v>558</v>
      </c>
      <c r="F977" s="101" t="s">
        <v>208</v>
      </c>
      <c r="G977" s="101" t="s">
        <v>559</v>
      </c>
      <c r="H977" s="102"/>
      <c r="I977" s="100"/>
      <c r="J977" s="103"/>
      <c r="K977" s="104"/>
      <c r="L977" s="105"/>
      <c r="M977" s="105"/>
      <c r="N977" s="101"/>
      <c r="O977" s="101"/>
      <c r="P977" s="101"/>
    </row>
    <row r="978" spans="1:18" x14ac:dyDescent="0.55000000000000004">
      <c r="A978" s="100">
        <v>2</v>
      </c>
      <c r="B978" s="101" t="s">
        <v>56</v>
      </c>
      <c r="C978" s="101" t="s">
        <v>557</v>
      </c>
      <c r="D978" s="101" t="s">
        <v>105</v>
      </c>
      <c r="E978" s="101" t="s">
        <v>558</v>
      </c>
      <c r="F978" s="101" t="s">
        <v>178</v>
      </c>
      <c r="G978" s="101" t="s">
        <v>1339</v>
      </c>
      <c r="H978" s="102">
        <v>3378</v>
      </c>
      <c r="I978" s="100">
        <v>3</v>
      </c>
      <c r="J978" s="103">
        <f>นครพนม!F79</f>
        <v>458092.24</v>
      </c>
      <c r="K978" s="104">
        <f>นครพนม!AM79</f>
        <v>528422.61</v>
      </c>
      <c r="L978" s="105">
        <f>นครพนม!AN79</f>
        <v>2550370.25</v>
      </c>
      <c r="M978" s="105">
        <f>นครพนม!AO79</f>
        <v>2187839.9699999997</v>
      </c>
      <c r="N978" s="101"/>
      <c r="O978" s="101"/>
      <c r="P978" s="101"/>
      <c r="Q978" s="93">
        <f t="shared" si="36"/>
        <v>362530.28000000026</v>
      </c>
      <c r="R978" s="94">
        <f t="shared" si="37"/>
        <v>754.99415334517471</v>
      </c>
    </row>
    <row r="979" spans="1:18" x14ac:dyDescent="0.55000000000000004">
      <c r="A979" s="100">
        <v>3</v>
      </c>
      <c r="B979" s="101" t="s">
        <v>56</v>
      </c>
      <c r="C979" s="101" t="s">
        <v>557</v>
      </c>
      <c r="D979" s="101" t="s">
        <v>105</v>
      </c>
      <c r="E979" s="101" t="s">
        <v>558</v>
      </c>
      <c r="F979" s="101" t="s">
        <v>178</v>
      </c>
      <c r="G979" s="101" t="s">
        <v>1340</v>
      </c>
      <c r="H979" s="102">
        <v>2146</v>
      </c>
      <c r="I979" s="100">
        <v>2</v>
      </c>
      <c r="J979" s="103">
        <f>นครพนม!F80</f>
        <v>275958.21999999997</v>
      </c>
      <c r="K979" s="104">
        <f>นครพนม!AM80</f>
        <v>77044.929999999993</v>
      </c>
      <c r="L979" s="105">
        <f>นครพนม!AN80</f>
        <v>1771482.48</v>
      </c>
      <c r="M979" s="105">
        <f>นครพนม!AO80</f>
        <v>1849975.47</v>
      </c>
      <c r="N979" s="101"/>
      <c r="O979" s="101"/>
      <c r="P979" s="101"/>
      <c r="Q979" s="93">
        <f t="shared" si="36"/>
        <v>-78492.989999999991</v>
      </c>
      <c r="R979" s="94">
        <f t="shared" si="37"/>
        <v>825.48111835973907</v>
      </c>
    </row>
    <row r="980" spans="1:18" x14ac:dyDescent="0.55000000000000004">
      <c r="A980" s="100">
        <v>4</v>
      </c>
      <c r="B980" s="101" t="s">
        <v>56</v>
      </c>
      <c r="C980" s="101" t="s">
        <v>557</v>
      </c>
      <c r="D980" s="101" t="s">
        <v>105</v>
      </c>
      <c r="E980" s="101" t="s">
        <v>558</v>
      </c>
      <c r="F980" s="101" t="s">
        <v>178</v>
      </c>
      <c r="G980" s="101" t="s">
        <v>1341</v>
      </c>
      <c r="H980" s="102">
        <v>4006</v>
      </c>
      <c r="I980" s="100">
        <v>3</v>
      </c>
      <c r="J980" s="103">
        <f>นครพนม!F81</f>
        <v>621347.09</v>
      </c>
      <c r="K980" s="104">
        <f>นครพนม!AM81</f>
        <v>420149.2699999999</v>
      </c>
      <c r="L980" s="105">
        <f>นครพนม!AN81</f>
        <v>2276016.36</v>
      </c>
      <c r="M980" s="105">
        <f>นครพนม!AO81</f>
        <v>2478224.3400000003</v>
      </c>
      <c r="N980" s="101"/>
      <c r="O980" s="101"/>
      <c r="P980" s="101"/>
      <c r="Q980" s="93">
        <f t="shared" si="36"/>
        <v>-202207.98000000045</v>
      </c>
      <c r="R980" s="94">
        <f t="shared" si="37"/>
        <v>568.15186220668988</v>
      </c>
    </row>
    <row r="981" spans="1:18" x14ac:dyDescent="0.55000000000000004">
      <c r="A981" s="100">
        <v>5</v>
      </c>
      <c r="B981" s="101" t="s">
        <v>56</v>
      </c>
      <c r="C981" s="101" t="s">
        <v>557</v>
      </c>
      <c r="D981" s="101" t="s">
        <v>105</v>
      </c>
      <c r="E981" s="101" t="s">
        <v>558</v>
      </c>
      <c r="F981" s="101" t="s">
        <v>178</v>
      </c>
      <c r="G981" s="101" t="s">
        <v>1342</v>
      </c>
      <c r="H981" s="102">
        <v>2776</v>
      </c>
      <c r="I981" s="100">
        <v>2</v>
      </c>
      <c r="J981" s="103">
        <f>นครพนม!F82</f>
        <v>263546.3</v>
      </c>
      <c r="K981" s="104">
        <f>นครพนม!AM82</f>
        <v>242561.43</v>
      </c>
      <c r="L981" s="105">
        <f>นครพนม!AN82</f>
        <v>2134248.8000000003</v>
      </c>
      <c r="M981" s="105">
        <f>นครพนม!AO82</f>
        <v>2157790.0599999996</v>
      </c>
      <c r="N981" s="101"/>
      <c r="O981" s="101"/>
      <c r="P981" s="101"/>
      <c r="Q981" s="93">
        <f t="shared" si="36"/>
        <v>-23541.259999999311</v>
      </c>
      <c r="R981" s="94">
        <f t="shared" si="37"/>
        <v>768.82161383285313</v>
      </c>
    </row>
    <row r="982" spans="1:18" x14ac:dyDescent="0.55000000000000004">
      <c r="A982" s="100">
        <v>6</v>
      </c>
      <c r="B982" s="101" t="s">
        <v>56</v>
      </c>
      <c r="C982" s="101" t="s">
        <v>557</v>
      </c>
      <c r="D982" s="101" t="s">
        <v>105</v>
      </c>
      <c r="E982" s="101" t="s">
        <v>558</v>
      </c>
      <c r="F982" s="101" t="s">
        <v>178</v>
      </c>
      <c r="G982" s="101" t="s">
        <v>1343</v>
      </c>
      <c r="H982" s="102">
        <v>2929</v>
      </c>
      <c r="I982" s="100">
        <v>2</v>
      </c>
      <c r="J982" s="103">
        <f>นครพนม!F83</f>
        <v>1103869.8600000001</v>
      </c>
      <c r="K982" s="104">
        <f>นครพนม!AM83</f>
        <v>1073040.1200000001</v>
      </c>
      <c r="L982" s="105">
        <f>นครพนม!AN83</f>
        <v>4294596.8900000006</v>
      </c>
      <c r="M982" s="105">
        <f>นครพนม!AO83</f>
        <v>3264388.6700000004</v>
      </c>
      <c r="N982" s="101"/>
      <c r="O982" s="101"/>
      <c r="P982" s="101"/>
      <c r="Q982" s="93">
        <f t="shared" si="36"/>
        <v>1030208.2200000002</v>
      </c>
      <c r="R982" s="94">
        <f t="shared" si="37"/>
        <v>1466.2331478320248</v>
      </c>
    </row>
    <row r="983" spans="1:18" x14ac:dyDescent="0.55000000000000004">
      <c r="A983" s="100">
        <v>7</v>
      </c>
      <c r="B983" s="101" t="s">
        <v>56</v>
      </c>
      <c r="C983" s="101" t="s">
        <v>557</v>
      </c>
      <c r="D983" s="101" t="s">
        <v>105</v>
      </c>
      <c r="E983" s="101" t="s">
        <v>558</v>
      </c>
      <c r="F983" s="101" t="s">
        <v>178</v>
      </c>
      <c r="G983" s="101" t="s">
        <v>1344</v>
      </c>
      <c r="H983" s="102">
        <v>1882</v>
      </c>
      <c r="I983" s="100">
        <v>2</v>
      </c>
      <c r="J983" s="103">
        <f>นครพนม!F84</f>
        <v>523267.84000000003</v>
      </c>
      <c r="K983" s="104">
        <f>นครพนม!AM84</f>
        <v>609002.89</v>
      </c>
      <c r="L983" s="105">
        <f>นครพนม!AN84</f>
        <v>2532856.4700000002</v>
      </c>
      <c r="M983" s="105">
        <f>นครพนม!AO84</f>
        <v>2191526.58</v>
      </c>
      <c r="N983" s="101"/>
      <c r="O983" s="101"/>
      <c r="P983" s="101"/>
      <c r="Q983" s="93">
        <f t="shared" si="36"/>
        <v>341329.89000000013</v>
      </c>
      <c r="R983" s="94">
        <f t="shared" si="37"/>
        <v>1345.8323432518598</v>
      </c>
    </row>
    <row r="984" spans="1:18" x14ac:dyDescent="0.55000000000000004">
      <c r="A984" s="100">
        <v>8</v>
      </c>
      <c r="B984" s="101" t="s">
        <v>56</v>
      </c>
      <c r="C984" s="101" t="s">
        <v>557</v>
      </c>
      <c r="D984" s="101" t="s">
        <v>105</v>
      </c>
      <c r="E984" s="101" t="s">
        <v>558</v>
      </c>
      <c r="F984" s="101" t="s">
        <v>178</v>
      </c>
      <c r="G984" s="101" t="s">
        <v>1345</v>
      </c>
      <c r="H984" s="102">
        <v>2733</v>
      </c>
      <c r="I984" s="100">
        <v>2</v>
      </c>
      <c r="J984" s="103">
        <f>นครพนม!F85</f>
        <v>542214.68999999994</v>
      </c>
      <c r="K984" s="104">
        <f>นครพนม!AM85</f>
        <v>502515.52999999991</v>
      </c>
      <c r="L984" s="105">
        <f>นครพนม!AN85</f>
        <v>2355569.41</v>
      </c>
      <c r="M984" s="105">
        <f>นครพนม!AO85</f>
        <v>2237036.7400000002</v>
      </c>
      <c r="N984" s="101"/>
      <c r="O984" s="101"/>
      <c r="P984" s="101"/>
      <c r="Q984" s="93">
        <f t="shared" si="36"/>
        <v>118532.66999999993</v>
      </c>
      <c r="R984" s="94">
        <f t="shared" si="37"/>
        <v>861.89879619465796</v>
      </c>
    </row>
    <row r="985" spans="1:18" x14ac:dyDescent="0.55000000000000004">
      <c r="A985" s="100">
        <v>9</v>
      </c>
      <c r="B985" s="101" t="s">
        <v>56</v>
      </c>
      <c r="C985" s="101" t="s">
        <v>557</v>
      </c>
      <c r="D985" s="101" t="s">
        <v>105</v>
      </c>
      <c r="E985" s="101" t="s">
        <v>558</v>
      </c>
      <c r="F985" s="101" t="s">
        <v>178</v>
      </c>
      <c r="G985" s="101" t="s">
        <v>1346</v>
      </c>
      <c r="H985" s="102">
        <v>1930</v>
      </c>
      <c r="I985" s="100">
        <v>2</v>
      </c>
      <c r="J985" s="103">
        <f>นครพนม!F86</f>
        <v>289355.19</v>
      </c>
      <c r="K985" s="104">
        <f>นครพนม!AM86</f>
        <v>331400.58</v>
      </c>
      <c r="L985" s="105">
        <f>นครพนม!AN86</f>
        <v>2072478.55</v>
      </c>
      <c r="M985" s="105">
        <f>นครพนม!AO86</f>
        <v>1927501.52</v>
      </c>
      <c r="N985" s="101"/>
      <c r="O985" s="101"/>
      <c r="P985" s="101"/>
      <c r="Q985" s="93">
        <f t="shared" si="36"/>
        <v>144977.03000000003</v>
      </c>
      <c r="R985" s="94">
        <f t="shared" si="37"/>
        <v>1073.8230829015545</v>
      </c>
    </row>
    <row r="986" spans="1:18" x14ac:dyDescent="0.55000000000000004">
      <c r="A986" s="100">
        <v>10</v>
      </c>
      <c r="B986" s="101" t="s">
        <v>56</v>
      </c>
      <c r="C986" s="101" t="s">
        <v>557</v>
      </c>
      <c r="D986" s="101" t="s">
        <v>105</v>
      </c>
      <c r="E986" s="101" t="s">
        <v>558</v>
      </c>
      <c r="F986" s="101" t="s">
        <v>178</v>
      </c>
      <c r="G986" s="101" t="s">
        <v>1347</v>
      </c>
      <c r="H986" s="102">
        <v>2859</v>
      </c>
      <c r="I986" s="100">
        <v>2</v>
      </c>
      <c r="J986" s="103">
        <f>นครพนม!F87</f>
        <v>657083.69999999995</v>
      </c>
      <c r="K986" s="104">
        <f>นครพนม!AM87</f>
        <v>547838.86999999988</v>
      </c>
      <c r="L986" s="105">
        <f>นครพนม!AN87</f>
        <v>2448641.69</v>
      </c>
      <c r="M986" s="105">
        <f>นครพนม!AO87</f>
        <v>2365125.4300000002</v>
      </c>
      <c r="N986" s="101"/>
      <c r="O986" s="101"/>
      <c r="P986" s="101"/>
      <c r="Q986" s="93">
        <f t="shared" si="36"/>
        <v>83516.259999999776</v>
      </c>
      <c r="R986" s="94">
        <f t="shared" si="37"/>
        <v>856.46788737320742</v>
      </c>
    </row>
    <row r="987" spans="1:18" s="198" customFormat="1" x14ac:dyDescent="0.55000000000000004">
      <c r="A987" s="193">
        <v>11</v>
      </c>
      <c r="B987" s="194" t="s">
        <v>56</v>
      </c>
      <c r="C987" s="194" t="s">
        <v>557</v>
      </c>
      <c r="D987" s="194" t="s">
        <v>105</v>
      </c>
      <c r="E987" s="194" t="s">
        <v>558</v>
      </c>
      <c r="F987" s="194" t="s">
        <v>178</v>
      </c>
      <c r="G987" s="101" t="s">
        <v>1348</v>
      </c>
      <c r="H987" s="195">
        <v>1615</v>
      </c>
      <c r="I987" s="193">
        <v>2</v>
      </c>
      <c r="J987" s="103">
        <f>นครพนม!F88</f>
        <v>313421.65999999997</v>
      </c>
      <c r="K987" s="104">
        <f>นครพนม!AM88</f>
        <v>258858.51999999993</v>
      </c>
      <c r="L987" s="105">
        <f>นครพนม!AN88</f>
        <v>2068974.6800000002</v>
      </c>
      <c r="M987" s="105">
        <f>นครพนม!AO88</f>
        <v>1990379.71</v>
      </c>
      <c r="N987" s="194"/>
      <c r="O987" s="194"/>
      <c r="P987" s="194"/>
      <c r="Q987" s="196">
        <f t="shared" si="36"/>
        <v>78594.970000000205</v>
      </c>
      <c r="R987" s="197">
        <f t="shared" si="37"/>
        <v>1281.0988730650156</v>
      </c>
    </row>
    <row r="988" spans="1:18" s="112" customFormat="1" x14ac:dyDescent="0.55000000000000004">
      <c r="A988" s="106">
        <v>6</v>
      </c>
      <c r="B988" s="107" t="s">
        <v>56</v>
      </c>
      <c r="C988" s="107"/>
      <c r="D988" s="107"/>
      <c r="E988" s="107" t="s">
        <v>75</v>
      </c>
      <c r="F988" s="107"/>
      <c r="G988" s="107" t="s">
        <v>560</v>
      </c>
      <c r="H988" s="113">
        <f>SUM(H977:H987)</f>
        <v>26254</v>
      </c>
      <c r="I988" s="106"/>
      <c r="J988" s="109">
        <f>SUM(J977:J987)</f>
        <v>5048156.79</v>
      </c>
      <c r="K988" s="109">
        <f>SUM(K977:K987)</f>
        <v>4590834.75</v>
      </c>
      <c r="L988" s="109">
        <f>SUM(L977:L987)</f>
        <v>24505235.580000006</v>
      </c>
      <c r="M988" s="109">
        <f>SUM(M977:M987)</f>
        <v>22649788.490000002</v>
      </c>
      <c r="N988" s="107">
        <v>10</v>
      </c>
      <c r="O988" s="107">
        <v>10</v>
      </c>
      <c r="P988" s="107">
        <f>N988-O988</f>
        <v>0</v>
      </c>
      <c r="Q988" s="110">
        <f t="shared" si="36"/>
        <v>1855447.0900000036</v>
      </c>
      <c r="R988" s="111">
        <f>L988/H988</f>
        <v>933.39055305858176</v>
      </c>
    </row>
    <row r="989" spans="1:18" x14ac:dyDescent="0.55000000000000004">
      <c r="A989" s="100">
        <v>1</v>
      </c>
      <c r="B989" s="101" t="s">
        <v>56</v>
      </c>
      <c r="C989" s="101" t="s">
        <v>561</v>
      </c>
      <c r="D989" s="101" t="s">
        <v>112</v>
      </c>
      <c r="E989" s="101" t="s">
        <v>562</v>
      </c>
      <c r="F989" s="101" t="s">
        <v>208</v>
      </c>
      <c r="G989" s="101" t="s">
        <v>563</v>
      </c>
      <c r="H989" s="102"/>
      <c r="I989" s="100"/>
      <c r="J989" s="103"/>
      <c r="K989" s="104"/>
      <c r="L989" s="105"/>
      <c r="M989" s="105"/>
      <c r="N989" s="101"/>
      <c r="O989" s="101"/>
      <c r="P989" s="101"/>
    </row>
    <row r="990" spans="1:18" x14ac:dyDescent="0.55000000000000004">
      <c r="A990" s="100">
        <v>2</v>
      </c>
      <c r="B990" s="101" t="s">
        <v>56</v>
      </c>
      <c r="C990" s="101" t="s">
        <v>561</v>
      </c>
      <c r="D990" s="101" t="s">
        <v>112</v>
      </c>
      <c r="E990" s="101" t="s">
        <v>562</v>
      </c>
      <c r="F990" s="101" t="s">
        <v>178</v>
      </c>
      <c r="G990" s="101" t="s">
        <v>1349</v>
      </c>
      <c r="H990" s="102">
        <v>3691</v>
      </c>
      <c r="I990" s="100">
        <v>3</v>
      </c>
      <c r="J990" s="103">
        <f>นครพนม!F89</f>
        <v>183823.82</v>
      </c>
      <c r="K990" s="104">
        <f>นครพนม!AM89</f>
        <v>208363.07</v>
      </c>
      <c r="L990" s="105">
        <f>นครพนม!AN89</f>
        <v>659168.0199999999</v>
      </c>
      <c r="M990" s="105">
        <f>นครพนม!AO89</f>
        <v>841081.24</v>
      </c>
      <c r="N990" s="101"/>
      <c r="O990" s="101"/>
      <c r="P990" s="101"/>
      <c r="Q990" s="93">
        <f t="shared" si="36"/>
        <v>-181913.22000000009</v>
      </c>
      <c r="R990" s="94">
        <f t="shared" si="37"/>
        <v>178.58792197236519</v>
      </c>
    </row>
    <row r="991" spans="1:18" x14ac:dyDescent="0.55000000000000004">
      <c r="A991" s="100">
        <v>3</v>
      </c>
      <c r="B991" s="101" t="s">
        <v>56</v>
      </c>
      <c r="C991" s="101" t="s">
        <v>561</v>
      </c>
      <c r="D991" s="101" t="s">
        <v>112</v>
      </c>
      <c r="E991" s="101" t="s">
        <v>562</v>
      </c>
      <c r="F991" s="101" t="s">
        <v>178</v>
      </c>
      <c r="G991" s="101" t="s">
        <v>1350</v>
      </c>
      <c r="H991" s="102">
        <v>1589</v>
      </c>
      <c r="I991" s="100">
        <v>2</v>
      </c>
      <c r="J991" s="103">
        <f>นครพนม!F90</f>
        <v>360323.62</v>
      </c>
      <c r="K991" s="104">
        <f>นครพนม!AM90</f>
        <v>377897.77999999997</v>
      </c>
      <c r="L991" s="105">
        <f>นครพนม!AN90</f>
        <v>1710479.99</v>
      </c>
      <c r="M991" s="105">
        <f>นครพนม!AO90</f>
        <v>1732129.56</v>
      </c>
      <c r="N991" s="101"/>
      <c r="O991" s="101"/>
      <c r="P991" s="101"/>
      <c r="Q991" s="93">
        <f t="shared" si="36"/>
        <v>-21649.570000000065</v>
      </c>
      <c r="R991" s="94">
        <f t="shared" si="37"/>
        <v>1076.4505915670234</v>
      </c>
    </row>
    <row r="992" spans="1:18" x14ac:dyDescent="0.55000000000000004">
      <c r="A992" s="100">
        <v>4</v>
      </c>
      <c r="B992" s="101" t="s">
        <v>56</v>
      </c>
      <c r="C992" s="101" t="s">
        <v>561</v>
      </c>
      <c r="D992" s="101" t="s">
        <v>112</v>
      </c>
      <c r="E992" s="101" t="s">
        <v>562</v>
      </c>
      <c r="F992" s="101" t="s">
        <v>178</v>
      </c>
      <c r="G992" s="101" t="s">
        <v>1351</v>
      </c>
      <c r="H992" s="102">
        <v>3400</v>
      </c>
      <c r="I992" s="100">
        <v>3</v>
      </c>
      <c r="J992" s="103">
        <f>นครพนม!F91</f>
        <v>231661.3</v>
      </c>
      <c r="K992" s="104">
        <f>นครพนม!AM91</f>
        <v>297426.25</v>
      </c>
      <c r="L992" s="105">
        <f>นครพนม!AN91</f>
        <v>2372932.62</v>
      </c>
      <c r="M992" s="105">
        <f>นครพนม!AO91</f>
        <v>2292623.81</v>
      </c>
      <c r="N992" s="101"/>
      <c r="O992" s="101"/>
      <c r="P992" s="101"/>
      <c r="Q992" s="93">
        <f t="shared" si="36"/>
        <v>80308.810000000056</v>
      </c>
      <c r="R992" s="94">
        <f t="shared" si="37"/>
        <v>697.92135882352943</v>
      </c>
    </row>
    <row r="993" spans="1:18" x14ac:dyDescent="0.55000000000000004">
      <c r="A993" s="100">
        <v>5</v>
      </c>
      <c r="B993" s="101" t="s">
        <v>56</v>
      </c>
      <c r="C993" s="101" t="s">
        <v>561</v>
      </c>
      <c r="D993" s="101" t="s">
        <v>112</v>
      </c>
      <c r="E993" s="101" t="s">
        <v>562</v>
      </c>
      <c r="F993" s="101" t="s">
        <v>178</v>
      </c>
      <c r="G993" s="101" t="s">
        <v>1352</v>
      </c>
      <c r="H993" s="102">
        <v>2389</v>
      </c>
      <c r="I993" s="100">
        <v>2</v>
      </c>
      <c r="J993" s="103">
        <f>นครพนม!F92</f>
        <v>300614.87</v>
      </c>
      <c r="K993" s="104">
        <f>นครพนม!AM92</f>
        <v>408503.64</v>
      </c>
      <c r="L993" s="105">
        <f>นครพนม!AN92</f>
        <v>1753134.15</v>
      </c>
      <c r="M993" s="105">
        <f>นครพนม!AO92</f>
        <v>1707074.1900000004</v>
      </c>
      <c r="N993" s="101"/>
      <c r="O993" s="101"/>
      <c r="P993" s="101"/>
      <c r="Q993" s="93">
        <f t="shared" si="36"/>
        <v>46059.959999999497</v>
      </c>
      <c r="R993" s="94">
        <f t="shared" si="37"/>
        <v>733.83597739640015</v>
      </c>
    </row>
    <row r="994" spans="1:18" x14ac:dyDescent="0.55000000000000004">
      <c r="A994" s="100">
        <v>6</v>
      </c>
      <c r="B994" s="101" t="s">
        <v>56</v>
      </c>
      <c r="C994" s="101" t="s">
        <v>561</v>
      </c>
      <c r="D994" s="101" t="s">
        <v>112</v>
      </c>
      <c r="E994" s="101" t="s">
        <v>562</v>
      </c>
      <c r="F994" s="101" t="s">
        <v>178</v>
      </c>
      <c r="G994" s="101" t="s">
        <v>1353</v>
      </c>
      <c r="H994" s="102">
        <v>2341</v>
      </c>
      <c r="I994" s="100">
        <v>2</v>
      </c>
      <c r="J994" s="103">
        <f>นครพนม!F93</f>
        <v>210751.35999999999</v>
      </c>
      <c r="K994" s="104">
        <f>นครพนม!AM93</f>
        <v>226746.44</v>
      </c>
      <c r="L994" s="105">
        <f>นครพนม!AN93</f>
        <v>2069622.31</v>
      </c>
      <c r="M994" s="105">
        <f>นครพนม!AO93</f>
        <v>1936123.74</v>
      </c>
      <c r="N994" s="101"/>
      <c r="O994" s="101"/>
      <c r="P994" s="101"/>
      <c r="Q994" s="93">
        <f t="shared" si="36"/>
        <v>133498.57000000007</v>
      </c>
      <c r="R994" s="94">
        <f t="shared" si="37"/>
        <v>884.07616830414361</v>
      </c>
    </row>
    <row r="995" spans="1:18" x14ac:dyDescent="0.55000000000000004">
      <c r="A995" s="100">
        <v>7</v>
      </c>
      <c r="B995" s="101" t="s">
        <v>56</v>
      </c>
      <c r="C995" s="101" t="s">
        <v>561</v>
      </c>
      <c r="D995" s="101" t="s">
        <v>112</v>
      </c>
      <c r="E995" s="101" t="s">
        <v>562</v>
      </c>
      <c r="F995" s="101" t="s">
        <v>178</v>
      </c>
      <c r="G995" s="101" t="s">
        <v>1354</v>
      </c>
      <c r="H995" s="102">
        <v>1781</v>
      </c>
      <c r="I995" s="100">
        <v>2</v>
      </c>
      <c r="J995" s="103">
        <f>นครพนม!F94</f>
        <v>509452.57</v>
      </c>
      <c r="K995" s="104">
        <f>นครพนม!AM94</f>
        <v>518032.57</v>
      </c>
      <c r="L995" s="105">
        <f>นครพนม!AN94</f>
        <v>1479134.4600000002</v>
      </c>
      <c r="M995" s="105">
        <f>นครพนม!AO94</f>
        <v>1159766.6000000001</v>
      </c>
      <c r="N995" s="101"/>
      <c r="O995" s="101"/>
      <c r="P995" s="101"/>
      <c r="Q995" s="93">
        <f t="shared" si="36"/>
        <v>319367.8600000001</v>
      </c>
      <c r="R995" s="94">
        <f t="shared" si="37"/>
        <v>830.50783829309387</v>
      </c>
    </row>
    <row r="996" spans="1:18" x14ac:dyDescent="0.55000000000000004">
      <c r="A996" s="100">
        <v>8</v>
      </c>
      <c r="B996" s="101" t="s">
        <v>56</v>
      </c>
      <c r="C996" s="101" t="s">
        <v>561</v>
      </c>
      <c r="D996" s="101" t="s">
        <v>112</v>
      </c>
      <c r="E996" s="101" t="s">
        <v>562</v>
      </c>
      <c r="F996" s="101" t="s">
        <v>178</v>
      </c>
      <c r="G996" s="101" t="s">
        <v>1355</v>
      </c>
      <c r="H996" s="102">
        <v>2682</v>
      </c>
      <c r="I996" s="100">
        <v>2</v>
      </c>
      <c r="J996" s="103">
        <f>นครพนม!F95</f>
        <v>502922.35</v>
      </c>
      <c r="K996" s="104">
        <f>นครพนม!AM95</f>
        <v>630637.16999999993</v>
      </c>
      <c r="L996" s="105">
        <f>นครพนม!AN95</f>
        <v>2173071.17</v>
      </c>
      <c r="M996" s="105">
        <f>นครพนม!AO95</f>
        <v>1930950.44</v>
      </c>
      <c r="N996" s="101"/>
      <c r="O996" s="101"/>
      <c r="P996" s="101"/>
      <c r="Q996" s="93">
        <f t="shared" si="36"/>
        <v>242120.72999999998</v>
      </c>
      <c r="R996" s="94">
        <f t="shared" si="37"/>
        <v>810.24279269202088</v>
      </c>
    </row>
    <row r="997" spans="1:18" x14ac:dyDescent="0.55000000000000004">
      <c r="A997" s="100">
        <v>9</v>
      </c>
      <c r="B997" s="101" t="s">
        <v>56</v>
      </c>
      <c r="C997" s="101" t="s">
        <v>561</v>
      </c>
      <c r="D997" s="101" t="s">
        <v>112</v>
      </c>
      <c r="E997" s="101" t="s">
        <v>562</v>
      </c>
      <c r="F997" s="101" t="s">
        <v>178</v>
      </c>
      <c r="G997" s="101" t="s">
        <v>1356</v>
      </c>
      <c r="H997" s="102">
        <v>1785</v>
      </c>
      <c r="I997" s="100">
        <v>2</v>
      </c>
      <c r="J997" s="103">
        <f>นครพนม!F96</f>
        <v>252538.88</v>
      </c>
      <c r="K997" s="104">
        <f>นครพนม!AM96</f>
        <v>384792.70999999996</v>
      </c>
      <c r="L997" s="105">
        <f>นครพนม!AN96</f>
        <v>1812116.21</v>
      </c>
      <c r="M997" s="105">
        <f>นครพนม!AO96</f>
        <v>1766946.46</v>
      </c>
      <c r="N997" s="101"/>
      <c r="O997" s="101"/>
      <c r="P997" s="101"/>
      <c r="Q997" s="93">
        <f t="shared" si="36"/>
        <v>45169.75</v>
      </c>
      <c r="R997" s="94">
        <f t="shared" si="37"/>
        <v>1015.1911540616246</v>
      </c>
    </row>
    <row r="998" spans="1:18" x14ac:dyDescent="0.55000000000000004">
      <c r="A998" s="100">
        <v>10</v>
      </c>
      <c r="B998" s="101" t="s">
        <v>56</v>
      </c>
      <c r="C998" s="101" t="s">
        <v>561</v>
      </c>
      <c r="D998" s="101" t="s">
        <v>112</v>
      </c>
      <c r="E998" s="101" t="s">
        <v>562</v>
      </c>
      <c r="F998" s="101" t="s">
        <v>178</v>
      </c>
      <c r="G998" s="101" t="s">
        <v>1357</v>
      </c>
      <c r="H998" s="102">
        <v>3086</v>
      </c>
      <c r="I998" s="100">
        <v>3</v>
      </c>
      <c r="J998" s="103">
        <f>นครพนม!F97</f>
        <v>475093.48</v>
      </c>
      <c r="K998" s="104">
        <f>นครพนม!AM97</f>
        <v>585553.41999999993</v>
      </c>
      <c r="L998" s="105">
        <f>นครพนม!AN97</f>
        <v>2345778.33</v>
      </c>
      <c r="M998" s="105">
        <f>นครพนม!AO97</f>
        <v>1731115.95</v>
      </c>
      <c r="N998" s="101"/>
      <c r="O998" s="101"/>
      <c r="P998" s="101"/>
      <c r="Q998" s="93">
        <f t="shared" si="36"/>
        <v>614662.38000000012</v>
      </c>
      <c r="R998" s="94">
        <f t="shared" si="37"/>
        <v>760.13555735580042</v>
      </c>
    </row>
    <row r="999" spans="1:18" x14ac:dyDescent="0.55000000000000004">
      <c r="A999" s="100">
        <v>11</v>
      </c>
      <c r="B999" s="101" t="s">
        <v>56</v>
      </c>
      <c r="C999" s="101" t="s">
        <v>561</v>
      </c>
      <c r="D999" s="101" t="s">
        <v>112</v>
      </c>
      <c r="E999" s="101" t="s">
        <v>562</v>
      </c>
      <c r="F999" s="101" t="s">
        <v>178</v>
      </c>
      <c r="G999" s="101" t="s">
        <v>1358</v>
      </c>
      <c r="H999" s="102">
        <v>2935</v>
      </c>
      <c r="I999" s="100">
        <v>2</v>
      </c>
      <c r="J999" s="103">
        <f>นครพนม!F98</f>
        <v>356238.32</v>
      </c>
      <c r="K999" s="104">
        <f>นครพนม!AM98</f>
        <v>426343.51999999996</v>
      </c>
      <c r="L999" s="105">
        <f>นครพนม!AN98</f>
        <v>1976780.17</v>
      </c>
      <c r="M999" s="105">
        <f>นครพนม!AO98</f>
        <v>2034516.37</v>
      </c>
      <c r="N999" s="101"/>
      <c r="O999" s="101"/>
      <c r="P999" s="101"/>
      <c r="Q999" s="93">
        <f t="shared" si="36"/>
        <v>-57736.200000000186</v>
      </c>
      <c r="R999" s="94">
        <f t="shared" si="37"/>
        <v>673.51964906303238</v>
      </c>
    </row>
    <row r="1000" spans="1:18" x14ac:dyDescent="0.55000000000000004">
      <c r="A1000" s="100">
        <v>12</v>
      </c>
      <c r="B1000" s="101" t="s">
        <v>56</v>
      </c>
      <c r="C1000" s="101" t="s">
        <v>561</v>
      </c>
      <c r="D1000" s="101" t="s">
        <v>112</v>
      </c>
      <c r="E1000" s="101" t="s">
        <v>562</v>
      </c>
      <c r="F1000" s="101" t="s">
        <v>178</v>
      </c>
      <c r="G1000" s="101" t="s">
        <v>1359</v>
      </c>
      <c r="H1000" s="102">
        <v>3083</v>
      </c>
      <c r="I1000" s="100">
        <v>3</v>
      </c>
      <c r="J1000" s="103">
        <f>นครพนม!F99</f>
        <v>182884.4</v>
      </c>
      <c r="K1000" s="104">
        <f>นครพนม!AM99</f>
        <v>296096.68</v>
      </c>
      <c r="L1000" s="105">
        <f>นครพนม!AN99</f>
        <v>2085353.0299999998</v>
      </c>
      <c r="M1000" s="105">
        <f>นครพนม!AO99</f>
        <v>2012497.73</v>
      </c>
      <c r="N1000" s="101"/>
      <c r="O1000" s="101"/>
      <c r="P1000" s="101"/>
      <c r="Q1000" s="93">
        <f t="shared" si="36"/>
        <v>72855.299999999814</v>
      </c>
      <c r="R1000" s="94">
        <f t="shared" si="37"/>
        <v>676.40383717158602</v>
      </c>
    </row>
    <row r="1001" spans="1:18" x14ac:dyDescent="0.55000000000000004">
      <c r="A1001" s="100">
        <v>13</v>
      </c>
      <c r="B1001" s="101" t="s">
        <v>56</v>
      </c>
      <c r="C1001" s="101" t="s">
        <v>561</v>
      </c>
      <c r="D1001" s="101" t="s">
        <v>112</v>
      </c>
      <c r="E1001" s="101" t="s">
        <v>562</v>
      </c>
      <c r="F1001" s="101" t="s">
        <v>178</v>
      </c>
      <c r="G1001" s="101" t="s">
        <v>1360</v>
      </c>
      <c r="H1001" s="102">
        <v>2178</v>
      </c>
      <c r="I1001" s="100">
        <v>2</v>
      </c>
      <c r="J1001" s="103">
        <f>นครพนม!F100</f>
        <v>304962.93</v>
      </c>
      <c r="K1001" s="104">
        <f>นครพนม!AM100</f>
        <v>437409.93</v>
      </c>
      <c r="L1001" s="105">
        <f>นครพนม!AN100</f>
        <v>1962413.79</v>
      </c>
      <c r="M1001" s="105">
        <f>นครพนม!AO100</f>
        <v>1528860.17</v>
      </c>
      <c r="N1001" s="101"/>
      <c r="O1001" s="101"/>
      <c r="P1001" s="101"/>
      <c r="Q1001" s="93">
        <f t="shared" si="36"/>
        <v>433553.62000000011</v>
      </c>
      <c r="R1001" s="94">
        <f t="shared" si="37"/>
        <v>901.0164325068871</v>
      </c>
    </row>
    <row r="1002" spans="1:18" x14ac:dyDescent="0.55000000000000004">
      <c r="A1002" s="100">
        <v>14</v>
      </c>
      <c r="B1002" s="101" t="s">
        <v>56</v>
      </c>
      <c r="C1002" s="101" t="s">
        <v>561</v>
      </c>
      <c r="D1002" s="101" t="s">
        <v>112</v>
      </c>
      <c r="E1002" s="101" t="s">
        <v>562</v>
      </c>
      <c r="F1002" s="101" t="s">
        <v>178</v>
      </c>
      <c r="G1002" s="101" t="s">
        <v>1361</v>
      </c>
      <c r="H1002" s="102">
        <v>1955</v>
      </c>
      <c r="I1002" s="100">
        <v>2</v>
      </c>
      <c r="J1002" s="103">
        <f>นครพนม!F101</f>
        <v>473223.87</v>
      </c>
      <c r="K1002" s="104">
        <f>นครพนม!AM101</f>
        <v>641454.75</v>
      </c>
      <c r="L1002" s="105">
        <f>นครพนม!AN101</f>
        <v>2081392.92</v>
      </c>
      <c r="M1002" s="105">
        <f>นครพนม!AO101</f>
        <v>2202615.44</v>
      </c>
      <c r="N1002" s="101"/>
      <c r="O1002" s="101"/>
      <c r="P1002" s="101"/>
      <c r="Q1002" s="93">
        <f t="shared" si="36"/>
        <v>-121222.52000000002</v>
      </c>
      <c r="R1002" s="94">
        <f t="shared" si="37"/>
        <v>1064.6511099744246</v>
      </c>
    </row>
    <row r="1003" spans="1:18" x14ac:dyDescent="0.55000000000000004">
      <c r="A1003" s="100">
        <v>15</v>
      </c>
      <c r="B1003" s="101" t="s">
        <v>56</v>
      </c>
      <c r="C1003" s="101" t="s">
        <v>561</v>
      </c>
      <c r="D1003" s="101" t="s">
        <v>112</v>
      </c>
      <c r="E1003" s="101" t="s">
        <v>562</v>
      </c>
      <c r="F1003" s="101" t="s">
        <v>178</v>
      </c>
      <c r="G1003" s="101" t="s">
        <v>1362</v>
      </c>
      <c r="H1003" s="102">
        <v>2753</v>
      </c>
      <c r="I1003" s="100">
        <v>2</v>
      </c>
      <c r="J1003" s="103">
        <f>นครพนม!F102</f>
        <v>293182.74</v>
      </c>
      <c r="K1003" s="104">
        <f>นครพนม!AM102</f>
        <v>1103183.8599999999</v>
      </c>
      <c r="L1003" s="105">
        <f>นครพนม!AN102</f>
        <v>2861358.81</v>
      </c>
      <c r="M1003" s="105">
        <f>นครพนม!AO102</f>
        <v>1960282.4700000002</v>
      </c>
      <c r="N1003" s="101"/>
      <c r="O1003" s="101"/>
      <c r="P1003" s="101"/>
      <c r="Q1003" s="93">
        <f t="shared" si="36"/>
        <v>901076.33999999985</v>
      </c>
      <c r="R1003" s="94">
        <f t="shared" si="37"/>
        <v>1039.3602651652743</v>
      </c>
    </row>
    <row r="1004" spans="1:18" x14ac:dyDescent="0.55000000000000004">
      <c r="A1004" s="100">
        <v>16</v>
      </c>
      <c r="B1004" s="101" t="s">
        <v>56</v>
      </c>
      <c r="C1004" s="101" t="s">
        <v>561</v>
      </c>
      <c r="D1004" s="101" t="s">
        <v>112</v>
      </c>
      <c r="E1004" s="101" t="s">
        <v>562</v>
      </c>
      <c r="F1004" s="101" t="s">
        <v>178</v>
      </c>
      <c r="G1004" s="101" t="s">
        <v>1363</v>
      </c>
      <c r="H1004" s="102">
        <v>2934</v>
      </c>
      <c r="I1004" s="100">
        <v>2</v>
      </c>
      <c r="J1004" s="103">
        <f>นครพนม!F103</f>
        <v>293054.5</v>
      </c>
      <c r="K1004" s="104">
        <f>นครพนม!AM103</f>
        <v>392913.51</v>
      </c>
      <c r="L1004" s="105">
        <f>นครพนม!AN103</f>
        <v>1975896.35</v>
      </c>
      <c r="M1004" s="105">
        <f>นครพนม!AO103</f>
        <v>2077965.26</v>
      </c>
      <c r="N1004" s="101"/>
      <c r="O1004" s="101"/>
      <c r="P1004" s="101"/>
      <c r="Q1004" s="93">
        <f t="shared" si="36"/>
        <v>-102068.90999999992</v>
      </c>
      <c r="R1004" s="94">
        <f t="shared" si="37"/>
        <v>673.44797205180646</v>
      </c>
    </row>
    <row r="1005" spans="1:18" x14ac:dyDescent="0.55000000000000004">
      <c r="A1005" s="100">
        <v>17</v>
      </c>
      <c r="B1005" s="101" t="s">
        <v>56</v>
      </c>
      <c r="C1005" s="101" t="s">
        <v>561</v>
      </c>
      <c r="D1005" s="101" t="s">
        <v>112</v>
      </c>
      <c r="E1005" s="101" t="s">
        <v>562</v>
      </c>
      <c r="F1005" s="101" t="s">
        <v>178</v>
      </c>
      <c r="G1005" s="101" t="s">
        <v>1364</v>
      </c>
      <c r="H1005" s="102">
        <v>3440</v>
      </c>
      <c r="I1005" s="100">
        <v>3</v>
      </c>
      <c r="J1005" s="103">
        <f>นครพนม!F104</f>
        <v>468863.75</v>
      </c>
      <c r="K1005" s="104">
        <f>นครพนม!AM104</f>
        <v>791856.55</v>
      </c>
      <c r="L1005" s="105">
        <f>นครพนม!AN104</f>
        <v>2465322.6199999996</v>
      </c>
      <c r="M1005" s="105">
        <f>นครพนม!AO104</f>
        <v>2038835.89</v>
      </c>
      <c r="N1005" s="101"/>
      <c r="O1005" s="101"/>
      <c r="P1005" s="101"/>
      <c r="Q1005" s="93">
        <f t="shared" si="36"/>
        <v>426486.72999999975</v>
      </c>
      <c r="R1005" s="94">
        <f t="shared" si="37"/>
        <v>716.66355232558124</v>
      </c>
    </row>
    <row r="1006" spans="1:18" x14ac:dyDescent="0.55000000000000004">
      <c r="A1006" s="100">
        <v>18</v>
      </c>
      <c r="B1006" s="101" t="s">
        <v>56</v>
      </c>
      <c r="C1006" s="101" t="s">
        <v>561</v>
      </c>
      <c r="D1006" s="101" t="s">
        <v>112</v>
      </c>
      <c r="E1006" s="101" t="s">
        <v>562</v>
      </c>
      <c r="F1006" s="101" t="s">
        <v>178</v>
      </c>
      <c r="G1006" s="101" t="s">
        <v>1365</v>
      </c>
      <c r="H1006" s="102">
        <v>1937</v>
      </c>
      <c r="I1006" s="100">
        <v>2</v>
      </c>
      <c r="J1006" s="103">
        <f>นครพนม!F105</f>
        <v>403576.96</v>
      </c>
      <c r="K1006" s="104">
        <f>นครพนม!AM105</f>
        <v>466220.77</v>
      </c>
      <c r="L1006" s="105">
        <f>นครพนม!AN105</f>
        <v>2268047.46</v>
      </c>
      <c r="M1006" s="105">
        <f>นครพนม!AO105</f>
        <v>2249855.8500000006</v>
      </c>
      <c r="N1006" s="101"/>
      <c r="O1006" s="101"/>
      <c r="P1006" s="101"/>
      <c r="Q1006" s="93">
        <f t="shared" si="36"/>
        <v>18191.609999999404</v>
      </c>
      <c r="R1006" s="94">
        <f t="shared" si="37"/>
        <v>1170.907310273619</v>
      </c>
    </row>
    <row r="1007" spans="1:18" x14ac:dyDescent="0.55000000000000004">
      <c r="A1007" s="100">
        <v>19</v>
      </c>
      <c r="B1007" s="101" t="s">
        <v>56</v>
      </c>
      <c r="C1007" s="101" t="s">
        <v>561</v>
      </c>
      <c r="D1007" s="101" t="s">
        <v>112</v>
      </c>
      <c r="E1007" s="101" t="s">
        <v>562</v>
      </c>
      <c r="F1007" s="101" t="s">
        <v>178</v>
      </c>
      <c r="G1007" s="101" t="s">
        <v>1366</v>
      </c>
      <c r="H1007" s="102">
        <v>2642</v>
      </c>
      <c r="I1007" s="100">
        <v>2</v>
      </c>
      <c r="J1007" s="103">
        <f>นครพนม!F106</f>
        <v>169121.03</v>
      </c>
      <c r="K1007" s="104">
        <f>นครพนม!AM106</f>
        <v>72856.489999999991</v>
      </c>
      <c r="L1007" s="105">
        <f>นครพนม!AN106</f>
        <v>1882040.9</v>
      </c>
      <c r="M1007" s="105">
        <f>นครพนม!AO106</f>
        <v>1949090.66</v>
      </c>
      <c r="N1007" s="101"/>
      <c r="O1007" s="101"/>
      <c r="P1007" s="101"/>
      <c r="Q1007" s="93">
        <f t="shared" si="36"/>
        <v>-67049.760000000009</v>
      </c>
      <c r="R1007" s="94">
        <f t="shared" si="37"/>
        <v>712.35461771385314</v>
      </c>
    </row>
    <row r="1008" spans="1:18" x14ac:dyDescent="0.55000000000000004">
      <c r="A1008" s="100">
        <v>20</v>
      </c>
      <c r="B1008" s="101" t="s">
        <v>56</v>
      </c>
      <c r="C1008" s="101" t="s">
        <v>561</v>
      </c>
      <c r="D1008" s="101" t="s">
        <v>112</v>
      </c>
      <c r="E1008" s="101" t="s">
        <v>562</v>
      </c>
      <c r="F1008" s="101" t="s">
        <v>178</v>
      </c>
      <c r="G1008" s="101" t="s">
        <v>1367</v>
      </c>
      <c r="H1008" s="102">
        <v>2293</v>
      </c>
      <c r="I1008" s="100">
        <v>2</v>
      </c>
      <c r="J1008" s="103">
        <f>นครพนม!F107</f>
        <v>840153.52</v>
      </c>
      <c r="K1008" s="104">
        <f>นครพนม!AM107</f>
        <v>861795.64</v>
      </c>
      <c r="L1008" s="105">
        <f>นครพนม!AN107</f>
        <v>1930638.3699999999</v>
      </c>
      <c r="M1008" s="105">
        <f>นครพนม!AO107</f>
        <v>1815765.9900000002</v>
      </c>
      <c r="N1008" s="101"/>
      <c r="O1008" s="101"/>
      <c r="P1008" s="101"/>
      <c r="Q1008" s="93">
        <f t="shared" si="36"/>
        <v>114872.37999999966</v>
      </c>
      <c r="R1008" s="94">
        <f t="shared" si="37"/>
        <v>841.97050588748357</v>
      </c>
    </row>
    <row r="1009" spans="1:18" s="112" customFormat="1" x14ac:dyDescent="0.55000000000000004">
      <c r="A1009" s="106">
        <v>7</v>
      </c>
      <c r="B1009" s="107" t="s">
        <v>56</v>
      </c>
      <c r="C1009" s="107"/>
      <c r="D1009" s="107"/>
      <c r="E1009" s="199" t="s">
        <v>75</v>
      </c>
      <c r="F1009" s="199"/>
      <c r="G1009" s="199" t="s">
        <v>564</v>
      </c>
      <c r="H1009" s="113">
        <f>SUM(H989:H1008)</f>
        <v>48894</v>
      </c>
      <c r="I1009" s="106"/>
      <c r="J1009" s="109">
        <f>SUM(J989:J1008)</f>
        <v>6812444.2699999996</v>
      </c>
      <c r="K1009" s="109">
        <f>SUM(K989:K1008)</f>
        <v>9128084.75</v>
      </c>
      <c r="L1009" s="109">
        <f>SUM(L989:L1008)</f>
        <v>37864681.68</v>
      </c>
      <c r="M1009" s="109">
        <f>SUM(M989:M1008)</f>
        <v>34968097.82</v>
      </c>
      <c r="N1009" s="107">
        <v>19</v>
      </c>
      <c r="O1009" s="107">
        <v>19</v>
      </c>
      <c r="P1009" s="107">
        <f>N1009-O1009</f>
        <v>0</v>
      </c>
      <c r="Q1009" s="110">
        <f t="shared" si="36"/>
        <v>2896583.8599999994</v>
      </c>
      <c r="R1009" s="111">
        <f>L1009/H1009</f>
        <v>774.42389004785866</v>
      </c>
    </row>
    <row r="1010" spans="1:18" x14ac:dyDescent="0.55000000000000004">
      <c r="A1010" s="100">
        <v>1</v>
      </c>
      <c r="B1010" s="101" t="s">
        <v>56</v>
      </c>
      <c r="C1010" s="101" t="s">
        <v>565</v>
      </c>
      <c r="D1010" s="101" t="s">
        <v>119</v>
      </c>
      <c r="E1010" s="101" t="s">
        <v>566</v>
      </c>
      <c r="F1010" s="101" t="s">
        <v>208</v>
      </c>
      <c r="G1010" s="101" t="s">
        <v>567</v>
      </c>
      <c r="H1010" s="102"/>
      <c r="I1010" s="100"/>
      <c r="J1010" s="103"/>
      <c r="K1010" s="104"/>
      <c r="L1010" s="105"/>
      <c r="M1010" s="105"/>
      <c r="N1010" s="101"/>
      <c r="O1010" s="101"/>
      <c r="P1010" s="101"/>
    </row>
    <row r="1011" spans="1:18" x14ac:dyDescent="0.55000000000000004">
      <c r="A1011" s="100">
        <v>2</v>
      </c>
      <c r="B1011" s="101" t="s">
        <v>56</v>
      </c>
      <c r="C1011" s="101" t="s">
        <v>565</v>
      </c>
      <c r="D1011" s="101" t="s">
        <v>119</v>
      </c>
      <c r="E1011" s="101" t="s">
        <v>566</v>
      </c>
      <c r="F1011" s="101" t="s">
        <v>178</v>
      </c>
      <c r="G1011" s="101" t="s">
        <v>1368</v>
      </c>
      <c r="H1011" s="102">
        <v>2877</v>
      </c>
      <c r="I1011" s="100">
        <v>2</v>
      </c>
      <c r="J1011" s="103">
        <f>นครพนม!F108</f>
        <v>296054.96000000002</v>
      </c>
      <c r="K1011" s="104">
        <f>นครพนม!AM108</f>
        <v>334724.61</v>
      </c>
      <c r="L1011" s="105">
        <f>นครพนม!AN108</f>
        <v>2097109.29</v>
      </c>
      <c r="M1011" s="105">
        <f>นครพนม!AO108</f>
        <v>1945469.7999999998</v>
      </c>
      <c r="N1011" s="101"/>
      <c r="O1011" s="101"/>
      <c r="P1011" s="101"/>
      <c r="Q1011" s="93">
        <f t="shared" si="36"/>
        <v>151639.49000000022</v>
      </c>
      <c r="R1011" s="94">
        <f t="shared" si="37"/>
        <v>728.92224191866524</v>
      </c>
    </row>
    <row r="1012" spans="1:18" x14ac:dyDescent="0.55000000000000004">
      <c r="A1012" s="100">
        <v>3</v>
      </c>
      <c r="B1012" s="101" t="s">
        <v>56</v>
      </c>
      <c r="C1012" s="101" t="s">
        <v>565</v>
      </c>
      <c r="D1012" s="101" t="s">
        <v>119</v>
      </c>
      <c r="E1012" s="101" t="s">
        <v>566</v>
      </c>
      <c r="F1012" s="101" t="s">
        <v>178</v>
      </c>
      <c r="G1012" s="101" t="s">
        <v>1369</v>
      </c>
      <c r="H1012" s="102">
        <v>2927</v>
      </c>
      <c r="I1012" s="100">
        <v>2</v>
      </c>
      <c r="J1012" s="103">
        <f>นครพนม!F109</f>
        <v>531388.17000000004</v>
      </c>
      <c r="K1012" s="104">
        <f>นครพนม!AM109</f>
        <v>543406.12</v>
      </c>
      <c r="L1012" s="105">
        <f>นครพนม!AN109</f>
        <v>1782670.08</v>
      </c>
      <c r="M1012" s="105">
        <f>นครพนม!AO109</f>
        <v>1866370.12</v>
      </c>
      <c r="N1012" s="101"/>
      <c r="O1012" s="101"/>
      <c r="P1012" s="101"/>
      <c r="Q1012" s="93">
        <f t="shared" si="36"/>
        <v>-83700.040000000037</v>
      </c>
      <c r="R1012" s="94">
        <f t="shared" si="37"/>
        <v>609.04341646737271</v>
      </c>
    </row>
    <row r="1013" spans="1:18" x14ac:dyDescent="0.55000000000000004">
      <c r="A1013" s="100">
        <v>4</v>
      </c>
      <c r="B1013" s="101" t="s">
        <v>56</v>
      </c>
      <c r="C1013" s="101" t="s">
        <v>565</v>
      </c>
      <c r="D1013" s="101" t="s">
        <v>119</v>
      </c>
      <c r="E1013" s="101" t="s">
        <v>566</v>
      </c>
      <c r="F1013" s="101" t="s">
        <v>178</v>
      </c>
      <c r="G1013" s="101" t="s">
        <v>1370</v>
      </c>
      <c r="H1013" s="102">
        <v>4184</v>
      </c>
      <c r="I1013" s="100">
        <v>3</v>
      </c>
      <c r="J1013" s="103">
        <f>นครพนม!F110</f>
        <v>344298.83</v>
      </c>
      <c r="K1013" s="104">
        <f>นครพนม!AM110</f>
        <v>361301.36000000004</v>
      </c>
      <c r="L1013" s="105">
        <f>นครพนม!AN110</f>
        <v>2381846.5500000003</v>
      </c>
      <c r="M1013" s="105">
        <f>นครพนม!AO110</f>
        <v>2256745.5700000003</v>
      </c>
      <c r="N1013" s="101"/>
      <c r="O1013" s="101"/>
      <c r="P1013" s="101"/>
      <c r="Q1013" s="93">
        <f t="shared" si="36"/>
        <v>125100.97999999998</v>
      </c>
      <c r="R1013" s="94">
        <f t="shared" si="37"/>
        <v>569.27498804971322</v>
      </c>
    </row>
    <row r="1014" spans="1:18" x14ac:dyDescent="0.55000000000000004">
      <c r="A1014" s="100">
        <v>5</v>
      </c>
      <c r="B1014" s="101" t="s">
        <v>56</v>
      </c>
      <c r="C1014" s="101" t="s">
        <v>565</v>
      </c>
      <c r="D1014" s="101" t="s">
        <v>119</v>
      </c>
      <c r="E1014" s="101" t="s">
        <v>566</v>
      </c>
      <c r="F1014" s="101" t="s">
        <v>178</v>
      </c>
      <c r="G1014" s="101" t="s">
        <v>1371</v>
      </c>
      <c r="H1014" s="102">
        <v>4677</v>
      </c>
      <c r="I1014" s="100">
        <v>4</v>
      </c>
      <c r="J1014" s="103">
        <f>นครพนม!F111</f>
        <v>408005.84</v>
      </c>
      <c r="K1014" s="104">
        <f>นครพนม!AM111</f>
        <v>546276.14</v>
      </c>
      <c r="L1014" s="105">
        <f>นครพนม!AN111</f>
        <v>2496235.83</v>
      </c>
      <c r="M1014" s="105">
        <f>นครพนม!AO111</f>
        <v>2162844.61</v>
      </c>
      <c r="N1014" s="101"/>
      <c r="O1014" s="101"/>
      <c r="P1014" s="101"/>
      <c r="Q1014" s="93">
        <f t="shared" si="36"/>
        <v>333391.2200000002</v>
      </c>
      <c r="R1014" s="94">
        <f t="shared" si="37"/>
        <v>533.72585631815264</v>
      </c>
    </row>
    <row r="1015" spans="1:18" x14ac:dyDescent="0.55000000000000004">
      <c r="A1015" s="100">
        <v>6</v>
      </c>
      <c r="B1015" s="101" t="s">
        <v>56</v>
      </c>
      <c r="C1015" s="101" t="s">
        <v>565</v>
      </c>
      <c r="D1015" s="101" t="s">
        <v>119</v>
      </c>
      <c r="E1015" s="101" t="s">
        <v>566</v>
      </c>
      <c r="F1015" s="101" t="s">
        <v>178</v>
      </c>
      <c r="G1015" s="101" t="s">
        <v>1372</v>
      </c>
      <c r="H1015" s="102">
        <v>2227</v>
      </c>
      <c r="I1015" s="100">
        <v>2</v>
      </c>
      <c r="J1015" s="103">
        <f>นครพนม!F112</f>
        <v>301424.56</v>
      </c>
      <c r="K1015" s="104">
        <f>นครพนม!AM112</f>
        <v>328612.73</v>
      </c>
      <c r="L1015" s="105">
        <f>นครพนม!AN112</f>
        <v>1876541.43</v>
      </c>
      <c r="M1015" s="105">
        <f>นครพนม!AO112</f>
        <v>1749837.0199999998</v>
      </c>
      <c r="N1015" s="101"/>
      <c r="O1015" s="101"/>
      <c r="P1015" s="101"/>
      <c r="Q1015" s="93">
        <f t="shared" si="36"/>
        <v>126704.41000000015</v>
      </c>
      <c r="R1015" s="94">
        <f t="shared" si="37"/>
        <v>842.63198473282444</v>
      </c>
    </row>
    <row r="1016" spans="1:18" x14ac:dyDescent="0.55000000000000004">
      <c r="A1016" s="100">
        <v>7</v>
      </c>
      <c r="B1016" s="101" t="s">
        <v>56</v>
      </c>
      <c r="C1016" s="101" t="s">
        <v>565</v>
      </c>
      <c r="D1016" s="101" t="s">
        <v>119</v>
      </c>
      <c r="E1016" s="101" t="s">
        <v>566</v>
      </c>
      <c r="F1016" s="101" t="s">
        <v>178</v>
      </c>
      <c r="G1016" s="101" t="s">
        <v>1373</v>
      </c>
      <c r="H1016" s="102">
        <v>815</v>
      </c>
      <c r="I1016" s="100">
        <v>1</v>
      </c>
      <c r="J1016" s="103">
        <f>นครพนม!F113</f>
        <v>348095.45</v>
      </c>
      <c r="K1016" s="104">
        <f>นครพนม!AM113</f>
        <v>345020.07</v>
      </c>
      <c r="L1016" s="105">
        <f>นครพนม!AN113</f>
        <v>1520793.45</v>
      </c>
      <c r="M1016" s="105">
        <f>นครพนม!AO113</f>
        <v>1318757.8900000001</v>
      </c>
      <c r="N1016" s="101"/>
      <c r="O1016" s="101"/>
      <c r="P1016" s="101"/>
      <c r="Q1016" s="93">
        <f t="shared" si="36"/>
        <v>202035.55999999982</v>
      </c>
      <c r="R1016" s="94">
        <f t="shared" si="37"/>
        <v>1866.0042331288344</v>
      </c>
    </row>
    <row r="1017" spans="1:18" x14ac:dyDescent="0.55000000000000004">
      <c r="A1017" s="100">
        <v>8</v>
      </c>
      <c r="B1017" s="101" t="s">
        <v>56</v>
      </c>
      <c r="C1017" s="101" t="s">
        <v>565</v>
      </c>
      <c r="D1017" s="101" t="s">
        <v>119</v>
      </c>
      <c r="E1017" s="101" t="s">
        <v>566</v>
      </c>
      <c r="F1017" s="101" t="s">
        <v>178</v>
      </c>
      <c r="G1017" s="101" t="s">
        <v>1374</v>
      </c>
      <c r="H1017" s="102">
        <v>3601</v>
      </c>
      <c r="I1017" s="100">
        <v>3</v>
      </c>
      <c r="J1017" s="103">
        <f>นครพนม!F114</f>
        <v>119689.11</v>
      </c>
      <c r="K1017" s="104">
        <f>นครพนม!AM114</f>
        <v>268594.63</v>
      </c>
      <c r="L1017" s="105">
        <f>นครพนม!AN114</f>
        <v>2065752.6300000001</v>
      </c>
      <c r="M1017" s="105">
        <f>นครพนม!AO114</f>
        <v>2053489.5399999998</v>
      </c>
      <c r="N1017" s="101"/>
      <c r="O1017" s="101"/>
      <c r="P1017" s="101"/>
      <c r="Q1017" s="93">
        <f t="shared" si="36"/>
        <v>12263.090000000317</v>
      </c>
      <c r="R1017" s="94">
        <f t="shared" si="37"/>
        <v>573.66082477089697</v>
      </c>
    </row>
    <row r="1018" spans="1:18" x14ac:dyDescent="0.55000000000000004">
      <c r="A1018" s="100">
        <v>9</v>
      </c>
      <c r="B1018" s="101" t="s">
        <v>56</v>
      </c>
      <c r="C1018" s="101" t="s">
        <v>565</v>
      </c>
      <c r="D1018" s="101" t="s">
        <v>119</v>
      </c>
      <c r="E1018" s="101" t="s">
        <v>566</v>
      </c>
      <c r="F1018" s="101" t="s">
        <v>178</v>
      </c>
      <c r="G1018" s="101" t="s">
        <v>1375</v>
      </c>
      <c r="H1018" s="102">
        <v>2371</v>
      </c>
      <c r="I1018" s="100">
        <v>2</v>
      </c>
      <c r="J1018" s="103">
        <f>นครพนม!F115</f>
        <v>377463.81</v>
      </c>
      <c r="K1018" s="104">
        <f>นครพนม!AM115</f>
        <v>434032.73</v>
      </c>
      <c r="L1018" s="105">
        <f>นครพนม!AN115</f>
        <v>1909425.44</v>
      </c>
      <c r="M1018" s="105">
        <f>นครพนม!AO115</f>
        <v>1774393.1400000001</v>
      </c>
      <c r="N1018" s="101"/>
      <c r="O1018" s="101"/>
      <c r="P1018" s="101"/>
      <c r="Q1018" s="93">
        <f t="shared" si="36"/>
        <v>135032.29999999981</v>
      </c>
      <c r="R1018" s="94">
        <f t="shared" si="37"/>
        <v>805.32494306199908</v>
      </c>
    </row>
    <row r="1019" spans="1:18" x14ac:dyDescent="0.55000000000000004">
      <c r="A1019" s="100">
        <v>10</v>
      </c>
      <c r="B1019" s="101" t="s">
        <v>56</v>
      </c>
      <c r="C1019" s="101" t="s">
        <v>565</v>
      </c>
      <c r="D1019" s="101" t="s">
        <v>119</v>
      </c>
      <c r="E1019" s="101" t="s">
        <v>566</v>
      </c>
      <c r="F1019" s="101" t="s">
        <v>178</v>
      </c>
      <c r="G1019" s="101" t="s">
        <v>1376</v>
      </c>
      <c r="H1019" s="102">
        <v>1293</v>
      </c>
      <c r="I1019" s="100">
        <v>1</v>
      </c>
      <c r="J1019" s="103">
        <f>นครพนม!F116</f>
        <v>417860.83</v>
      </c>
      <c r="K1019" s="104">
        <f>นครพนม!AM116</f>
        <v>452048.08999999997</v>
      </c>
      <c r="L1019" s="105">
        <f>นครพนม!AN116</f>
        <v>1650473.3199999998</v>
      </c>
      <c r="M1019" s="105">
        <f>นครพนม!AO116</f>
        <v>1515682.49</v>
      </c>
      <c r="N1019" s="101"/>
      <c r="O1019" s="101"/>
      <c r="P1019" s="101"/>
      <c r="Q1019" s="93">
        <f t="shared" si="36"/>
        <v>134790.82999999984</v>
      </c>
      <c r="R1019" s="94">
        <f t="shared" si="37"/>
        <v>1276.46815158546</v>
      </c>
    </row>
    <row r="1020" spans="1:18" x14ac:dyDescent="0.55000000000000004">
      <c r="A1020" s="100">
        <v>11</v>
      </c>
      <c r="B1020" s="101" t="s">
        <v>56</v>
      </c>
      <c r="C1020" s="101" t="s">
        <v>565</v>
      </c>
      <c r="D1020" s="101" t="s">
        <v>119</v>
      </c>
      <c r="E1020" s="101" t="s">
        <v>566</v>
      </c>
      <c r="F1020" s="101" t="s">
        <v>178</v>
      </c>
      <c r="G1020" s="101" t="s">
        <v>1377</v>
      </c>
      <c r="H1020" s="102">
        <v>3237</v>
      </c>
      <c r="I1020" s="100">
        <v>3</v>
      </c>
      <c r="J1020" s="103">
        <f>นครพนม!F117</f>
        <v>354906.1</v>
      </c>
      <c r="K1020" s="104">
        <f>นครพนม!AM117</f>
        <v>367801.64999999997</v>
      </c>
      <c r="L1020" s="105">
        <f>นครพนม!AN117</f>
        <v>2906557.13</v>
      </c>
      <c r="M1020" s="105">
        <f>นครพนม!AO117</f>
        <v>2556106.4700000002</v>
      </c>
      <c r="N1020" s="101"/>
      <c r="O1020" s="101"/>
      <c r="P1020" s="101"/>
      <c r="Q1020" s="93">
        <f t="shared" si="36"/>
        <v>350450.65999999968</v>
      </c>
      <c r="R1020" s="94">
        <f t="shared" si="37"/>
        <v>897.91693852332401</v>
      </c>
    </row>
    <row r="1021" spans="1:18" x14ac:dyDescent="0.55000000000000004">
      <c r="A1021" s="100">
        <v>12</v>
      </c>
      <c r="B1021" s="101" t="s">
        <v>56</v>
      </c>
      <c r="C1021" s="101" t="s">
        <v>565</v>
      </c>
      <c r="D1021" s="101" t="s">
        <v>119</v>
      </c>
      <c r="E1021" s="101" t="s">
        <v>566</v>
      </c>
      <c r="F1021" s="101" t="s">
        <v>178</v>
      </c>
      <c r="G1021" s="101" t="s">
        <v>1378</v>
      </c>
      <c r="H1021" s="102">
        <v>1500</v>
      </c>
      <c r="I1021" s="100">
        <v>1</v>
      </c>
      <c r="J1021" s="103">
        <f>นครพนม!F118</f>
        <v>334656.27</v>
      </c>
      <c r="K1021" s="104">
        <f>นครพนม!AM118</f>
        <v>389398.17000000004</v>
      </c>
      <c r="L1021" s="105">
        <f>นครพนม!AN118</f>
        <v>1831995.3099999998</v>
      </c>
      <c r="M1021" s="105">
        <f>นครพนม!AO118</f>
        <v>1673284.3</v>
      </c>
      <c r="N1021" s="101"/>
      <c r="O1021" s="101"/>
      <c r="P1021" s="101"/>
      <c r="Q1021" s="93">
        <f t="shared" si="36"/>
        <v>158711.00999999978</v>
      </c>
      <c r="R1021" s="94">
        <f t="shared" si="37"/>
        <v>1221.3302066666665</v>
      </c>
    </row>
    <row r="1022" spans="1:18" x14ac:dyDescent="0.55000000000000004">
      <c r="A1022" s="100">
        <v>13</v>
      </c>
      <c r="B1022" s="101" t="s">
        <v>56</v>
      </c>
      <c r="C1022" s="101" t="s">
        <v>565</v>
      </c>
      <c r="D1022" s="101" t="s">
        <v>119</v>
      </c>
      <c r="E1022" s="101" t="s">
        <v>566</v>
      </c>
      <c r="F1022" s="101" t="s">
        <v>178</v>
      </c>
      <c r="G1022" s="101" t="s">
        <v>1379</v>
      </c>
      <c r="H1022" s="102">
        <v>2077</v>
      </c>
      <c r="I1022" s="100">
        <v>2</v>
      </c>
      <c r="J1022" s="103">
        <f>นครพนม!F119</f>
        <v>119398.9</v>
      </c>
      <c r="K1022" s="104">
        <f>นครพนม!AM119</f>
        <v>137081.34</v>
      </c>
      <c r="L1022" s="105">
        <f>นครพนม!AN119</f>
        <v>2027459.5899999999</v>
      </c>
      <c r="M1022" s="105">
        <f>นครพนม!AO119</f>
        <v>1996812.0699999998</v>
      </c>
      <c r="N1022" s="101"/>
      <c r="O1022" s="101"/>
      <c r="P1022" s="101"/>
      <c r="Q1022" s="93">
        <f t="shared" si="36"/>
        <v>30647.520000000019</v>
      </c>
      <c r="R1022" s="94">
        <f t="shared" si="37"/>
        <v>976.14809340394788</v>
      </c>
    </row>
    <row r="1023" spans="1:18" x14ac:dyDescent="0.55000000000000004">
      <c r="A1023" s="100">
        <v>14</v>
      </c>
      <c r="B1023" s="101" t="s">
        <v>56</v>
      </c>
      <c r="C1023" s="101" t="s">
        <v>565</v>
      </c>
      <c r="D1023" s="101" t="s">
        <v>119</v>
      </c>
      <c r="E1023" s="101" t="s">
        <v>566</v>
      </c>
      <c r="F1023" s="101" t="s">
        <v>178</v>
      </c>
      <c r="G1023" s="101" t="s">
        <v>1380</v>
      </c>
      <c r="H1023" s="102">
        <v>2981</v>
      </c>
      <c r="I1023" s="100">
        <v>2</v>
      </c>
      <c r="J1023" s="103">
        <f>นครพนม!F120</f>
        <v>366742.14</v>
      </c>
      <c r="K1023" s="104">
        <f>นครพนม!AM120</f>
        <v>410489.48</v>
      </c>
      <c r="L1023" s="105">
        <f>นครพนม!AN120</f>
        <v>2029750.44</v>
      </c>
      <c r="M1023" s="105">
        <f>นครพนม!AO120</f>
        <v>1875289.57</v>
      </c>
      <c r="N1023" s="101"/>
      <c r="O1023" s="101"/>
      <c r="P1023" s="101"/>
      <c r="Q1023" s="93">
        <f t="shared" si="36"/>
        <v>154460.86999999988</v>
      </c>
      <c r="R1023" s="94">
        <f t="shared" si="37"/>
        <v>680.89582019456554</v>
      </c>
    </row>
    <row r="1024" spans="1:18" x14ac:dyDescent="0.55000000000000004">
      <c r="A1024" s="100">
        <v>15</v>
      </c>
      <c r="B1024" s="101" t="s">
        <v>56</v>
      </c>
      <c r="C1024" s="101" t="s">
        <v>565</v>
      </c>
      <c r="D1024" s="101" t="s">
        <v>119</v>
      </c>
      <c r="E1024" s="101" t="s">
        <v>566</v>
      </c>
      <c r="F1024" s="101" t="s">
        <v>178</v>
      </c>
      <c r="G1024" s="101" t="s">
        <v>1381</v>
      </c>
      <c r="H1024" s="102">
        <v>2573</v>
      </c>
      <c r="I1024" s="100">
        <v>2</v>
      </c>
      <c r="J1024" s="103">
        <f>นครพนม!F121</f>
        <v>320811.81</v>
      </c>
      <c r="K1024" s="104">
        <f>นครพนม!AM121</f>
        <v>202047.66999999998</v>
      </c>
      <c r="L1024" s="105">
        <f>นครพนม!AN121</f>
        <v>2040620.1</v>
      </c>
      <c r="M1024" s="105">
        <f>นครพนม!AO121</f>
        <v>2011658.2</v>
      </c>
      <c r="N1024" s="101"/>
      <c r="O1024" s="101"/>
      <c r="P1024" s="101"/>
      <c r="Q1024" s="93">
        <f t="shared" si="36"/>
        <v>28961.90000000014</v>
      </c>
      <c r="R1024" s="94">
        <f t="shared" si="37"/>
        <v>793.08981733385156</v>
      </c>
    </row>
    <row r="1025" spans="1:18" x14ac:dyDescent="0.55000000000000004">
      <c r="A1025" s="100">
        <v>16</v>
      </c>
      <c r="B1025" s="101" t="s">
        <v>56</v>
      </c>
      <c r="C1025" s="101" t="s">
        <v>565</v>
      </c>
      <c r="D1025" s="101" t="s">
        <v>119</v>
      </c>
      <c r="E1025" s="101" t="s">
        <v>566</v>
      </c>
      <c r="F1025" s="101" t="s">
        <v>178</v>
      </c>
      <c r="G1025" s="101" t="s">
        <v>1382</v>
      </c>
      <c r="H1025" s="102">
        <v>1978</v>
      </c>
      <c r="I1025" s="100">
        <v>2</v>
      </c>
      <c r="J1025" s="103">
        <f>นครพนม!F122</f>
        <v>167210.49</v>
      </c>
      <c r="K1025" s="104">
        <f>นครพนม!AM122</f>
        <v>419026.52999999997</v>
      </c>
      <c r="L1025" s="105">
        <f>นครพนม!AN122</f>
        <v>1177146.73</v>
      </c>
      <c r="M1025" s="105">
        <f>นครพนม!AO122</f>
        <v>1206998.69</v>
      </c>
      <c r="N1025" s="101"/>
      <c r="O1025" s="101"/>
      <c r="P1025" s="101"/>
      <c r="Q1025" s="93">
        <f t="shared" si="36"/>
        <v>-29851.959999999963</v>
      </c>
      <c r="R1025" s="94">
        <f t="shared" si="37"/>
        <v>595.11968149646111</v>
      </c>
    </row>
    <row r="1026" spans="1:18" x14ac:dyDescent="0.55000000000000004">
      <c r="A1026" s="100">
        <v>17</v>
      </c>
      <c r="B1026" s="101" t="s">
        <v>56</v>
      </c>
      <c r="C1026" s="101" t="s">
        <v>565</v>
      </c>
      <c r="D1026" s="101" t="s">
        <v>119</v>
      </c>
      <c r="E1026" s="101" t="s">
        <v>566</v>
      </c>
      <c r="F1026" s="101" t="s">
        <v>178</v>
      </c>
      <c r="G1026" s="101" t="s">
        <v>1383</v>
      </c>
      <c r="H1026" s="102">
        <v>2350</v>
      </c>
      <c r="I1026" s="100">
        <v>2</v>
      </c>
      <c r="J1026" s="103">
        <f>นครพนม!F123</f>
        <v>367828.65</v>
      </c>
      <c r="K1026" s="104">
        <f>นครพนม!AM123</f>
        <v>401369.81000000006</v>
      </c>
      <c r="L1026" s="105">
        <f>นครพนม!AN123</f>
        <v>1824422.4100000001</v>
      </c>
      <c r="M1026" s="105">
        <f>นครพนม!AO123</f>
        <v>1691940.84</v>
      </c>
      <c r="N1026" s="101"/>
      <c r="O1026" s="101"/>
      <c r="P1026" s="101"/>
      <c r="Q1026" s="93">
        <f t="shared" si="36"/>
        <v>132481.57000000007</v>
      </c>
      <c r="R1026" s="94">
        <f t="shared" si="37"/>
        <v>776.34996170212776</v>
      </c>
    </row>
    <row r="1027" spans="1:18" x14ac:dyDescent="0.55000000000000004">
      <c r="A1027" s="100">
        <v>18</v>
      </c>
      <c r="B1027" s="101" t="s">
        <v>56</v>
      </c>
      <c r="C1027" s="101" t="s">
        <v>565</v>
      </c>
      <c r="D1027" s="101" t="s">
        <v>119</v>
      </c>
      <c r="E1027" s="101" t="s">
        <v>566</v>
      </c>
      <c r="F1027" s="101" t="s">
        <v>178</v>
      </c>
      <c r="G1027" s="101" t="s">
        <v>1384</v>
      </c>
      <c r="H1027" s="102">
        <v>1698</v>
      </c>
      <c r="I1027" s="100">
        <v>2</v>
      </c>
      <c r="J1027" s="103">
        <f>นครพนม!F124</f>
        <v>320660.8</v>
      </c>
      <c r="K1027" s="104">
        <f>นครพนม!AM124</f>
        <v>414652.89</v>
      </c>
      <c r="L1027" s="105">
        <f>นครพนม!AN124</f>
        <v>1255280.54</v>
      </c>
      <c r="M1027" s="105">
        <f>นครพนม!AO124</f>
        <v>975631.3899999999</v>
      </c>
      <c r="N1027" s="101"/>
      <c r="O1027" s="101"/>
      <c r="P1027" s="101"/>
      <c r="Q1027" s="93">
        <f t="shared" si="36"/>
        <v>279649.15000000014</v>
      </c>
      <c r="R1027" s="94">
        <f t="shared" si="37"/>
        <v>739.27004711425207</v>
      </c>
    </row>
    <row r="1028" spans="1:18" x14ac:dyDescent="0.55000000000000004">
      <c r="A1028" s="100">
        <v>19</v>
      </c>
      <c r="B1028" s="101" t="s">
        <v>56</v>
      </c>
      <c r="C1028" s="101" t="s">
        <v>565</v>
      </c>
      <c r="D1028" s="101" t="s">
        <v>119</v>
      </c>
      <c r="E1028" s="101" t="s">
        <v>566</v>
      </c>
      <c r="F1028" s="101" t="s">
        <v>178</v>
      </c>
      <c r="G1028" s="101" t="s">
        <v>1385</v>
      </c>
      <c r="H1028" s="102">
        <v>2110</v>
      </c>
      <c r="I1028" s="100">
        <v>2</v>
      </c>
      <c r="J1028" s="103">
        <f>นครพนม!F125</f>
        <v>248687.74</v>
      </c>
      <c r="K1028" s="104">
        <f>นครพนม!AM125</f>
        <v>285215.56</v>
      </c>
      <c r="L1028" s="105">
        <f>นครพนม!AN125</f>
        <v>1789376.31</v>
      </c>
      <c r="M1028" s="105">
        <f>นครพนม!AO125</f>
        <v>1395704.01</v>
      </c>
      <c r="N1028" s="101"/>
      <c r="O1028" s="101"/>
      <c r="P1028" s="101"/>
      <c r="Q1028" s="93">
        <f t="shared" si="36"/>
        <v>393672.30000000005</v>
      </c>
      <c r="R1028" s="94">
        <f t="shared" si="37"/>
        <v>848.0456445497631</v>
      </c>
    </row>
    <row r="1029" spans="1:18" s="112" customFormat="1" x14ac:dyDescent="0.55000000000000004">
      <c r="A1029" s="106">
        <v>8</v>
      </c>
      <c r="B1029" s="107" t="s">
        <v>56</v>
      </c>
      <c r="C1029" s="107"/>
      <c r="D1029" s="107"/>
      <c r="E1029" s="107" t="s">
        <v>75</v>
      </c>
      <c r="F1029" s="107"/>
      <c r="G1029" s="107" t="s">
        <v>568</v>
      </c>
      <c r="H1029" s="113">
        <f>SUM(H1010:H1028)</f>
        <v>45476</v>
      </c>
      <c r="I1029" s="106"/>
      <c r="J1029" s="109">
        <f>SUM(J1010:J1028)</f>
        <v>5745184.4600000009</v>
      </c>
      <c r="K1029" s="144">
        <f>SUM(K1010:K1028)</f>
        <v>6641099.5799999982</v>
      </c>
      <c r="L1029" s="109">
        <f>SUM(L1010:L1028)</f>
        <v>34663456.579999998</v>
      </c>
      <c r="M1029" s="109">
        <f>SUM(M1010:M1028)</f>
        <v>32027015.720000003</v>
      </c>
      <c r="N1029" s="107">
        <v>18</v>
      </c>
      <c r="O1029" s="107">
        <v>18</v>
      </c>
      <c r="P1029" s="107">
        <f>N1029-O1029</f>
        <v>0</v>
      </c>
      <c r="Q1029" s="110">
        <f t="shared" si="36"/>
        <v>2636440.8599999957</v>
      </c>
      <c r="R1029" s="111">
        <f>L1029/H1029</f>
        <v>762.2362692409182</v>
      </c>
    </row>
    <row r="1030" spans="1:18" x14ac:dyDescent="0.55000000000000004">
      <c r="A1030" s="100">
        <v>1</v>
      </c>
      <c r="B1030" s="101" t="s">
        <v>56</v>
      </c>
      <c r="C1030" s="101" t="s">
        <v>569</v>
      </c>
      <c r="D1030" s="101" t="s">
        <v>125</v>
      </c>
      <c r="E1030" s="101" t="s">
        <v>570</v>
      </c>
      <c r="F1030" s="101" t="s">
        <v>208</v>
      </c>
      <c r="G1030" s="101" t="s">
        <v>571</v>
      </c>
      <c r="H1030" s="102"/>
      <c r="I1030" s="100"/>
      <c r="J1030" s="103"/>
      <c r="K1030" s="104"/>
      <c r="L1030" s="105"/>
      <c r="M1030" s="105"/>
      <c r="N1030" s="101"/>
      <c r="O1030" s="101"/>
      <c r="P1030" s="101"/>
    </row>
    <row r="1031" spans="1:18" x14ac:dyDescent="0.55000000000000004">
      <c r="A1031" s="100">
        <v>2</v>
      </c>
      <c r="B1031" s="101" t="s">
        <v>56</v>
      </c>
      <c r="C1031" s="101" t="s">
        <v>569</v>
      </c>
      <c r="D1031" s="101" t="s">
        <v>125</v>
      </c>
      <c r="E1031" s="101" t="s">
        <v>570</v>
      </c>
      <c r="F1031" s="101" t="s">
        <v>178</v>
      </c>
      <c r="G1031" s="101" t="s">
        <v>1386</v>
      </c>
      <c r="H1031" s="102">
        <v>3653</v>
      </c>
      <c r="I1031" s="100">
        <v>3</v>
      </c>
      <c r="J1031" s="103">
        <f>นครพนม!F126</f>
        <v>253993.01</v>
      </c>
      <c r="K1031" s="104">
        <f>นครพนม!AM126</f>
        <v>495051.75</v>
      </c>
      <c r="L1031" s="105">
        <f>นครพนม!AN126</f>
        <v>2370960.16</v>
      </c>
      <c r="M1031" s="105">
        <f>นครพนม!AO126</f>
        <v>2516301.77</v>
      </c>
      <c r="N1031" s="101"/>
      <c r="O1031" s="101"/>
      <c r="P1031" s="101"/>
      <c r="Q1031" s="93">
        <f t="shared" ref="Q1031:Q1068" si="38">L1031-M1031</f>
        <v>-145341.60999999987</v>
      </c>
      <c r="R1031" s="94">
        <f t="shared" ref="R1031:R1069" si="39">L1031/H1031</f>
        <v>649.04466465918426</v>
      </c>
    </row>
    <row r="1032" spans="1:18" x14ac:dyDescent="0.55000000000000004">
      <c r="A1032" s="100">
        <v>3</v>
      </c>
      <c r="B1032" s="101" t="s">
        <v>56</v>
      </c>
      <c r="C1032" s="101" t="s">
        <v>569</v>
      </c>
      <c r="D1032" s="101" t="s">
        <v>125</v>
      </c>
      <c r="E1032" s="101" t="s">
        <v>570</v>
      </c>
      <c r="F1032" s="101" t="s">
        <v>178</v>
      </c>
      <c r="G1032" s="101" t="s">
        <v>1387</v>
      </c>
      <c r="H1032" s="102">
        <v>1433</v>
      </c>
      <c r="I1032" s="100">
        <v>1</v>
      </c>
      <c r="J1032" s="103">
        <f>นครพนม!F127</f>
        <v>214293.93</v>
      </c>
      <c r="K1032" s="104">
        <f>นครพนม!AM127</f>
        <v>254006.19</v>
      </c>
      <c r="L1032" s="105">
        <f>นครพนม!AN127</f>
        <v>1345616.03</v>
      </c>
      <c r="M1032" s="105">
        <f>นครพนม!AO127</f>
        <v>1147169.8400000001</v>
      </c>
      <c r="N1032" s="101"/>
      <c r="O1032" s="101"/>
      <c r="P1032" s="101"/>
      <c r="Q1032" s="93">
        <f t="shared" si="38"/>
        <v>198446.18999999994</v>
      </c>
      <c r="R1032" s="94">
        <f t="shared" si="39"/>
        <v>939.02025819958135</v>
      </c>
    </row>
    <row r="1033" spans="1:18" x14ac:dyDescent="0.55000000000000004">
      <c r="A1033" s="100">
        <v>4</v>
      </c>
      <c r="B1033" s="101" t="s">
        <v>56</v>
      </c>
      <c r="C1033" s="101" t="s">
        <v>569</v>
      </c>
      <c r="D1033" s="101" t="s">
        <v>125</v>
      </c>
      <c r="E1033" s="101" t="s">
        <v>570</v>
      </c>
      <c r="F1033" s="101" t="s">
        <v>178</v>
      </c>
      <c r="G1033" s="101" t="s">
        <v>1388</v>
      </c>
      <c r="H1033" s="102">
        <v>2145</v>
      </c>
      <c r="I1033" s="100">
        <v>2</v>
      </c>
      <c r="J1033" s="103">
        <f>นครพนม!F128</f>
        <v>428654.84</v>
      </c>
      <c r="K1033" s="104">
        <f>นครพนม!AM128</f>
        <v>697459.07000000007</v>
      </c>
      <c r="L1033" s="105">
        <f>นครพนม!AN128</f>
        <v>2214239.79</v>
      </c>
      <c r="M1033" s="105">
        <f>นครพนม!AO128</f>
        <v>2019020.1099999999</v>
      </c>
      <c r="N1033" s="101"/>
      <c r="O1033" s="101"/>
      <c r="P1033" s="101"/>
      <c r="Q1033" s="93">
        <f t="shared" si="38"/>
        <v>195219.68000000017</v>
      </c>
      <c r="R1033" s="94">
        <f t="shared" si="39"/>
        <v>1032.2796223776224</v>
      </c>
    </row>
    <row r="1034" spans="1:18" x14ac:dyDescent="0.55000000000000004">
      <c r="A1034" s="100">
        <v>5</v>
      </c>
      <c r="B1034" s="101" t="s">
        <v>56</v>
      </c>
      <c r="C1034" s="101" t="s">
        <v>569</v>
      </c>
      <c r="D1034" s="101" t="s">
        <v>125</v>
      </c>
      <c r="E1034" s="101" t="s">
        <v>570</v>
      </c>
      <c r="F1034" s="101" t="s">
        <v>178</v>
      </c>
      <c r="G1034" s="101" t="s">
        <v>1389</v>
      </c>
      <c r="H1034" s="102">
        <v>2238</v>
      </c>
      <c r="I1034" s="100">
        <v>2</v>
      </c>
      <c r="J1034" s="103">
        <f>นครพนม!F129</f>
        <v>267511.13</v>
      </c>
      <c r="K1034" s="104">
        <f>นครพนม!AM129</f>
        <v>312180.52</v>
      </c>
      <c r="L1034" s="105">
        <f>นครพนม!AN129</f>
        <v>1862432.37</v>
      </c>
      <c r="M1034" s="105">
        <f>นครพนม!AO129</f>
        <v>2098518.7800000003</v>
      </c>
      <c r="N1034" s="101"/>
      <c r="O1034" s="101"/>
      <c r="P1034" s="101"/>
      <c r="Q1034" s="93">
        <f t="shared" si="38"/>
        <v>-236086.41000000015</v>
      </c>
      <c r="R1034" s="94">
        <f t="shared" si="39"/>
        <v>832.18604557640754</v>
      </c>
    </row>
    <row r="1035" spans="1:18" x14ac:dyDescent="0.55000000000000004">
      <c r="A1035" s="100">
        <v>6</v>
      </c>
      <c r="B1035" s="101" t="s">
        <v>56</v>
      </c>
      <c r="C1035" s="101" t="s">
        <v>569</v>
      </c>
      <c r="D1035" s="101" t="s">
        <v>125</v>
      </c>
      <c r="E1035" s="101" t="s">
        <v>570</v>
      </c>
      <c r="F1035" s="101" t="s">
        <v>178</v>
      </c>
      <c r="G1035" s="101" t="s">
        <v>1390</v>
      </c>
      <c r="H1035" s="102">
        <v>2480</v>
      </c>
      <c r="I1035" s="100">
        <v>2</v>
      </c>
      <c r="J1035" s="103">
        <f>นครพนม!F130</f>
        <v>397950.82</v>
      </c>
      <c r="K1035" s="104">
        <f>นครพนม!AM130</f>
        <v>443787.32</v>
      </c>
      <c r="L1035" s="105">
        <f>นครพนม!AN130</f>
        <v>1682899.97</v>
      </c>
      <c r="M1035" s="105">
        <f>นครพนม!AO130</f>
        <v>1715574.71</v>
      </c>
      <c r="N1035" s="101"/>
      <c r="O1035" s="101"/>
      <c r="P1035" s="101"/>
      <c r="Q1035" s="93">
        <f t="shared" si="38"/>
        <v>-32674.739999999991</v>
      </c>
      <c r="R1035" s="94">
        <f t="shared" si="39"/>
        <v>678.5886975806452</v>
      </c>
    </row>
    <row r="1036" spans="1:18" x14ac:dyDescent="0.55000000000000004">
      <c r="A1036" s="100">
        <v>7</v>
      </c>
      <c r="B1036" s="101" t="s">
        <v>56</v>
      </c>
      <c r="C1036" s="101" t="s">
        <v>569</v>
      </c>
      <c r="D1036" s="101" t="s">
        <v>125</v>
      </c>
      <c r="E1036" s="101" t="s">
        <v>570</v>
      </c>
      <c r="F1036" s="101" t="s">
        <v>178</v>
      </c>
      <c r="G1036" s="101" t="s">
        <v>1391</v>
      </c>
      <c r="H1036" s="102">
        <v>3442</v>
      </c>
      <c r="I1036" s="100">
        <v>3</v>
      </c>
      <c r="J1036" s="103">
        <f>นครพนม!F131</f>
        <v>317963.43</v>
      </c>
      <c r="K1036" s="104">
        <f>นครพนม!AM131</f>
        <v>332436.77999999997</v>
      </c>
      <c r="L1036" s="105">
        <f>นครพนม!AN131</f>
        <v>2125280.1800000002</v>
      </c>
      <c r="M1036" s="105">
        <f>นครพนม!AO131</f>
        <v>2136971.0699999998</v>
      </c>
      <c r="N1036" s="101"/>
      <c r="O1036" s="101"/>
      <c r="P1036" s="101"/>
      <c r="Q1036" s="93">
        <f t="shared" si="38"/>
        <v>-11690.889999999665</v>
      </c>
      <c r="R1036" s="94">
        <f t="shared" si="39"/>
        <v>617.45502033701337</v>
      </c>
    </row>
    <row r="1037" spans="1:18" x14ac:dyDescent="0.55000000000000004">
      <c r="A1037" s="100">
        <v>8</v>
      </c>
      <c r="B1037" s="101" t="s">
        <v>56</v>
      </c>
      <c r="C1037" s="101" t="s">
        <v>569</v>
      </c>
      <c r="D1037" s="101" t="s">
        <v>125</v>
      </c>
      <c r="E1037" s="101" t="s">
        <v>570</v>
      </c>
      <c r="F1037" s="101" t="s">
        <v>178</v>
      </c>
      <c r="G1037" s="101" t="s">
        <v>1392</v>
      </c>
      <c r="H1037" s="102">
        <v>3463</v>
      </c>
      <c r="I1037" s="100">
        <v>3</v>
      </c>
      <c r="J1037" s="103">
        <f>นครพนม!F132</f>
        <v>465385.89</v>
      </c>
      <c r="K1037" s="104">
        <f>นครพนม!AM132</f>
        <v>475672.09</v>
      </c>
      <c r="L1037" s="105">
        <f>นครพนม!AN132</f>
        <v>1980035.25</v>
      </c>
      <c r="M1037" s="105">
        <f>นครพนม!AO132</f>
        <v>2179155.81</v>
      </c>
      <c r="N1037" s="101"/>
      <c r="O1037" s="101"/>
      <c r="P1037" s="101"/>
      <c r="Q1037" s="93">
        <f t="shared" si="38"/>
        <v>-199120.56000000006</v>
      </c>
      <c r="R1037" s="94">
        <f t="shared" si="39"/>
        <v>571.76876985272884</v>
      </c>
    </row>
    <row r="1038" spans="1:18" x14ac:dyDescent="0.55000000000000004">
      <c r="A1038" s="100">
        <v>9</v>
      </c>
      <c r="B1038" s="101" t="s">
        <v>56</v>
      </c>
      <c r="C1038" s="101" t="s">
        <v>569</v>
      </c>
      <c r="D1038" s="101" t="s">
        <v>125</v>
      </c>
      <c r="E1038" s="101" t="s">
        <v>570</v>
      </c>
      <c r="F1038" s="101" t="s">
        <v>178</v>
      </c>
      <c r="G1038" s="101" t="s">
        <v>1393</v>
      </c>
      <c r="H1038" s="102">
        <v>3634</v>
      </c>
      <c r="I1038" s="100">
        <v>3</v>
      </c>
      <c r="J1038" s="103">
        <f>นครพนม!F133</f>
        <v>405287.33</v>
      </c>
      <c r="K1038" s="104">
        <f>นครพนม!AM133</f>
        <v>506957.42000000004</v>
      </c>
      <c r="L1038" s="105">
        <f>นครพนม!AN133</f>
        <v>1951984.07</v>
      </c>
      <c r="M1038" s="105">
        <f>นครพนม!AO133</f>
        <v>1830392.15</v>
      </c>
      <c r="N1038" s="101"/>
      <c r="O1038" s="101"/>
      <c r="P1038" s="101"/>
      <c r="Q1038" s="93">
        <f t="shared" si="38"/>
        <v>121591.92000000016</v>
      </c>
      <c r="R1038" s="94">
        <f t="shared" si="39"/>
        <v>537.14476334617507</v>
      </c>
    </row>
    <row r="1039" spans="1:18" x14ac:dyDescent="0.55000000000000004">
      <c r="A1039" s="100">
        <v>10</v>
      </c>
      <c r="B1039" s="101" t="s">
        <v>56</v>
      </c>
      <c r="C1039" s="101" t="s">
        <v>569</v>
      </c>
      <c r="D1039" s="101" t="s">
        <v>125</v>
      </c>
      <c r="E1039" s="101" t="s">
        <v>570</v>
      </c>
      <c r="F1039" s="101" t="s">
        <v>178</v>
      </c>
      <c r="G1039" s="101" t="s">
        <v>1394</v>
      </c>
      <c r="H1039" s="102">
        <v>4283</v>
      </c>
      <c r="I1039" s="100">
        <v>3</v>
      </c>
      <c r="J1039" s="103">
        <f>นครพนม!F134</f>
        <v>319466.98</v>
      </c>
      <c r="K1039" s="104">
        <f>นครพนม!AM134</f>
        <v>472278.38</v>
      </c>
      <c r="L1039" s="105">
        <f>นครพนม!AN134</f>
        <v>2109861.4700000002</v>
      </c>
      <c r="M1039" s="105">
        <f>นครพนม!AO134</f>
        <v>2216378.94</v>
      </c>
      <c r="N1039" s="101"/>
      <c r="O1039" s="101"/>
      <c r="P1039" s="101"/>
      <c r="Q1039" s="93">
        <f t="shared" si="38"/>
        <v>-106517.46999999974</v>
      </c>
      <c r="R1039" s="94">
        <f t="shared" si="39"/>
        <v>492.61299789866922</v>
      </c>
    </row>
    <row r="1040" spans="1:18" s="112" customFormat="1" x14ac:dyDescent="0.55000000000000004">
      <c r="A1040" s="106">
        <v>9</v>
      </c>
      <c r="B1040" s="107" t="s">
        <v>56</v>
      </c>
      <c r="C1040" s="107"/>
      <c r="D1040" s="107"/>
      <c r="E1040" s="107" t="s">
        <v>75</v>
      </c>
      <c r="F1040" s="107"/>
      <c r="G1040" s="107" t="s">
        <v>572</v>
      </c>
      <c r="H1040" s="113">
        <f>SUM(H1030:H1039)</f>
        <v>26771</v>
      </c>
      <c r="I1040" s="106"/>
      <c r="J1040" s="109">
        <f>SUM(J1030:J1039)</f>
        <v>3070507.3600000003</v>
      </c>
      <c r="K1040" s="109">
        <f>SUM(K1030:K1039)</f>
        <v>3989829.5199999996</v>
      </c>
      <c r="L1040" s="109">
        <f>SUM(L1030:L1039)</f>
        <v>17643309.289999999</v>
      </c>
      <c r="M1040" s="109">
        <f>SUM(M1030:M1039)</f>
        <v>17859483.180000003</v>
      </c>
      <c r="N1040" s="107">
        <v>9</v>
      </c>
      <c r="O1040" s="107">
        <v>9</v>
      </c>
      <c r="P1040" s="107">
        <f>N1040-O1040</f>
        <v>0</v>
      </c>
      <c r="Q1040" s="110">
        <f t="shared" si="38"/>
        <v>-216173.89000000432</v>
      </c>
      <c r="R1040" s="111">
        <f>L1040/H1040</f>
        <v>659.04558253333823</v>
      </c>
    </row>
    <row r="1041" spans="1:18" x14ac:dyDescent="0.55000000000000004">
      <c r="A1041" s="100">
        <v>1</v>
      </c>
      <c r="B1041" s="101" t="s">
        <v>56</v>
      </c>
      <c r="C1041" s="101" t="s">
        <v>573</v>
      </c>
      <c r="D1041" s="101" t="s">
        <v>130</v>
      </c>
      <c r="E1041" s="101" t="s">
        <v>574</v>
      </c>
      <c r="F1041" s="101" t="s">
        <v>208</v>
      </c>
      <c r="G1041" s="101" t="s">
        <v>575</v>
      </c>
      <c r="H1041" s="102"/>
      <c r="I1041" s="100"/>
      <c r="J1041" s="103"/>
      <c r="K1041" s="104"/>
      <c r="L1041" s="105"/>
      <c r="M1041" s="105"/>
      <c r="N1041" s="101"/>
      <c r="O1041" s="101"/>
      <c r="P1041" s="101"/>
    </row>
    <row r="1042" spans="1:18" x14ac:dyDescent="0.55000000000000004">
      <c r="A1042" s="100">
        <v>2</v>
      </c>
      <c r="B1042" s="101" t="s">
        <v>56</v>
      </c>
      <c r="C1042" s="101" t="s">
        <v>573</v>
      </c>
      <c r="D1042" s="101" t="s">
        <v>130</v>
      </c>
      <c r="E1042" s="101" t="s">
        <v>574</v>
      </c>
      <c r="F1042" s="101" t="s">
        <v>178</v>
      </c>
      <c r="G1042" s="101" t="s">
        <v>1395</v>
      </c>
      <c r="H1042" s="102">
        <v>2029</v>
      </c>
      <c r="I1042" s="100">
        <v>2</v>
      </c>
      <c r="J1042" s="103">
        <f>นครพนม!F135</f>
        <v>493499.77</v>
      </c>
      <c r="K1042" s="104">
        <f>นครพนม!AM135</f>
        <v>925781.62</v>
      </c>
      <c r="L1042" s="105">
        <f>นครพนม!AN135</f>
        <v>1800281.18</v>
      </c>
      <c r="M1042" s="105">
        <f>นครพนม!AO135</f>
        <v>1656818.74</v>
      </c>
      <c r="N1042" s="101"/>
      <c r="O1042" s="101"/>
      <c r="P1042" s="101"/>
      <c r="R1042" s="94">
        <f t="shared" si="39"/>
        <v>887.27510103499253</v>
      </c>
    </row>
    <row r="1043" spans="1:18" x14ac:dyDescent="0.55000000000000004">
      <c r="A1043" s="100">
        <v>3</v>
      </c>
      <c r="B1043" s="101" t="s">
        <v>56</v>
      </c>
      <c r="C1043" s="101" t="s">
        <v>573</v>
      </c>
      <c r="D1043" s="101" t="s">
        <v>130</v>
      </c>
      <c r="E1043" s="101" t="s">
        <v>574</v>
      </c>
      <c r="F1043" s="101" t="s">
        <v>178</v>
      </c>
      <c r="G1043" s="101" t="s">
        <v>1396</v>
      </c>
      <c r="H1043" s="102">
        <v>3205</v>
      </c>
      <c r="I1043" s="100">
        <v>3</v>
      </c>
      <c r="J1043" s="103">
        <f>นครพนม!F136</f>
        <v>291011.68</v>
      </c>
      <c r="K1043" s="104">
        <f>นครพนม!AM136</f>
        <v>469592.04</v>
      </c>
      <c r="L1043" s="105">
        <f>นครพนม!AN136</f>
        <v>1535802.92</v>
      </c>
      <c r="M1043" s="105">
        <f>นครพนม!AO136</f>
        <v>1369523.6900000002</v>
      </c>
      <c r="N1043" s="101"/>
      <c r="O1043" s="101"/>
      <c r="P1043" s="101"/>
      <c r="Q1043" s="93">
        <f t="shared" si="38"/>
        <v>166279.22999999975</v>
      </c>
      <c r="R1043" s="94">
        <f t="shared" si="39"/>
        <v>479.18967862714504</v>
      </c>
    </row>
    <row r="1044" spans="1:18" x14ac:dyDescent="0.55000000000000004">
      <c r="A1044" s="100">
        <v>4</v>
      </c>
      <c r="B1044" s="101" t="s">
        <v>56</v>
      </c>
      <c r="C1044" s="101" t="s">
        <v>573</v>
      </c>
      <c r="D1044" s="101" t="s">
        <v>130</v>
      </c>
      <c r="E1044" s="101" t="s">
        <v>574</v>
      </c>
      <c r="F1044" s="101" t="s">
        <v>178</v>
      </c>
      <c r="G1044" s="101" t="s">
        <v>1397</v>
      </c>
      <c r="H1044" s="102">
        <v>1268</v>
      </c>
      <c r="I1044" s="100">
        <v>1</v>
      </c>
      <c r="J1044" s="103">
        <f>นครพนม!F137</f>
        <v>581924.65</v>
      </c>
      <c r="K1044" s="104">
        <f>นครพนม!AM137</f>
        <v>635000.63</v>
      </c>
      <c r="L1044" s="105">
        <f>นครพนม!AN137</f>
        <v>654560.1</v>
      </c>
      <c r="M1044" s="105">
        <f>นครพนม!AO137</f>
        <v>455707.19999999995</v>
      </c>
      <c r="N1044" s="101"/>
      <c r="O1044" s="101"/>
      <c r="P1044" s="101"/>
      <c r="Q1044" s="93">
        <f t="shared" si="38"/>
        <v>198852.90000000002</v>
      </c>
      <c r="R1044" s="94">
        <f t="shared" si="39"/>
        <v>516.2145899053628</v>
      </c>
    </row>
    <row r="1045" spans="1:18" x14ac:dyDescent="0.55000000000000004">
      <c r="A1045" s="100">
        <v>5</v>
      </c>
      <c r="B1045" s="101" t="s">
        <v>56</v>
      </c>
      <c r="C1045" s="101" t="s">
        <v>573</v>
      </c>
      <c r="D1045" s="101" t="s">
        <v>130</v>
      </c>
      <c r="E1045" s="101" t="s">
        <v>574</v>
      </c>
      <c r="F1045" s="101" t="s">
        <v>178</v>
      </c>
      <c r="G1045" s="101" t="s">
        <v>1398</v>
      </c>
      <c r="H1045" s="102">
        <v>2239</v>
      </c>
      <c r="I1045" s="100">
        <v>2</v>
      </c>
      <c r="J1045" s="103">
        <f>นครพนม!F138</f>
        <v>182781.49</v>
      </c>
      <c r="K1045" s="104">
        <f>นครพนม!AM138</f>
        <v>609242.07000000007</v>
      </c>
      <c r="L1045" s="105">
        <f>นครพนม!AN138</f>
        <v>616031</v>
      </c>
      <c r="M1045" s="105">
        <f>นครพนม!AO138</f>
        <v>751425.29</v>
      </c>
      <c r="N1045" s="101"/>
      <c r="O1045" s="101"/>
      <c r="P1045" s="101"/>
      <c r="Q1045" s="93">
        <f t="shared" si="38"/>
        <v>-135394.29000000004</v>
      </c>
      <c r="R1045" s="94">
        <f t="shared" si="39"/>
        <v>275.13666815542655</v>
      </c>
    </row>
    <row r="1046" spans="1:18" x14ac:dyDescent="0.55000000000000004">
      <c r="A1046" s="100">
        <v>6</v>
      </c>
      <c r="B1046" s="101" t="s">
        <v>56</v>
      </c>
      <c r="C1046" s="101" t="s">
        <v>573</v>
      </c>
      <c r="D1046" s="101" t="s">
        <v>130</v>
      </c>
      <c r="E1046" s="101" t="s">
        <v>574</v>
      </c>
      <c r="F1046" s="101" t="s">
        <v>178</v>
      </c>
      <c r="G1046" s="101" t="s">
        <v>1399</v>
      </c>
      <c r="H1046" s="102">
        <v>4836</v>
      </c>
      <c r="I1046" s="100">
        <v>4</v>
      </c>
      <c r="J1046" s="103">
        <f>นครพนม!F139</f>
        <v>317770.07</v>
      </c>
      <c r="K1046" s="104">
        <f>นครพนม!AM139</f>
        <v>510391.68</v>
      </c>
      <c r="L1046" s="105">
        <f>นครพนม!AN139</f>
        <v>2134725.06</v>
      </c>
      <c r="M1046" s="105">
        <f>นครพนม!AO139</f>
        <v>2306911.1599999997</v>
      </c>
      <c r="N1046" s="101"/>
      <c r="O1046" s="101"/>
      <c r="P1046" s="101"/>
      <c r="Q1046" s="93">
        <f t="shared" si="38"/>
        <v>-172186.09999999963</v>
      </c>
      <c r="R1046" s="94">
        <f t="shared" si="39"/>
        <v>441.42370967741937</v>
      </c>
    </row>
    <row r="1047" spans="1:18" x14ac:dyDescent="0.55000000000000004">
      <c r="A1047" s="100">
        <v>7</v>
      </c>
      <c r="B1047" s="101" t="s">
        <v>56</v>
      </c>
      <c r="C1047" s="101" t="s">
        <v>573</v>
      </c>
      <c r="D1047" s="101" t="s">
        <v>130</v>
      </c>
      <c r="E1047" s="101" t="s">
        <v>574</v>
      </c>
      <c r="F1047" s="101" t="s">
        <v>178</v>
      </c>
      <c r="G1047" s="101" t="s">
        <v>1400</v>
      </c>
      <c r="H1047" s="102">
        <v>4185</v>
      </c>
      <c r="I1047" s="100">
        <v>3</v>
      </c>
      <c r="J1047" s="103">
        <f>นครพนม!F140</f>
        <v>475394.76</v>
      </c>
      <c r="K1047" s="104">
        <f>นครพนม!AM140</f>
        <v>841907.86</v>
      </c>
      <c r="L1047" s="105">
        <f>นครพนม!AN140</f>
        <v>1637517.25</v>
      </c>
      <c r="M1047" s="105">
        <f>นครพนม!AO140</f>
        <v>1237382.21</v>
      </c>
      <c r="N1047" s="101"/>
      <c r="O1047" s="101"/>
      <c r="P1047" s="101"/>
      <c r="Q1047" s="93">
        <f t="shared" si="38"/>
        <v>400135.04000000004</v>
      </c>
      <c r="R1047" s="94">
        <f t="shared" si="39"/>
        <v>391.28249701314218</v>
      </c>
    </row>
    <row r="1048" spans="1:18" x14ac:dyDescent="0.55000000000000004">
      <c r="A1048" s="100">
        <v>8</v>
      </c>
      <c r="B1048" s="101" t="s">
        <v>56</v>
      </c>
      <c r="C1048" s="101" t="s">
        <v>573</v>
      </c>
      <c r="D1048" s="101" t="s">
        <v>130</v>
      </c>
      <c r="E1048" s="101" t="s">
        <v>574</v>
      </c>
      <c r="F1048" s="101" t="s">
        <v>178</v>
      </c>
      <c r="G1048" s="101" t="s">
        <v>1401</v>
      </c>
      <c r="H1048" s="102">
        <v>4152</v>
      </c>
      <c r="I1048" s="100">
        <v>3</v>
      </c>
      <c r="J1048" s="103">
        <f>นครพนม!F141</f>
        <v>558012.22</v>
      </c>
      <c r="K1048" s="104">
        <f>นครพนม!AM141</f>
        <v>1142212.94</v>
      </c>
      <c r="L1048" s="105">
        <f>นครพนม!AN141</f>
        <v>2138353.59</v>
      </c>
      <c r="M1048" s="105">
        <f>นครพนม!AO141</f>
        <v>2091559.57</v>
      </c>
      <c r="N1048" s="101"/>
      <c r="O1048" s="101"/>
      <c r="P1048" s="101"/>
      <c r="Q1048" s="93">
        <f t="shared" si="38"/>
        <v>46794.019999999786</v>
      </c>
      <c r="R1048" s="94">
        <f t="shared" si="39"/>
        <v>515.01772398843923</v>
      </c>
    </row>
    <row r="1049" spans="1:18" x14ac:dyDescent="0.55000000000000004">
      <c r="A1049" s="100">
        <v>9</v>
      </c>
      <c r="B1049" s="101" t="s">
        <v>56</v>
      </c>
      <c r="C1049" s="101" t="s">
        <v>573</v>
      </c>
      <c r="D1049" s="101" t="s">
        <v>130</v>
      </c>
      <c r="E1049" s="101" t="s">
        <v>574</v>
      </c>
      <c r="F1049" s="101" t="s">
        <v>178</v>
      </c>
      <c r="G1049" s="101" t="s">
        <v>1402</v>
      </c>
      <c r="H1049" s="102">
        <v>2523</v>
      </c>
      <c r="I1049" s="100">
        <v>2</v>
      </c>
      <c r="J1049" s="103">
        <f>นครพนม!F142</f>
        <v>332243.46000000002</v>
      </c>
      <c r="K1049" s="103">
        <f>นครพนม!AM142</f>
        <v>342923.46</v>
      </c>
      <c r="L1049" s="105">
        <f>นครพนม!AN142</f>
        <v>2217903.79</v>
      </c>
      <c r="M1049" s="105">
        <f>นครพนม!AO142</f>
        <v>2392530.2600000002</v>
      </c>
      <c r="N1049" s="101"/>
      <c r="O1049" s="101"/>
      <c r="P1049" s="101"/>
      <c r="Q1049" s="93">
        <f t="shared" si="38"/>
        <v>-174626.4700000002</v>
      </c>
      <c r="R1049" s="94">
        <f t="shared" si="39"/>
        <v>879.07403487911222</v>
      </c>
    </row>
    <row r="1050" spans="1:18" x14ac:dyDescent="0.55000000000000004">
      <c r="A1050" s="100">
        <v>10</v>
      </c>
      <c r="B1050" s="101" t="s">
        <v>56</v>
      </c>
      <c r="C1050" s="101" t="s">
        <v>573</v>
      </c>
      <c r="D1050" s="101" t="s">
        <v>130</v>
      </c>
      <c r="E1050" s="101" t="s">
        <v>574</v>
      </c>
      <c r="F1050" s="101" t="s">
        <v>178</v>
      </c>
      <c r="G1050" s="101" t="s">
        <v>1403</v>
      </c>
      <c r="H1050" s="102">
        <v>3309</v>
      </c>
      <c r="I1050" s="100">
        <v>3</v>
      </c>
      <c r="J1050" s="103">
        <f>นครพนม!F143</f>
        <v>436300.92</v>
      </c>
      <c r="K1050" s="103">
        <f>นครพนม!AM143</f>
        <v>464766.51999999996</v>
      </c>
      <c r="L1050" s="105">
        <f>นครพนม!AN143</f>
        <v>1700334.37</v>
      </c>
      <c r="M1050" s="105">
        <f>นครพนม!AO143</f>
        <v>1690926.83</v>
      </c>
      <c r="N1050" s="101"/>
      <c r="O1050" s="101"/>
      <c r="P1050" s="101"/>
      <c r="Q1050" s="93">
        <f t="shared" si="38"/>
        <v>9407.5400000000373</v>
      </c>
      <c r="R1050" s="94">
        <f t="shared" si="39"/>
        <v>513.85142641281357</v>
      </c>
    </row>
    <row r="1051" spans="1:18" x14ac:dyDescent="0.55000000000000004">
      <c r="A1051" s="100">
        <v>11</v>
      </c>
      <c r="B1051" s="101" t="s">
        <v>56</v>
      </c>
      <c r="C1051" s="101" t="s">
        <v>573</v>
      </c>
      <c r="D1051" s="101" t="s">
        <v>130</v>
      </c>
      <c r="E1051" s="101" t="s">
        <v>574</v>
      </c>
      <c r="F1051" s="101" t="s">
        <v>178</v>
      </c>
      <c r="G1051" s="101" t="s">
        <v>1404</v>
      </c>
      <c r="H1051" s="102">
        <v>3484</v>
      </c>
      <c r="I1051" s="100">
        <v>3</v>
      </c>
      <c r="J1051" s="103">
        <f>นครพนม!F144</f>
        <v>460881.16</v>
      </c>
      <c r="K1051" s="104">
        <f>นครพนม!AM144</f>
        <v>499062.55999999994</v>
      </c>
      <c r="L1051" s="105">
        <f>นครพนม!AN144</f>
        <v>1322009.0699999998</v>
      </c>
      <c r="M1051" s="105">
        <f>นครพนม!AO144</f>
        <v>1534437.9</v>
      </c>
      <c r="N1051" s="101"/>
      <c r="O1051" s="101"/>
      <c r="P1051" s="101"/>
      <c r="Q1051" s="93">
        <f t="shared" si="38"/>
        <v>-212428.83000000007</v>
      </c>
      <c r="R1051" s="94">
        <f t="shared" si="39"/>
        <v>379.45151262916181</v>
      </c>
    </row>
    <row r="1052" spans="1:18" x14ac:dyDescent="0.55000000000000004">
      <c r="A1052" s="100">
        <v>12</v>
      </c>
      <c r="B1052" s="101" t="s">
        <v>56</v>
      </c>
      <c r="C1052" s="101" t="s">
        <v>573</v>
      </c>
      <c r="D1052" s="101" t="s">
        <v>130</v>
      </c>
      <c r="E1052" s="101" t="s">
        <v>574</v>
      </c>
      <c r="F1052" s="101" t="s">
        <v>178</v>
      </c>
      <c r="G1052" s="101" t="s">
        <v>1405</v>
      </c>
      <c r="H1052" s="102">
        <v>3542</v>
      </c>
      <c r="I1052" s="100">
        <v>3</v>
      </c>
      <c r="J1052" s="103">
        <f>นครพนม!F145</f>
        <v>742081.07</v>
      </c>
      <c r="K1052" s="104">
        <f>นครพนม!AM145</f>
        <v>779849.07</v>
      </c>
      <c r="L1052" s="105">
        <f>นครพนม!AN145</f>
        <v>1096431.3900000001</v>
      </c>
      <c r="M1052" s="105">
        <f>นครพนม!AO145</f>
        <v>756423.81</v>
      </c>
      <c r="N1052" s="101"/>
      <c r="O1052" s="101"/>
      <c r="P1052" s="101"/>
      <c r="Q1052" s="93">
        <f t="shared" si="38"/>
        <v>340007.58000000007</v>
      </c>
      <c r="R1052" s="94">
        <f t="shared" si="39"/>
        <v>309.55149350649356</v>
      </c>
    </row>
    <row r="1053" spans="1:18" s="112" customFormat="1" x14ac:dyDescent="0.55000000000000004">
      <c r="A1053" s="106">
        <v>10</v>
      </c>
      <c r="B1053" s="107" t="s">
        <v>56</v>
      </c>
      <c r="C1053" s="107"/>
      <c r="D1053" s="107"/>
      <c r="E1053" s="107" t="s">
        <v>75</v>
      </c>
      <c r="F1053" s="107"/>
      <c r="G1053" s="107" t="s">
        <v>576</v>
      </c>
      <c r="H1053" s="113">
        <f>SUM(H1041:H1052)</f>
        <v>34772</v>
      </c>
      <c r="I1053" s="106"/>
      <c r="J1053" s="109">
        <f>SUM(J1041:J1052)</f>
        <v>4871901.25</v>
      </c>
      <c r="K1053" s="144">
        <f>SUM(K1041:K1052)</f>
        <v>7220730.4499999993</v>
      </c>
      <c r="L1053" s="109">
        <f>SUM(L1041:L1052)</f>
        <v>16853949.720000003</v>
      </c>
      <c r="M1053" s="109">
        <f>SUM(M1041:M1052)</f>
        <v>16243646.66</v>
      </c>
      <c r="N1053" s="107">
        <v>11</v>
      </c>
      <c r="O1053" s="107">
        <v>11</v>
      </c>
      <c r="P1053" s="107">
        <f>N1053-O1053</f>
        <v>0</v>
      </c>
      <c r="Q1053" s="110">
        <f t="shared" si="38"/>
        <v>610303.06000000238</v>
      </c>
      <c r="R1053" s="111">
        <f>L1053/H1053</f>
        <v>484.69888761072133</v>
      </c>
    </row>
    <row r="1054" spans="1:18" x14ac:dyDescent="0.55000000000000004">
      <c r="A1054" s="100">
        <v>1</v>
      </c>
      <c r="B1054" s="101" t="s">
        <v>56</v>
      </c>
      <c r="C1054" s="101" t="s">
        <v>577</v>
      </c>
      <c r="D1054" s="101" t="s">
        <v>98</v>
      </c>
      <c r="E1054" s="101" t="s">
        <v>578</v>
      </c>
      <c r="F1054" s="101" t="s">
        <v>208</v>
      </c>
      <c r="G1054" s="101" t="s">
        <v>579</v>
      </c>
      <c r="H1054" s="102"/>
      <c r="I1054" s="100"/>
      <c r="J1054" s="103"/>
      <c r="K1054" s="104"/>
      <c r="L1054" s="105"/>
      <c r="M1054" s="105"/>
      <c r="N1054" s="101"/>
      <c r="O1054" s="101"/>
      <c r="P1054" s="101"/>
    </row>
    <row r="1055" spans="1:18" x14ac:dyDescent="0.55000000000000004">
      <c r="A1055" s="100">
        <v>2</v>
      </c>
      <c r="B1055" s="101" t="s">
        <v>56</v>
      </c>
      <c r="C1055" s="101" t="s">
        <v>577</v>
      </c>
      <c r="D1055" s="101" t="s">
        <v>98</v>
      </c>
      <c r="E1055" s="101" t="s">
        <v>578</v>
      </c>
      <c r="F1055" s="101" t="s">
        <v>178</v>
      </c>
      <c r="G1055" s="101" t="s">
        <v>1406</v>
      </c>
      <c r="H1055" s="102">
        <v>2245</v>
      </c>
      <c r="I1055" s="100">
        <v>2</v>
      </c>
      <c r="J1055" s="103">
        <f>นครพนม!F146</f>
        <v>191095.92</v>
      </c>
      <c r="K1055" s="104">
        <f>นครพนม!AM146</f>
        <v>416711.09</v>
      </c>
      <c r="L1055" s="105">
        <f>นครพนม!AN146</f>
        <v>1766448.08</v>
      </c>
      <c r="M1055" s="105">
        <f>นครพนม!AO146</f>
        <v>1442826.32</v>
      </c>
      <c r="N1055" s="101"/>
      <c r="O1055" s="101"/>
      <c r="P1055" s="101"/>
      <c r="Q1055" s="93">
        <f t="shared" si="38"/>
        <v>323621.76000000001</v>
      </c>
      <c r="R1055" s="94">
        <f t="shared" si="39"/>
        <v>786.83656124721608</v>
      </c>
    </row>
    <row r="1056" spans="1:18" x14ac:dyDescent="0.55000000000000004">
      <c r="A1056" s="100">
        <v>3</v>
      </c>
      <c r="B1056" s="101" t="s">
        <v>56</v>
      </c>
      <c r="C1056" s="101" t="s">
        <v>577</v>
      </c>
      <c r="D1056" s="101" t="s">
        <v>98</v>
      </c>
      <c r="E1056" s="101" t="s">
        <v>578</v>
      </c>
      <c r="F1056" s="101" t="s">
        <v>178</v>
      </c>
      <c r="G1056" s="101" t="s">
        <v>1407</v>
      </c>
      <c r="H1056" s="102">
        <v>3530</v>
      </c>
      <c r="I1056" s="100">
        <v>3</v>
      </c>
      <c r="J1056" s="103">
        <f>นครพนม!F147</f>
        <v>90058.89</v>
      </c>
      <c r="K1056" s="104">
        <f>นครพนม!AM147</f>
        <v>145365.63</v>
      </c>
      <c r="L1056" s="105">
        <f>นครพนม!AN147</f>
        <v>2349515.7800000003</v>
      </c>
      <c r="M1056" s="105">
        <f>นครพนม!AO147</f>
        <v>2297028.9300000002</v>
      </c>
      <c r="N1056" s="101"/>
      <c r="O1056" s="101"/>
      <c r="P1056" s="101"/>
      <c r="Q1056" s="93">
        <f t="shared" si="38"/>
        <v>52486.850000000093</v>
      </c>
      <c r="R1056" s="94">
        <f t="shared" si="39"/>
        <v>665.58520679886692</v>
      </c>
    </row>
    <row r="1057" spans="1:18" x14ac:dyDescent="0.55000000000000004">
      <c r="A1057" s="100">
        <v>4</v>
      </c>
      <c r="B1057" s="101" t="s">
        <v>56</v>
      </c>
      <c r="C1057" s="101" t="s">
        <v>577</v>
      </c>
      <c r="D1057" s="101" t="s">
        <v>98</v>
      </c>
      <c r="E1057" s="101" t="s">
        <v>578</v>
      </c>
      <c r="F1057" s="101" t="s">
        <v>178</v>
      </c>
      <c r="G1057" s="101" t="s">
        <v>1408</v>
      </c>
      <c r="H1057" s="102">
        <v>4925</v>
      </c>
      <c r="I1057" s="100">
        <v>4</v>
      </c>
      <c r="J1057" s="103">
        <f>นครพนม!F148</f>
        <v>300369.87</v>
      </c>
      <c r="K1057" s="104">
        <f>นครพนม!AM148</f>
        <v>343770.37</v>
      </c>
      <c r="L1057" s="105">
        <f>นครพนม!AN148</f>
        <v>2172148.5699999998</v>
      </c>
      <c r="M1057" s="105">
        <f>นครพนม!AO148</f>
        <v>2094040.24</v>
      </c>
      <c r="N1057" s="101"/>
      <c r="O1057" s="101"/>
      <c r="P1057" s="101"/>
      <c r="Q1057" s="93">
        <f t="shared" si="38"/>
        <v>78108.329999999842</v>
      </c>
      <c r="R1057" s="94">
        <f t="shared" si="39"/>
        <v>441.04539492385783</v>
      </c>
    </row>
    <row r="1058" spans="1:18" x14ac:dyDescent="0.55000000000000004">
      <c r="A1058" s="100">
        <v>5</v>
      </c>
      <c r="B1058" s="101" t="s">
        <v>56</v>
      </c>
      <c r="C1058" s="101" t="s">
        <v>580</v>
      </c>
      <c r="D1058" s="101" t="s">
        <v>98</v>
      </c>
      <c r="E1058" s="101" t="s">
        <v>578</v>
      </c>
      <c r="F1058" s="101" t="s">
        <v>178</v>
      </c>
      <c r="G1058" s="101" t="s">
        <v>1409</v>
      </c>
      <c r="H1058" s="102">
        <v>2110</v>
      </c>
      <c r="I1058" s="100">
        <v>2</v>
      </c>
      <c r="J1058" s="103">
        <f>นครพนม!F149</f>
        <v>329068.59000000003</v>
      </c>
      <c r="K1058" s="104">
        <f>นครพนม!AM149</f>
        <v>374806.91000000003</v>
      </c>
      <c r="L1058" s="105">
        <f>นครพนม!AN149</f>
        <v>1997682.77</v>
      </c>
      <c r="M1058" s="105">
        <f>นครพนม!AO149</f>
        <v>2277306.4900000002</v>
      </c>
      <c r="N1058" s="101"/>
      <c r="O1058" s="101"/>
      <c r="P1058" s="101"/>
      <c r="Q1058" s="93">
        <f t="shared" si="38"/>
        <v>-279623.7200000002</v>
      </c>
      <c r="R1058" s="94">
        <f t="shared" si="39"/>
        <v>946.7690853080569</v>
      </c>
    </row>
    <row r="1059" spans="1:18" x14ac:dyDescent="0.55000000000000004">
      <c r="A1059" s="100">
        <v>6</v>
      </c>
      <c r="B1059" s="101" t="s">
        <v>56</v>
      </c>
      <c r="C1059" s="101" t="s">
        <v>581</v>
      </c>
      <c r="D1059" s="101" t="s">
        <v>98</v>
      </c>
      <c r="E1059" s="101" t="s">
        <v>578</v>
      </c>
      <c r="F1059" s="101" t="s">
        <v>178</v>
      </c>
      <c r="G1059" s="101" t="s">
        <v>1410</v>
      </c>
      <c r="H1059" s="102">
        <v>2011</v>
      </c>
      <c r="I1059" s="100">
        <v>2</v>
      </c>
      <c r="J1059" s="103">
        <f>นครพนม!F150</f>
        <v>172086.83</v>
      </c>
      <c r="K1059" s="104">
        <f>นครพนม!AM150</f>
        <v>244894.99</v>
      </c>
      <c r="L1059" s="105">
        <f>นครพนม!AN150</f>
        <v>1372115.71</v>
      </c>
      <c r="M1059" s="105">
        <f>นครพนม!AO150</f>
        <v>1401881.3800000001</v>
      </c>
      <c r="N1059" s="101"/>
      <c r="O1059" s="101"/>
      <c r="P1059" s="101"/>
      <c r="Q1059" s="93">
        <f>L1059-M1059</f>
        <v>-29765.670000000158</v>
      </c>
      <c r="R1059" s="94">
        <f>L1059/H1059</f>
        <v>682.30517652908998</v>
      </c>
    </row>
    <row r="1060" spans="1:18" s="112" customFormat="1" x14ac:dyDescent="0.55000000000000004">
      <c r="A1060" s="106">
        <v>11</v>
      </c>
      <c r="B1060" s="107" t="s">
        <v>56</v>
      </c>
      <c r="C1060" s="107"/>
      <c r="D1060" s="107"/>
      <c r="E1060" s="107" t="s">
        <v>75</v>
      </c>
      <c r="F1060" s="107"/>
      <c r="G1060" s="107" t="s">
        <v>582</v>
      </c>
      <c r="H1060" s="113">
        <f>SUM(H1055:H1059)</f>
        <v>14821</v>
      </c>
      <c r="I1060" s="106"/>
      <c r="J1060" s="109">
        <f>SUM(J1054:J1059)</f>
        <v>1082680.1000000001</v>
      </c>
      <c r="K1060" s="144">
        <f>SUM(K1054:K1059)</f>
        <v>1525548.99</v>
      </c>
      <c r="L1060" s="109">
        <f>SUM(L1055:L1059)</f>
        <v>9657910.9100000001</v>
      </c>
      <c r="M1060" s="109">
        <f>SUM(M1055:M1059)</f>
        <v>9513083.3600000013</v>
      </c>
      <c r="N1060" s="107">
        <v>5</v>
      </c>
      <c r="O1060" s="107">
        <v>5</v>
      </c>
      <c r="P1060" s="107">
        <f>N1060-O1060</f>
        <v>0</v>
      </c>
      <c r="Q1060" s="110">
        <f t="shared" si="38"/>
        <v>144827.54999999888</v>
      </c>
      <c r="R1060" s="111">
        <f>L1060/H1060</f>
        <v>651.63692800755689</v>
      </c>
    </row>
    <row r="1061" spans="1:18" x14ac:dyDescent="0.55000000000000004">
      <c r="A1061" s="100">
        <v>1</v>
      </c>
      <c r="B1061" s="101" t="s">
        <v>56</v>
      </c>
      <c r="C1061" s="101" t="s">
        <v>561</v>
      </c>
      <c r="D1061" s="101" t="s">
        <v>112</v>
      </c>
      <c r="E1061" s="101" t="s">
        <v>583</v>
      </c>
      <c r="F1061" s="101" t="s">
        <v>208</v>
      </c>
      <c r="G1061" s="101" t="s">
        <v>584</v>
      </c>
      <c r="H1061" s="102"/>
      <c r="I1061" s="100"/>
      <c r="J1061" s="103"/>
      <c r="K1061" s="104"/>
      <c r="L1061" s="105"/>
      <c r="M1061" s="105"/>
      <c r="N1061" s="101"/>
      <c r="O1061" s="101"/>
      <c r="P1061" s="101"/>
    </row>
    <row r="1062" spans="1:18" x14ac:dyDescent="0.55000000000000004">
      <c r="A1062" s="100">
        <v>2</v>
      </c>
      <c r="B1062" s="101" t="s">
        <v>56</v>
      </c>
      <c r="C1062" s="101" t="s">
        <v>561</v>
      </c>
      <c r="D1062" s="101" t="s">
        <v>112</v>
      </c>
      <c r="E1062" s="101" t="s">
        <v>583</v>
      </c>
      <c r="F1062" s="101" t="s">
        <v>178</v>
      </c>
      <c r="G1062" s="101" t="s">
        <v>1411</v>
      </c>
      <c r="H1062" s="102">
        <v>2552</v>
      </c>
      <c r="I1062" s="100">
        <v>2</v>
      </c>
      <c r="J1062" s="103">
        <f>นครพนม!F151</f>
        <v>261717.26</v>
      </c>
      <c r="K1062" s="104">
        <f>นครพนม!AM151</f>
        <v>308317.49</v>
      </c>
      <c r="L1062" s="105">
        <f>นครพนม!AN151</f>
        <v>1825848.5899999999</v>
      </c>
      <c r="M1062" s="105">
        <f>นครพนม!AO151</f>
        <v>1828458.47</v>
      </c>
      <c r="N1062" s="101"/>
      <c r="O1062" s="101"/>
      <c r="P1062" s="101"/>
      <c r="Q1062" s="93">
        <f t="shared" si="38"/>
        <v>-2609.8800000001211</v>
      </c>
      <c r="R1062" s="94">
        <f t="shared" si="39"/>
        <v>715.45791144200621</v>
      </c>
    </row>
    <row r="1063" spans="1:18" x14ac:dyDescent="0.55000000000000004">
      <c r="A1063" s="100">
        <v>3</v>
      </c>
      <c r="B1063" s="101" t="s">
        <v>56</v>
      </c>
      <c r="C1063" s="101" t="s">
        <v>561</v>
      </c>
      <c r="D1063" s="101" t="s">
        <v>112</v>
      </c>
      <c r="E1063" s="101" t="s">
        <v>583</v>
      </c>
      <c r="F1063" s="101" t="s">
        <v>178</v>
      </c>
      <c r="G1063" s="101" t="s">
        <v>1412</v>
      </c>
      <c r="H1063" s="102">
        <v>996</v>
      </c>
      <c r="I1063" s="100">
        <v>1</v>
      </c>
      <c r="J1063" s="103">
        <f>นครพนม!F152</f>
        <v>290356.69</v>
      </c>
      <c r="K1063" s="104">
        <f>นครพนม!AM152</f>
        <v>370590.8</v>
      </c>
      <c r="L1063" s="105">
        <f>นครพนม!AN152</f>
        <v>1458634.51</v>
      </c>
      <c r="M1063" s="105">
        <f>นครพนม!AO152</f>
        <v>1458931.1300000001</v>
      </c>
      <c r="N1063" s="101"/>
      <c r="O1063" s="101"/>
      <c r="P1063" s="101"/>
      <c r="Q1063" s="93">
        <f t="shared" si="38"/>
        <v>-296.62000000011176</v>
      </c>
      <c r="R1063" s="94">
        <f t="shared" si="39"/>
        <v>1464.4924799196788</v>
      </c>
    </row>
    <row r="1064" spans="1:18" x14ac:dyDescent="0.55000000000000004">
      <c r="A1064" s="100">
        <v>4</v>
      </c>
      <c r="B1064" s="101" t="s">
        <v>56</v>
      </c>
      <c r="C1064" s="101" t="s">
        <v>561</v>
      </c>
      <c r="D1064" s="101" t="s">
        <v>112</v>
      </c>
      <c r="E1064" s="101" t="s">
        <v>583</v>
      </c>
      <c r="F1064" s="101" t="s">
        <v>178</v>
      </c>
      <c r="G1064" s="101" t="s">
        <v>1413</v>
      </c>
      <c r="H1064" s="102">
        <v>3861</v>
      </c>
      <c r="I1064" s="100">
        <v>3</v>
      </c>
      <c r="J1064" s="103">
        <f>นครพนม!F153</f>
        <v>606825.56000000006</v>
      </c>
      <c r="K1064" s="104">
        <f>นครพนม!AM153</f>
        <v>590145.14</v>
      </c>
      <c r="L1064" s="105">
        <f>นครพนม!AN153</f>
        <v>2425972.2000000002</v>
      </c>
      <c r="M1064" s="105">
        <f>นครพนม!AO153</f>
        <v>2080661.46</v>
      </c>
      <c r="N1064" s="101"/>
      <c r="O1064" s="101"/>
      <c r="P1064" s="101"/>
      <c r="Q1064" s="93">
        <f t="shared" si="38"/>
        <v>345310.74000000022</v>
      </c>
      <c r="R1064" s="94">
        <f t="shared" si="39"/>
        <v>628.32742812742822</v>
      </c>
    </row>
    <row r="1065" spans="1:18" x14ac:dyDescent="0.55000000000000004">
      <c r="A1065" s="100">
        <v>5</v>
      </c>
      <c r="B1065" s="101" t="s">
        <v>56</v>
      </c>
      <c r="C1065" s="101" t="s">
        <v>561</v>
      </c>
      <c r="D1065" s="101" t="s">
        <v>112</v>
      </c>
      <c r="E1065" s="101" t="s">
        <v>583</v>
      </c>
      <c r="F1065" s="101" t="s">
        <v>178</v>
      </c>
      <c r="G1065" s="101" t="s">
        <v>1414</v>
      </c>
      <c r="H1065" s="102">
        <v>1812</v>
      </c>
      <c r="I1065" s="100">
        <v>2</v>
      </c>
      <c r="J1065" s="103">
        <f>นครพนม!F154</f>
        <v>110835.08</v>
      </c>
      <c r="K1065" s="104">
        <f>นครพนม!AM154</f>
        <v>59667.070000000007</v>
      </c>
      <c r="L1065" s="105">
        <f>นครพนม!AN154</f>
        <v>1602859.1600000001</v>
      </c>
      <c r="M1065" s="105">
        <f>นครพนม!AO154</f>
        <v>1880381.54</v>
      </c>
      <c r="N1065" s="101"/>
      <c r="O1065" s="101"/>
      <c r="P1065" s="101"/>
      <c r="Q1065" s="93">
        <f t="shared" si="38"/>
        <v>-277522.37999999989</v>
      </c>
      <c r="R1065" s="94">
        <f t="shared" si="39"/>
        <v>884.58011037527604</v>
      </c>
    </row>
    <row r="1066" spans="1:18" s="112" customFormat="1" x14ac:dyDescent="0.55000000000000004">
      <c r="A1066" s="106">
        <v>12</v>
      </c>
      <c r="B1066" s="107" t="s">
        <v>56</v>
      </c>
      <c r="C1066" s="107"/>
      <c r="D1066" s="107"/>
      <c r="E1066" s="107" t="s">
        <v>75</v>
      </c>
      <c r="F1066" s="107"/>
      <c r="G1066" s="107" t="s">
        <v>585</v>
      </c>
      <c r="H1066" s="113">
        <f>SUM(H1062:H1065)</f>
        <v>9221</v>
      </c>
      <c r="I1066" s="106"/>
      <c r="J1066" s="109">
        <f>SUM(J1061:J1065)</f>
        <v>1269734.5900000001</v>
      </c>
      <c r="K1066" s="144">
        <f>SUM(K1061:K1065)</f>
        <v>1328720.5000000002</v>
      </c>
      <c r="L1066" s="109">
        <f>SUM(L1061:L1065)</f>
        <v>7313314.46</v>
      </c>
      <c r="M1066" s="109">
        <f>SUM(M1061:M1065)</f>
        <v>7248432.6000000006</v>
      </c>
      <c r="N1066" s="107">
        <v>4</v>
      </c>
      <c r="O1066" s="107">
        <v>4</v>
      </c>
      <c r="P1066" s="107">
        <f>N1066-O1066</f>
        <v>0</v>
      </c>
      <c r="Q1066" s="110">
        <f t="shared" si="38"/>
        <v>64881.859999999404</v>
      </c>
      <c r="R1066" s="111">
        <f t="shared" si="39"/>
        <v>793.1151133282724</v>
      </c>
    </row>
    <row r="1067" spans="1:18" s="112" customFormat="1" x14ac:dyDescent="0.55000000000000004">
      <c r="A1067" s="179"/>
      <c r="B1067" s="180" t="s">
        <v>56</v>
      </c>
      <c r="C1067" s="180" t="s">
        <v>56</v>
      </c>
      <c r="D1067" s="180" t="s">
        <v>56</v>
      </c>
      <c r="E1067" s="180" t="s">
        <v>56</v>
      </c>
      <c r="F1067" s="180"/>
      <c r="G1067" s="180" t="s">
        <v>586</v>
      </c>
      <c r="H1067" s="181">
        <f>H918+H929+H948+H959+H976+H988+H1009+H1029+H1040+H1053+H1060+H1066</f>
        <v>429728</v>
      </c>
      <c r="I1067" s="179"/>
      <c r="J1067" s="182">
        <f t="shared" ref="J1067:O1067" si="40">J918+J929+J948+J959+J976+J988+J1009+J1029+J1040+J1053+J1060+J1066</f>
        <v>57560866.719999999</v>
      </c>
      <c r="K1067" s="183">
        <f t="shared" si="40"/>
        <v>66726290.640000008</v>
      </c>
      <c r="L1067" s="182">
        <f t="shared" si="40"/>
        <v>287667807.23000002</v>
      </c>
      <c r="M1067" s="182">
        <f t="shared" si="40"/>
        <v>275394444.62000006</v>
      </c>
      <c r="N1067" s="180">
        <f t="shared" si="40"/>
        <v>151</v>
      </c>
      <c r="O1067" s="180">
        <f t="shared" si="40"/>
        <v>151</v>
      </c>
      <c r="P1067" s="180">
        <f>N1067-O1067</f>
        <v>0</v>
      </c>
      <c r="Q1067" s="110">
        <f t="shared" si="38"/>
        <v>12273362.609999955</v>
      </c>
      <c r="R1067" s="111">
        <f t="shared" si="39"/>
        <v>669.41834655875346</v>
      </c>
    </row>
    <row r="1068" spans="1:18" x14ac:dyDescent="0.55000000000000004">
      <c r="A1068" s="200"/>
      <c r="B1068" s="201"/>
      <c r="C1068" s="201"/>
      <c r="D1068" s="201"/>
      <c r="E1068" s="406" t="s">
        <v>587</v>
      </c>
      <c r="F1068" s="407"/>
      <c r="G1068" s="408"/>
      <c r="H1068" s="202"/>
      <c r="I1068" s="200"/>
      <c r="J1068" s="203">
        <f>J1067/O1067</f>
        <v>381197.79284768214</v>
      </c>
      <c r="K1068" s="204">
        <f>K1067/O1067</f>
        <v>441895.96450331132</v>
      </c>
      <c r="L1068" s="203">
        <f>L1067/O1067</f>
        <v>1905084.8160927154</v>
      </c>
      <c r="M1068" s="203">
        <f>M1067/O1067</f>
        <v>1823804.269006623</v>
      </c>
      <c r="N1068" s="205"/>
      <c r="O1068" s="205"/>
      <c r="P1068" s="201"/>
      <c r="Q1068" s="93">
        <f t="shared" si="38"/>
        <v>81280.547086092411</v>
      </c>
      <c r="R1068" s="111"/>
    </row>
    <row r="1069" spans="1:18" s="112" customFormat="1" x14ac:dyDescent="0.55000000000000004">
      <c r="A1069" s="205"/>
      <c r="B1069" s="205"/>
      <c r="C1069" s="205"/>
      <c r="D1069" s="205"/>
      <c r="E1069" s="381" t="s">
        <v>592</v>
      </c>
      <c r="F1069" s="382"/>
      <c r="G1069" s="383"/>
      <c r="H1069" s="206">
        <f>H82+H179+H433+H590+H684+H890+H1067</f>
        <v>3414136</v>
      </c>
      <c r="I1069" s="207"/>
      <c r="J1069" s="203">
        <f t="shared" ref="J1069:P1069" si="41">J82+J179+J433+J590+J684+J890+J1067</f>
        <v>530491988.18000007</v>
      </c>
      <c r="K1069" s="204">
        <f t="shared" si="41"/>
        <v>573229877.87699997</v>
      </c>
      <c r="L1069" s="203">
        <f t="shared" si="41"/>
        <v>2352093473.7000003</v>
      </c>
      <c r="M1069" s="203">
        <f t="shared" si="41"/>
        <v>2176025079.0230002</v>
      </c>
      <c r="N1069" s="208">
        <f t="shared" si="41"/>
        <v>874</v>
      </c>
      <c r="O1069" s="208">
        <f t="shared" si="41"/>
        <v>874</v>
      </c>
      <c r="P1069" s="208">
        <f t="shared" si="41"/>
        <v>0</v>
      </c>
      <c r="Q1069" s="110">
        <f>L1069-M1069</f>
        <v>176068394.67700005</v>
      </c>
      <c r="R1069" s="111">
        <f t="shared" si="39"/>
        <v>688.92787917645933</v>
      </c>
    </row>
    <row r="1070" spans="1:18" s="112" customFormat="1" x14ac:dyDescent="0.55000000000000004">
      <c r="A1070" s="205"/>
      <c r="B1070" s="205"/>
      <c r="C1070" s="205"/>
      <c r="D1070" s="205"/>
      <c r="E1070" s="381" t="s">
        <v>593</v>
      </c>
      <c r="F1070" s="382"/>
      <c r="G1070" s="383"/>
      <c r="H1070" s="206"/>
      <c r="I1070" s="207"/>
      <c r="J1070" s="203">
        <f>J1069/O1069</f>
        <v>606970.23819221975</v>
      </c>
      <c r="K1070" s="203">
        <f>K1069/O1069</f>
        <v>655869.42548855837</v>
      </c>
      <c r="L1070" s="203">
        <f>L1069/O1069</f>
        <v>2691182.4641876435</v>
      </c>
      <c r="M1070" s="203">
        <f>M1069/O1069</f>
        <v>2489731.2116967966</v>
      </c>
      <c r="N1070" s="205"/>
      <c r="O1070" s="205"/>
      <c r="P1070" s="205"/>
      <c r="Q1070" s="110">
        <f>L1070-M1070</f>
        <v>201451.25249084691</v>
      </c>
      <c r="R1070" s="111"/>
    </row>
    <row r="1073" spans="11:13" x14ac:dyDescent="0.55000000000000004">
      <c r="K1073" s="210"/>
      <c r="M1073" s="210"/>
    </row>
    <row r="1074" spans="11:13" x14ac:dyDescent="0.55000000000000004">
      <c r="K1074" s="210"/>
      <c r="M1074" s="210"/>
    </row>
    <row r="1075" spans="11:13" x14ac:dyDescent="0.55000000000000004">
      <c r="K1075" s="210"/>
      <c r="M1075" s="210"/>
    </row>
    <row r="1076" spans="11:13" x14ac:dyDescent="0.55000000000000004">
      <c r="K1076" s="210"/>
      <c r="M1076" s="210"/>
    </row>
    <row r="1077" spans="11:13" x14ac:dyDescent="0.55000000000000004">
      <c r="K1077" s="210"/>
      <c r="M1077" s="210"/>
    </row>
    <row r="1078" spans="11:13" x14ac:dyDescent="0.55000000000000004">
      <c r="K1078" s="210"/>
      <c r="M1078" s="210"/>
    </row>
    <row r="1079" spans="11:13" x14ac:dyDescent="0.55000000000000004">
      <c r="K1079" s="210"/>
      <c r="M1079" s="210"/>
    </row>
    <row r="1080" spans="11:13" x14ac:dyDescent="0.55000000000000004">
      <c r="K1080" s="210"/>
      <c r="M1080" s="210"/>
    </row>
    <row r="1081" spans="11:13" x14ac:dyDescent="0.55000000000000004">
      <c r="K1081" s="210"/>
      <c r="M1081" s="210"/>
    </row>
  </sheetData>
  <autoFilter ref="A4:WVN1070"/>
  <mergeCells count="28"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  <mergeCell ref="S3:S4"/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  <mergeCell ref="R3:R4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K151"/>
  <sheetViews>
    <sheetView topLeftCell="Z1" zoomScale="62" zoomScaleNormal="62" workbookViewId="0">
      <selection activeCell="AC10" sqref="AC10"/>
    </sheetView>
  </sheetViews>
  <sheetFormatPr defaultColWidth="4.875" defaultRowHeight="14.25" x14ac:dyDescent="0.2"/>
  <cols>
    <col min="1" max="1" width="6.125" style="262" bestFit="1" customWidth="1"/>
    <col min="2" max="2" width="13.25" style="262" bestFit="1" customWidth="1"/>
    <col min="3" max="3" width="8.25" style="262" bestFit="1" customWidth="1"/>
    <col min="4" max="4" width="27.375" style="262" bestFit="1" customWidth="1"/>
    <col min="5" max="5" width="27.375" style="250"/>
    <col min="6" max="7" width="27.375" style="244"/>
    <col min="8" max="8" width="34" style="244" bestFit="1" customWidth="1"/>
    <col min="9" max="11" width="27.375" style="250"/>
    <col min="12" max="16" width="27.375" style="245"/>
    <col min="17" max="20" width="27.375" style="250"/>
    <col min="21" max="25" width="27.375" style="40"/>
    <col min="26" max="31" width="27.375" style="246"/>
    <col min="32" max="32" width="15.125" style="264" bestFit="1" customWidth="1"/>
    <col min="33" max="33" width="15.75" style="277" bestFit="1" customWidth="1"/>
    <col min="34" max="34" width="14" style="266" bestFit="1" customWidth="1"/>
    <col min="35" max="35" width="15.875" style="278" bestFit="1" customWidth="1"/>
    <col min="36" max="36" width="16.625" style="279" bestFit="1" customWidth="1"/>
    <col min="37" max="37" width="14.875" style="266" bestFit="1" customWidth="1"/>
    <col min="38" max="16384" width="4.875" style="270"/>
  </cols>
  <sheetData>
    <row r="1" spans="1:37" x14ac:dyDescent="0.2">
      <c r="E1" s="250" t="s">
        <v>2456</v>
      </c>
      <c r="F1" s="244" t="s">
        <v>2457</v>
      </c>
      <c r="G1" s="244" t="s">
        <v>2458</v>
      </c>
      <c r="H1" s="244" t="s">
        <v>2459</v>
      </c>
      <c r="I1" s="250" t="s">
        <v>2460</v>
      </c>
      <c r="J1" s="250" t="s">
        <v>2461</v>
      </c>
      <c r="K1" s="250" t="s">
        <v>2462</v>
      </c>
      <c r="L1" s="245" t="s">
        <v>2463</v>
      </c>
      <c r="M1" s="245" t="s">
        <v>2464</v>
      </c>
      <c r="N1" s="245" t="s">
        <v>3355</v>
      </c>
      <c r="O1" s="245" t="s">
        <v>2465</v>
      </c>
      <c r="P1" s="245" t="s">
        <v>2466</v>
      </c>
      <c r="Q1" s="250" t="s">
        <v>2467</v>
      </c>
      <c r="R1" s="250" t="s">
        <v>2468</v>
      </c>
      <c r="S1" s="250" t="s">
        <v>2469</v>
      </c>
      <c r="T1" s="250" t="s">
        <v>2470</v>
      </c>
      <c r="U1" s="40" t="s">
        <v>2471</v>
      </c>
      <c r="V1" s="40" t="s">
        <v>2472</v>
      </c>
      <c r="W1" s="40" t="s">
        <v>2473</v>
      </c>
      <c r="X1" s="40" t="s">
        <v>2474</v>
      </c>
      <c r="Y1" s="40" t="s">
        <v>2475</v>
      </c>
      <c r="Z1" s="246" t="s">
        <v>2476</v>
      </c>
      <c r="AA1" s="246" t="s">
        <v>2477</v>
      </c>
      <c r="AB1" s="246" t="s">
        <v>2478</v>
      </c>
      <c r="AC1" s="246" t="s">
        <v>2479</v>
      </c>
      <c r="AD1" s="246" t="s">
        <v>2480</v>
      </c>
      <c r="AE1" s="246" t="s">
        <v>2481</v>
      </c>
      <c r="AF1" s="264" t="s">
        <v>6</v>
      </c>
      <c r="AG1" s="265" t="s">
        <v>7</v>
      </c>
      <c r="AH1" s="266" t="s">
        <v>8</v>
      </c>
      <c r="AI1" s="267" t="s">
        <v>9</v>
      </c>
      <c r="AJ1" s="268" t="s">
        <v>10</v>
      </c>
      <c r="AK1" s="269" t="s">
        <v>11</v>
      </c>
    </row>
    <row r="2" spans="1:37" x14ac:dyDescent="0.2">
      <c r="E2" s="250" t="s">
        <v>2482</v>
      </c>
      <c r="F2" s="244" t="s">
        <v>2483</v>
      </c>
      <c r="G2" s="244" t="s">
        <v>2484</v>
      </c>
      <c r="H2" s="244" t="s">
        <v>2485</v>
      </c>
      <c r="I2" s="250" t="s">
        <v>2486</v>
      </c>
      <c r="J2" s="250" t="s">
        <v>2487</v>
      </c>
      <c r="K2" s="250" t="s">
        <v>2488</v>
      </c>
      <c r="L2" s="245" t="s">
        <v>2489</v>
      </c>
      <c r="M2" s="245" t="s">
        <v>2490</v>
      </c>
      <c r="N2" s="245" t="s">
        <v>3356</v>
      </c>
      <c r="O2" s="245" t="s">
        <v>2491</v>
      </c>
      <c r="P2" s="245" t="s">
        <v>2492</v>
      </c>
      <c r="Q2" s="250" t="s">
        <v>2493</v>
      </c>
      <c r="R2" s="250" t="s">
        <v>2494</v>
      </c>
      <c r="S2" s="250" t="s">
        <v>2495</v>
      </c>
      <c r="T2" s="250" t="s">
        <v>2496</v>
      </c>
      <c r="U2" s="40" t="s">
        <v>2497</v>
      </c>
      <c r="V2" s="40" t="s">
        <v>2498</v>
      </c>
      <c r="W2" s="40" t="s">
        <v>2499</v>
      </c>
      <c r="X2" s="40" t="s">
        <v>2500</v>
      </c>
      <c r="Y2" s="40" t="s">
        <v>2501</v>
      </c>
      <c r="Z2" s="246" t="s">
        <v>2502</v>
      </c>
      <c r="AA2" s="246" t="s">
        <v>2503</v>
      </c>
      <c r="AB2" s="246" t="s">
        <v>2504</v>
      </c>
      <c r="AC2" s="246" t="s">
        <v>2505</v>
      </c>
      <c r="AD2" s="246" t="s">
        <v>2506</v>
      </c>
      <c r="AE2" s="246" t="s">
        <v>2507</v>
      </c>
    </row>
    <row r="3" spans="1:37" x14ac:dyDescent="0.2">
      <c r="E3" s="250" t="s">
        <v>2508</v>
      </c>
      <c r="F3" s="244">
        <v>47730088.57</v>
      </c>
      <c r="G3" s="244">
        <v>1641728.01</v>
      </c>
      <c r="H3" s="244">
        <v>3976104.14</v>
      </c>
      <c r="I3" s="250">
        <v>67419653.170000002</v>
      </c>
      <c r="J3" s="250">
        <v>27988411.859999999</v>
      </c>
      <c r="K3" s="250">
        <v>74001</v>
      </c>
      <c r="L3" s="245">
        <v>729485</v>
      </c>
      <c r="M3" s="245">
        <v>1669132.45</v>
      </c>
      <c r="N3" s="245">
        <v>1005.14</v>
      </c>
      <c r="O3" s="245">
        <v>23760283.420000002</v>
      </c>
      <c r="P3" s="245">
        <v>6357683.6799999997</v>
      </c>
      <c r="Q3" s="250">
        <v>-7183066.6100000003</v>
      </c>
      <c r="R3" s="250">
        <v>-17651896.260000002</v>
      </c>
      <c r="S3" s="250">
        <v>8151157.2999999998</v>
      </c>
      <c r="T3" s="250">
        <v>146495790.02000001</v>
      </c>
      <c r="U3" s="40">
        <v>103535075.69</v>
      </c>
      <c r="V3" s="40">
        <v>2938554</v>
      </c>
      <c r="W3" s="40">
        <v>58668.5</v>
      </c>
      <c r="X3" s="40">
        <v>51644719.829999998</v>
      </c>
      <c r="Y3" s="40">
        <v>12553613.460000001</v>
      </c>
      <c r="Z3" s="246">
        <v>83089285.170000002</v>
      </c>
      <c r="AA3" s="246">
        <v>220763.25</v>
      </c>
      <c r="AB3" s="246">
        <v>185294</v>
      </c>
      <c r="AC3" s="246">
        <v>60058157.159999996</v>
      </c>
      <c r="AD3" s="246">
        <v>14245719.07</v>
      </c>
      <c r="AE3" s="246">
        <v>2725396.3</v>
      </c>
      <c r="AF3" s="264">
        <f t="shared" ref="AF3:AK3" si="0">SUM(AF4:AF71)</f>
        <v>53347920.719999999</v>
      </c>
      <c r="AG3" s="271">
        <f t="shared" si="0"/>
        <v>32517589.689999994</v>
      </c>
      <c r="AH3" s="266">
        <f t="shared" si="0"/>
        <v>20830331.030000009</v>
      </c>
      <c r="AI3" s="272">
        <f t="shared" si="0"/>
        <v>170730631.47999996</v>
      </c>
      <c r="AJ3" s="273">
        <f t="shared" si="0"/>
        <v>160524614.95000005</v>
      </c>
      <c r="AK3" s="266">
        <f t="shared" si="0"/>
        <v>10206016.530000001</v>
      </c>
    </row>
    <row r="4" spans="1:37" x14ac:dyDescent="0.2">
      <c r="E4" s="250" t="s">
        <v>3357</v>
      </c>
      <c r="F4" s="244">
        <v>298794.74</v>
      </c>
      <c r="I4" s="250">
        <v>1898781.03</v>
      </c>
      <c r="J4" s="250">
        <v>34506</v>
      </c>
      <c r="N4" s="245">
        <v>1005.14</v>
      </c>
      <c r="P4" s="245">
        <v>5277031.3099999996</v>
      </c>
      <c r="Q4" s="250">
        <v>-7291175.6100000003</v>
      </c>
      <c r="R4" s="250">
        <v>-3885679.94</v>
      </c>
      <c r="T4" s="250">
        <v>5133149</v>
      </c>
      <c r="X4" s="40">
        <v>1392750</v>
      </c>
      <c r="Y4" s="40">
        <v>7189711.8700000001</v>
      </c>
      <c r="Z4" s="246">
        <v>1567823</v>
      </c>
      <c r="AB4" s="246">
        <v>20520</v>
      </c>
      <c r="AC4" s="246">
        <v>195092</v>
      </c>
      <c r="AD4" s="246">
        <v>209000</v>
      </c>
      <c r="AF4" s="264">
        <f>SUM(F4:H4)</f>
        <v>298794.74</v>
      </c>
      <c r="AG4" s="271">
        <f>SUM(L4:P4)</f>
        <v>5278036.4499999993</v>
      </c>
      <c r="AH4" s="266">
        <f>AF4-AG4</f>
        <v>-4979241.709999999</v>
      </c>
      <c r="AI4" s="272">
        <f>SUM(U4:Y4)</f>
        <v>8582461.870000001</v>
      </c>
      <c r="AJ4" s="273">
        <f>SUM(Z4:AE4)</f>
        <v>1992435</v>
      </c>
      <c r="AK4" s="266">
        <f>AI4-AJ4</f>
        <v>6590026.870000001</v>
      </c>
    </row>
    <row r="5" spans="1:37" x14ac:dyDescent="0.2">
      <c r="E5" s="250" t="s">
        <v>2509</v>
      </c>
      <c r="F5" s="244">
        <v>31989.38</v>
      </c>
      <c r="H5" s="244">
        <v>3640</v>
      </c>
      <c r="I5" s="250">
        <v>2705291.96</v>
      </c>
      <c r="J5" s="250">
        <v>24896.52</v>
      </c>
      <c r="P5" s="245">
        <v>16960</v>
      </c>
      <c r="S5" s="250">
        <v>2084587.41</v>
      </c>
      <c r="T5" s="250">
        <v>840540.25</v>
      </c>
      <c r="W5" s="40">
        <v>64.64</v>
      </c>
      <c r="X5" s="40">
        <v>5751690</v>
      </c>
      <c r="Y5" s="40">
        <v>51415.199999999997</v>
      </c>
      <c r="Z5" s="246">
        <v>5764190</v>
      </c>
      <c r="AC5" s="246">
        <v>40065.199999999997</v>
      </c>
      <c r="AD5" s="246">
        <v>160854.44</v>
      </c>
      <c r="AE5" s="246">
        <v>14330</v>
      </c>
      <c r="AF5" s="264">
        <f>SUM(F5:H5)</f>
        <v>35629.380000000005</v>
      </c>
      <c r="AG5" s="271">
        <f t="shared" ref="AG5:AG68" si="1">SUM(L5:P5)</f>
        <v>16960</v>
      </c>
      <c r="AH5" s="266">
        <f t="shared" ref="AH5:AH68" si="2">AF5-AG5</f>
        <v>18669.380000000005</v>
      </c>
      <c r="AI5" s="272">
        <f t="shared" ref="AI5:AI68" si="3">SUM(U5:Y5)</f>
        <v>5803169.8399999999</v>
      </c>
      <c r="AJ5" s="273">
        <f t="shared" ref="AJ5:AJ68" si="4">SUM(Z5:AE5)</f>
        <v>5979439.6400000006</v>
      </c>
      <c r="AK5" s="266">
        <f t="shared" ref="AK5:AK69" si="5">AI5-AJ5</f>
        <v>-176269.80000000075</v>
      </c>
    </row>
    <row r="6" spans="1:37" x14ac:dyDescent="0.2">
      <c r="E6" s="250" t="s">
        <v>2510</v>
      </c>
      <c r="F6" s="244">
        <v>38496.28</v>
      </c>
      <c r="I6" s="250">
        <v>558950.74</v>
      </c>
      <c r="J6" s="250">
        <v>3</v>
      </c>
      <c r="O6" s="245">
        <v>13200</v>
      </c>
      <c r="T6" s="250">
        <v>2129382.7599999998</v>
      </c>
      <c r="W6" s="40">
        <v>594.20000000000005</v>
      </c>
      <c r="X6" s="40">
        <v>651540</v>
      </c>
      <c r="Y6" s="40">
        <v>187630.92</v>
      </c>
      <c r="Z6" s="246">
        <v>753344</v>
      </c>
      <c r="AA6" s="246">
        <v>7380.45</v>
      </c>
      <c r="AC6" s="246">
        <v>188653.84</v>
      </c>
      <c r="AD6" s="246">
        <v>72779.94</v>
      </c>
      <c r="AF6" s="264">
        <f>SUM(F6:H6)</f>
        <v>38496.28</v>
      </c>
      <c r="AG6" s="271">
        <f t="shared" si="1"/>
        <v>13200</v>
      </c>
      <c r="AH6" s="266">
        <f t="shared" si="2"/>
        <v>25296.28</v>
      </c>
      <c r="AI6" s="272">
        <f t="shared" si="3"/>
        <v>839765.12</v>
      </c>
      <c r="AJ6" s="273">
        <f t="shared" si="4"/>
        <v>1022158.23</v>
      </c>
      <c r="AK6" s="266">
        <f t="shared" si="5"/>
        <v>-182393.11</v>
      </c>
    </row>
    <row r="7" spans="1:37" x14ac:dyDescent="0.2">
      <c r="E7" s="250" t="s">
        <v>2511</v>
      </c>
      <c r="F7" s="244">
        <v>11120</v>
      </c>
      <c r="I7" s="250">
        <v>3523566.68</v>
      </c>
      <c r="J7" s="250">
        <v>70956.98</v>
      </c>
      <c r="O7" s="245">
        <v>5120</v>
      </c>
      <c r="S7" s="250">
        <v>301790.15999999997</v>
      </c>
      <c r="U7" s="40">
        <v>4880</v>
      </c>
      <c r="X7" s="40">
        <v>1811859.46</v>
      </c>
      <c r="Y7" s="40">
        <v>487178</v>
      </c>
      <c r="Z7" s="246">
        <v>2063979.46</v>
      </c>
      <c r="AB7" s="246">
        <v>8598</v>
      </c>
      <c r="AC7" s="246">
        <v>177254.95</v>
      </c>
      <c r="AD7" s="246">
        <v>19350.7</v>
      </c>
      <c r="AF7" s="264">
        <f>SUM(F7:H7)</f>
        <v>11120</v>
      </c>
      <c r="AG7" s="271">
        <f t="shared" si="1"/>
        <v>5120</v>
      </c>
      <c r="AH7" s="266">
        <f t="shared" si="2"/>
        <v>6000</v>
      </c>
      <c r="AI7" s="272">
        <f t="shared" si="3"/>
        <v>2303917.46</v>
      </c>
      <c r="AJ7" s="273">
        <f t="shared" si="4"/>
        <v>2269183.1100000003</v>
      </c>
      <c r="AK7" s="266">
        <f t="shared" si="5"/>
        <v>34734.349999999627</v>
      </c>
    </row>
    <row r="8" spans="1:37" x14ac:dyDescent="0.2">
      <c r="AF8" s="264">
        <f>SUM(F8:H8)</f>
        <v>0</v>
      </c>
      <c r="AG8" s="271">
        <f t="shared" si="1"/>
        <v>0</v>
      </c>
      <c r="AH8" s="266">
        <f t="shared" si="2"/>
        <v>0</v>
      </c>
      <c r="AI8" s="272">
        <f t="shared" si="3"/>
        <v>0</v>
      </c>
      <c r="AJ8" s="273">
        <f t="shared" si="4"/>
        <v>0</v>
      </c>
      <c r="AK8" s="266">
        <f t="shared" si="5"/>
        <v>0</v>
      </c>
    </row>
    <row r="9" spans="1:37" x14ac:dyDescent="0.2">
      <c r="AF9" s="264">
        <f>SUM(F9:H9)</f>
        <v>0</v>
      </c>
      <c r="AG9" s="271">
        <f t="shared" si="1"/>
        <v>0</v>
      </c>
      <c r="AH9" s="266">
        <f t="shared" si="2"/>
        <v>0</v>
      </c>
      <c r="AI9" s="272">
        <f t="shared" si="3"/>
        <v>0</v>
      </c>
      <c r="AJ9" s="273">
        <f t="shared" si="4"/>
        <v>0</v>
      </c>
      <c r="AK9" s="266">
        <f t="shared" si="5"/>
        <v>0</v>
      </c>
    </row>
    <row r="10" spans="1:37" x14ac:dyDescent="0.2">
      <c r="A10" s="262" t="s">
        <v>173</v>
      </c>
      <c r="B10" s="262" t="s">
        <v>174</v>
      </c>
      <c r="C10" s="262">
        <v>9017</v>
      </c>
      <c r="D10" s="262" t="s">
        <v>179</v>
      </c>
      <c r="E10" s="250" t="s">
        <v>179</v>
      </c>
      <c r="F10" s="244">
        <v>2005145</v>
      </c>
      <c r="G10" s="244">
        <v>0</v>
      </c>
      <c r="H10" s="244">
        <v>49071.05</v>
      </c>
      <c r="I10" s="250">
        <v>287957.53999999998</v>
      </c>
      <c r="J10" s="250">
        <v>-76394.73</v>
      </c>
      <c r="M10" s="245">
        <v>61530.06</v>
      </c>
      <c r="O10" s="245">
        <v>570478</v>
      </c>
      <c r="P10" s="245">
        <v>0</v>
      </c>
      <c r="S10" s="250">
        <v>-1256389.6399999999</v>
      </c>
      <c r="T10" s="250">
        <v>2551683.71</v>
      </c>
      <c r="U10" s="40">
        <v>3119845.31</v>
      </c>
      <c r="W10" s="40">
        <v>1702.59</v>
      </c>
      <c r="X10" s="40">
        <v>1025943</v>
      </c>
      <c r="Y10" s="40">
        <v>30000</v>
      </c>
      <c r="Z10" s="246">
        <v>2040089</v>
      </c>
      <c r="AC10" s="246">
        <v>1276632.93</v>
      </c>
      <c r="AD10" s="246">
        <v>293192.24</v>
      </c>
      <c r="AE10" s="246">
        <v>51500</v>
      </c>
      <c r="AF10" s="264">
        <f>SUM(F10:H10)</f>
        <v>2054216.05</v>
      </c>
      <c r="AG10" s="271">
        <f t="shared" si="1"/>
        <v>632008.06000000006</v>
      </c>
      <c r="AH10" s="266">
        <f t="shared" si="2"/>
        <v>1422207.99</v>
      </c>
      <c r="AI10" s="272">
        <f t="shared" si="3"/>
        <v>4177490.9</v>
      </c>
      <c r="AJ10" s="273">
        <f t="shared" si="4"/>
        <v>3661414.17</v>
      </c>
      <c r="AK10" s="266">
        <f t="shared" si="5"/>
        <v>516076.73</v>
      </c>
    </row>
    <row r="11" spans="1:37" x14ac:dyDescent="0.2">
      <c r="A11" s="262" t="s">
        <v>173</v>
      </c>
      <c r="B11" s="262" t="s">
        <v>174</v>
      </c>
      <c r="C11" s="262">
        <v>4386</v>
      </c>
      <c r="D11" s="262" t="s">
        <v>181</v>
      </c>
      <c r="E11" s="250" t="s">
        <v>181</v>
      </c>
      <c r="F11" s="244">
        <v>556994.96</v>
      </c>
      <c r="G11" s="244">
        <v>5058</v>
      </c>
      <c r="H11" s="244">
        <v>184744.52</v>
      </c>
      <c r="I11" s="250">
        <v>2254783.08</v>
      </c>
      <c r="J11" s="250">
        <v>442740.04</v>
      </c>
      <c r="M11" s="245">
        <v>15600</v>
      </c>
      <c r="O11" s="245">
        <v>290000</v>
      </c>
      <c r="P11" s="245">
        <v>0</v>
      </c>
      <c r="S11" s="250">
        <v>-19744.27</v>
      </c>
      <c r="T11" s="250">
        <v>2241809.08</v>
      </c>
      <c r="U11" s="40">
        <v>1661080.36</v>
      </c>
      <c r="W11" s="40">
        <v>475.84</v>
      </c>
      <c r="X11" s="40">
        <v>607250</v>
      </c>
      <c r="Y11" s="40">
        <v>1007200</v>
      </c>
      <c r="Z11" s="246">
        <v>1326767</v>
      </c>
      <c r="AA11" s="246">
        <v>34024</v>
      </c>
      <c r="AC11" s="246">
        <v>612740.34</v>
      </c>
      <c r="AD11" s="246">
        <v>315581.07</v>
      </c>
      <c r="AF11" s="264">
        <f>SUM(F11:H11)</f>
        <v>746797.48</v>
      </c>
      <c r="AG11" s="271">
        <f t="shared" si="1"/>
        <v>305600</v>
      </c>
      <c r="AH11" s="266">
        <f t="shared" si="2"/>
        <v>441197.48</v>
      </c>
      <c r="AI11" s="272">
        <f t="shared" si="3"/>
        <v>3276006.2</v>
      </c>
      <c r="AJ11" s="273">
        <f t="shared" si="4"/>
        <v>2289112.4099999997</v>
      </c>
      <c r="AK11" s="266">
        <f t="shared" si="5"/>
        <v>986893.7900000005</v>
      </c>
    </row>
    <row r="12" spans="1:37" x14ac:dyDescent="0.2">
      <c r="A12" s="262" t="s">
        <v>173</v>
      </c>
      <c r="B12" s="262" t="s">
        <v>174</v>
      </c>
      <c r="C12" s="262">
        <v>3088</v>
      </c>
      <c r="D12" s="262" t="s">
        <v>183</v>
      </c>
      <c r="E12" s="250" t="s">
        <v>183</v>
      </c>
      <c r="F12" s="244">
        <v>1352793.05</v>
      </c>
      <c r="G12" s="244">
        <v>0</v>
      </c>
      <c r="H12" s="244">
        <v>42810.8</v>
      </c>
      <c r="I12" s="250">
        <v>987300.38</v>
      </c>
      <c r="J12" s="250">
        <v>848808.03</v>
      </c>
      <c r="L12" s="245">
        <v>460000</v>
      </c>
      <c r="M12" s="245">
        <v>182280</v>
      </c>
      <c r="P12" s="245">
        <v>635.51</v>
      </c>
      <c r="S12" s="250">
        <v>1683082.6</v>
      </c>
      <c r="T12" s="250">
        <v>1390481.55</v>
      </c>
      <c r="U12" s="40">
        <v>3506806.27</v>
      </c>
      <c r="W12" s="40">
        <v>2235.65</v>
      </c>
      <c r="X12" s="40">
        <v>519000</v>
      </c>
      <c r="Y12" s="40">
        <v>4600</v>
      </c>
      <c r="Z12" s="246">
        <v>1792030</v>
      </c>
      <c r="AA12" s="246">
        <v>18485</v>
      </c>
      <c r="AB12" s="246">
        <v>50935</v>
      </c>
      <c r="AC12" s="246">
        <v>2392623.52</v>
      </c>
      <c r="AD12" s="246">
        <v>219241.8</v>
      </c>
      <c r="AF12" s="264">
        <f>SUM(F12:H12)</f>
        <v>1395603.85</v>
      </c>
      <c r="AG12" s="271">
        <f t="shared" si="1"/>
        <v>642915.51</v>
      </c>
      <c r="AH12" s="266">
        <f t="shared" si="2"/>
        <v>752688.34000000008</v>
      </c>
      <c r="AI12" s="272">
        <f t="shared" si="3"/>
        <v>4032641.92</v>
      </c>
      <c r="AJ12" s="273">
        <f t="shared" si="4"/>
        <v>4473315.3199999994</v>
      </c>
      <c r="AK12" s="266">
        <f t="shared" si="5"/>
        <v>-440673.39999999944</v>
      </c>
    </row>
    <row r="13" spans="1:37" x14ac:dyDescent="0.2">
      <c r="A13" s="262" t="s">
        <v>173</v>
      </c>
      <c r="B13" s="262" t="s">
        <v>174</v>
      </c>
      <c r="C13" s="262">
        <v>2345</v>
      </c>
      <c r="D13" s="262" t="s">
        <v>185</v>
      </c>
      <c r="E13" s="250" t="s">
        <v>185</v>
      </c>
      <c r="F13" s="244">
        <v>1339194.05</v>
      </c>
      <c r="G13" s="244">
        <v>2220.0500000000002</v>
      </c>
      <c r="H13" s="244">
        <v>65788.27</v>
      </c>
      <c r="I13" s="250">
        <v>463448.03</v>
      </c>
      <c r="J13" s="250">
        <v>547976.18999999994</v>
      </c>
      <c r="L13" s="245">
        <v>0</v>
      </c>
      <c r="M13" s="245">
        <v>70640</v>
      </c>
      <c r="O13" s="245">
        <v>472166</v>
      </c>
      <c r="P13" s="245">
        <v>1209.79</v>
      </c>
      <c r="S13" s="250">
        <v>387603.08</v>
      </c>
      <c r="T13" s="250">
        <v>1997230.39</v>
      </c>
      <c r="U13" s="40">
        <v>1575129.42</v>
      </c>
      <c r="W13" s="40">
        <v>1537.9</v>
      </c>
      <c r="X13" s="40">
        <v>604385.19999999995</v>
      </c>
      <c r="Y13" s="40">
        <v>96500</v>
      </c>
      <c r="Z13" s="246">
        <v>1086875.2</v>
      </c>
      <c r="AC13" s="246">
        <v>1097178.01</v>
      </c>
      <c r="AD13" s="246">
        <v>386044.79</v>
      </c>
      <c r="AF13" s="264">
        <f>SUM(F13:H13)</f>
        <v>1407202.37</v>
      </c>
      <c r="AG13" s="271">
        <f t="shared" si="1"/>
        <v>544015.79</v>
      </c>
      <c r="AH13" s="266">
        <f t="shared" si="2"/>
        <v>863186.58000000007</v>
      </c>
      <c r="AI13" s="272">
        <f t="shared" si="3"/>
        <v>2277552.5199999996</v>
      </c>
      <c r="AJ13" s="273">
        <f t="shared" si="4"/>
        <v>2570098</v>
      </c>
      <c r="AK13" s="266">
        <f t="shared" si="5"/>
        <v>-292545.48000000045</v>
      </c>
    </row>
    <row r="14" spans="1:37" s="274" customFormat="1" x14ac:dyDescent="0.2">
      <c r="A14" s="262" t="s">
        <v>173</v>
      </c>
      <c r="B14" s="262" t="s">
        <v>174</v>
      </c>
      <c r="C14" s="262">
        <v>6935</v>
      </c>
      <c r="D14" s="262" t="s">
        <v>187</v>
      </c>
      <c r="E14" s="250" t="s">
        <v>187</v>
      </c>
      <c r="F14" s="244">
        <v>1166020.6200000001</v>
      </c>
      <c r="G14" s="244">
        <v>53400</v>
      </c>
      <c r="H14" s="244">
        <v>89604.4</v>
      </c>
      <c r="I14" s="250">
        <v>705775.86</v>
      </c>
      <c r="J14" s="250">
        <v>369000.58</v>
      </c>
      <c r="K14" s="250"/>
      <c r="L14" s="245">
        <v>0</v>
      </c>
      <c r="M14" s="245">
        <v>20820</v>
      </c>
      <c r="N14" s="245"/>
      <c r="O14" s="245">
        <v>332898</v>
      </c>
      <c r="P14" s="245">
        <v>28</v>
      </c>
      <c r="Q14" s="250">
        <v>38750</v>
      </c>
      <c r="R14" s="250"/>
      <c r="S14" s="250">
        <v>1145100.03</v>
      </c>
      <c r="T14" s="250">
        <v>2502473.91</v>
      </c>
      <c r="U14" s="40">
        <v>2095078.85</v>
      </c>
      <c r="V14" s="40"/>
      <c r="W14" s="40">
        <v>1305.1400000000001</v>
      </c>
      <c r="X14" s="40">
        <v>1115875.2</v>
      </c>
      <c r="Y14" s="40"/>
      <c r="Z14" s="246">
        <v>1725415.2</v>
      </c>
      <c r="AA14" s="246"/>
      <c r="AB14" s="246"/>
      <c r="AC14" s="246">
        <v>1307638.97</v>
      </c>
      <c r="AD14" s="246">
        <v>267376.7</v>
      </c>
      <c r="AE14" s="246"/>
      <c r="AF14" s="264">
        <f>SUM(F14:H14)</f>
        <v>1309025.02</v>
      </c>
      <c r="AG14" s="271">
        <f t="shared" si="1"/>
        <v>353746</v>
      </c>
      <c r="AH14" s="266">
        <f t="shared" si="2"/>
        <v>955279.02</v>
      </c>
      <c r="AI14" s="272">
        <f t="shared" si="3"/>
        <v>3212259.19</v>
      </c>
      <c r="AJ14" s="273">
        <f t="shared" si="4"/>
        <v>3300430.87</v>
      </c>
      <c r="AK14" s="266">
        <f t="shared" si="5"/>
        <v>-88171.680000000168</v>
      </c>
    </row>
    <row r="15" spans="1:37" x14ac:dyDescent="0.2">
      <c r="A15" s="262" t="s">
        <v>173</v>
      </c>
      <c r="B15" s="262" t="s">
        <v>174</v>
      </c>
      <c r="C15" s="262">
        <v>5524</v>
      </c>
      <c r="D15" s="262" t="s">
        <v>189</v>
      </c>
      <c r="E15" s="250" t="s">
        <v>189</v>
      </c>
      <c r="F15" s="244">
        <v>1307190.04</v>
      </c>
      <c r="G15" s="244">
        <v>9070</v>
      </c>
      <c r="H15" s="244">
        <v>237064.26</v>
      </c>
      <c r="I15" s="250">
        <v>415488.09</v>
      </c>
      <c r="J15" s="250">
        <v>408978</v>
      </c>
      <c r="L15" s="245">
        <v>74480</v>
      </c>
      <c r="M15" s="245">
        <v>17634.25</v>
      </c>
      <c r="O15" s="245">
        <v>246188</v>
      </c>
      <c r="P15" s="245">
        <v>21693.86</v>
      </c>
      <c r="S15" s="250">
        <v>-1035693.9</v>
      </c>
      <c r="T15" s="250">
        <v>2525004.41</v>
      </c>
      <c r="U15" s="40">
        <v>1976736.37</v>
      </c>
      <c r="V15" s="40">
        <v>130200</v>
      </c>
      <c r="W15" s="40">
        <v>680.03</v>
      </c>
      <c r="X15" s="40">
        <v>1146209.7</v>
      </c>
      <c r="Y15" s="40">
        <v>79521</v>
      </c>
      <c r="Z15" s="246">
        <v>1583335.7</v>
      </c>
      <c r="AC15" s="246">
        <v>825573.63</v>
      </c>
      <c r="AD15" s="246">
        <v>354353</v>
      </c>
      <c r="AF15" s="264">
        <f>SUM(F15:H15)</f>
        <v>1553324.3</v>
      </c>
      <c r="AG15" s="271">
        <f t="shared" si="1"/>
        <v>359996.11</v>
      </c>
      <c r="AH15" s="266">
        <f t="shared" si="2"/>
        <v>1193328.19</v>
      </c>
      <c r="AI15" s="272">
        <f t="shared" si="3"/>
        <v>3333347.0999999996</v>
      </c>
      <c r="AJ15" s="273">
        <f t="shared" si="4"/>
        <v>2763262.33</v>
      </c>
      <c r="AK15" s="266">
        <f t="shared" si="5"/>
        <v>570084.76999999955</v>
      </c>
    </row>
    <row r="16" spans="1:37" x14ac:dyDescent="0.2">
      <c r="A16" s="262" t="s">
        <v>173</v>
      </c>
      <c r="B16" s="262" t="s">
        <v>174</v>
      </c>
      <c r="C16" s="262">
        <v>5657</v>
      </c>
      <c r="D16" s="262" t="s">
        <v>191</v>
      </c>
      <c r="E16" s="250" t="s">
        <v>191</v>
      </c>
      <c r="F16" s="244">
        <v>653741.62</v>
      </c>
      <c r="G16" s="244">
        <v>41600</v>
      </c>
      <c r="H16" s="244">
        <v>59515.96</v>
      </c>
      <c r="I16" s="250">
        <v>282451.69</v>
      </c>
      <c r="J16" s="250">
        <v>764709.81</v>
      </c>
      <c r="M16" s="245">
        <v>15600</v>
      </c>
      <c r="O16" s="245">
        <v>60000</v>
      </c>
      <c r="P16" s="245">
        <v>45.82</v>
      </c>
      <c r="S16" s="250">
        <v>-3270957.11</v>
      </c>
      <c r="T16" s="250">
        <v>4613167.97</v>
      </c>
      <c r="U16" s="40">
        <v>2002286.6</v>
      </c>
      <c r="W16" s="40">
        <v>615.21</v>
      </c>
      <c r="X16" s="40">
        <v>628070</v>
      </c>
      <c r="Y16" s="40">
        <v>75000</v>
      </c>
      <c r="Z16" s="246">
        <v>997930</v>
      </c>
      <c r="AB16" s="246">
        <v>9730</v>
      </c>
      <c r="AC16" s="246">
        <v>1104931.93</v>
      </c>
      <c r="AD16" s="246">
        <v>163700.48000000001</v>
      </c>
      <c r="AF16" s="264">
        <f>SUM(F16:H16)</f>
        <v>754857.58</v>
      </c>
      <c r="AG16" s="271">
        <f t="shared" si="1"/>
        <v>75645.820000000007</v>
      </c>
      <c r="AH16" s="266">
        <f t="shared" si="2"/>
        <v>679211.76</v>
      </c>
      <c r="AI16" s="272">
        <f t="shared" si="3"/>
        <v>2705971.81</v>
      </c>
      <c r="AJ16" s="273">
        <f t="shared" si="4"/>
        <v>2276292.4099999997</v>
      </c>
      <c r="AK16" s="266">
        <f t="shared" si="5"/>
        <v>429679.40000000037</v>
      </c>
    </row>
    <row r="17" spans="1:37" x14ac:dyDescent="0.2">
      <c r="A17" s="262" t="s">
        <v>173</v>
      </c>
      <c r="B17" s="262" t="s">
        <v>174</v>
      </c>
      <c r="C17" s="262">
        <v>4057</v>
      </c>
      <c r="D17" s="262" t="s">
        <v>193</v>
      </c>
      <c r="E17" s="250" t="s">
        <v>193</v>
      </c>
      <c r="F17" s="244">
        <v>817264.86</v>
      </c>
      <c r="G17" s="244">
        <v>28424</v>
      </c>
      <c r="H17" s="244">
        <v>149826.10999999999</v>
      </c>
      <c r="I17" s="250">
        <v>1766055.26</v>
      </c>
      <c r="J17" s="250">
        <v>754049.87</v>
      </c>
      <c r="L17" s="245">
        <v>0</v>
      </c>
      <c r="M17" s="245">
        <v>15600</v>
      </c>
      <c r="O17" s="245">
        <v>365300</v>
      </c>
      <c r="R17" s="250">
        <v>-1001238.62</v>
      </c>
      <c r="S17" s="250">
        <v>916398.93</v>
      </c>
      <c r="T17" s="250">
        <v>2841083.43</v>
      </c>
      <c r="U17" s="40">
        <v>1661295.5</v>
      </c>
      <c r="W17" s="40">
        <v>391.76</v>
      </c>
      <c r="X17" s="40">
        <v>752260</v>
      </c>
      <c r="Z17" s="246">
        <v>1311220</v>
      </c>
      <c r="AC17" s="246">
        <v>586475.4</v>
      </c>
      <c r="AD17" s="246">
        <v>123488.5</v>
      </c>
      <c r="AF17" s="264">
        <f>SUM(F17:H17)</f>
        <v>995514.97</v>
      </c>
      <c r="AG17" s="271">
        <f t="shared" si="1"/>
        <v>380900</v>
      </c>
      <c r="AH17" s="266">
        <f t="shared" si="2"/>
        <v>614614.97</v>
      </c>
      <c r="AI17" s="272">
        <f t="shared" si="3"/>
        <v>2413947.2599999998</v>
      </c>
      <c r="AJ17" s="273">
        <f t="shared" si="4"/>
        <v>2021183.9</v>
      </c>
      <c r="AK17" s="266">
        <f t="shared" si="5"/>
        <v>392763.35999999987</v>
      </c>
    </row>
    <row r="18" spans="1:37" x14ac:dyDescent="0.2">
      <c r="A18" s="262" t="s">
        <v>173</v>
      </c>
      <c r="B18" s="262" t="s">
        <v>174</v>
      </c>
      <c r="C18" s="262">
        <v>2737</v>
      </c>
      <c r="D18" s="262" t="s">
        <v>195</v>
      </c>
      <c r="E18" s="250" t="s">
        <v>195</v>
      </c>
      <c r="F18" s="244">
        <v>841019.6</v>
      </c>
      <c r="G18" s="244">
        <v>36100</v>
      </c>
      <c r="H18" s="244">
        <v>50781.919999999998</v>
      </c>
      <c r="I18" s="250">
        <v>2669612.6800000002</v>
      </c>
      <c r="J18" s="250">
        <v>262766.90000000002</v>
      </c>
      <c r="L18" s="245">
        <v>13800</v>
      </c>
      <c r="M18" s="245">
        <v>11400</v>
      </c>
      <c r="O18" s="245">
        <v>151000</v>
      </c>
      <c r="P18" s="245">
        <v>4850</v>
      </c>
      <c r="S18" s="250">
        <v>2818559.99</v>
      </c>
      <c r="T18" s="250">
        <v>675062.61</v>
      </c>
      <c r="U18" s="40">
        <v>1419216.21</v>
      </c>
      <c r="V18" s="40">
        <v>114950</v>
      </c>
      <c r="W18" s="40">
        <v>816.44</v>
      </c>
      <c r="X18" s="40">
        <v>669675.4</v>
      </c>
      <c r="Y18" s="40">
        <v>90000</v>
      </c>
      <c r="Z18" s="246">
        <v>1021875.4</v>
      </c>
      <c r="AC18" s="246">
        <v>570502.36</v>
      </c>
      <c r="AD18" s="246">
        <v>257062.79</v>
      </c>
      <c r="AF18" s="264">
        <f>SUM(F18:H18)</f>
        <v>927901.52</v>
      </c>
      <c r="AG18" s="271">
        <f t="shared" si="1"/>
        <v>181050</v>
      </c>
      <c r="AH18" s="266">
        <f t="shared" si="2"/>
        <v>746851.52</v>
      </c>
      <c r="AI18" s="272">
        <f t="shared" si="3"/>
        <v>2294658.0499999998</v>
      </c>
      <c r="AJ18" s="273">
        <f t="shared" si="4"/>
        <v>1849440.55</v>
      </c>
      <c r="AK18" s="266">
        <f t="shared" si="5"/>
        <v>445217.49999999977</v>
      </c>
    </row>
    <row r="19" spans="1:37" x14ac:dyDescent="0.2">
      <c r="A19" s="262" t="s">
        <v>173</v>
      </c>
      <c r="B19" s="262" t="s">
        <v>174</v>
      </c>
      <c r="C19" s="262">
        <v>4167</v>
      </c>
      <c r="D19" s="262" t="s">
        <v>197</v>
      </c>
      <c r="E19" s="250" t="s">
        <v>197</v>
      </c>
      <c r="F19" s="244">
        <v>690097.19</v>
      </c>
      <c r="G19" s="244">
        <v>137208.88</v>
      </c>
      <c r="H19" s="244">
        <v>115978.38</v>
      </c>
      <c r="I19" s="250">
        <v>223964.06</v>
      </c>
      <c r="J19" s="250">
        <v>551051.99</v>
      </c>
      <c r="M19" s="245">
        <v>2715</v>
      </c>
      <c r="O19" s="245">
        <v>774980</v>
      </c>
      <c r="P19" s="245">
        <v>8272.2099999999991</v>
      </c>
      <c r="T19" s="250">
        <v>1767990.24</v>
      </c>
      <c r="U19" s="40">
        <v>1888916.36</v>
      </c>
      <c r="W19" s="40">
        <v>304.35000000000002</v>
      </c>
      <c r="X19" s="40">
        <v>863360</v>
      </c>
      <c r="Z19" s="246">
        <v>1316960</v>
      </c>
      <c r="AC19" s="246">
        <v>1004893.2</v>
      </c>
      <c r="AD19" s="246">
        <v>185365.14</v>
      </c>
      <c r="AF19" s="264">
        <f>SUM(F19:H19)</f>
        <v>943284.45</v>
      </c>
      <c r="AG19" s="271">
        <f t="shared" si="1"/>
        <v>785967.21</v>
      </c>
      <c r="AH19" s="266">
        <f t="shared" si="2"/>
        <v>157317.24</v>
      </c>
      <c r="AI19" s="272">
        <f t="shared" si="3"/>
        <v>2752580.71</v>
      </c>
      <c r="AJ19" s="273">
        <f t="shared" si="4"/>
        <v>2507218.3400000003</v>
      </c>
      <c r="AK19" s="266">
        <f t="shared" si="5"/>
        <v>245362.36999999965</v>
      </c>
    </row>
    <row r="20" spans="1:37" x14ac:dyDescent="0.2">
      <c r="A20" s="262" t="s">
        <v>173</v>
      </c>
      <c r="B20" s="262" t="s">
        <v>174</v>
      </c>
      <c r="C20" s="262">
        <v>7036</v>
      </c>
      <c r="D20" s="262" t="s">
        <v>199</v>
      </c>
      <c r="E20" s="250" t="s">
        <v>199</v>
      </c>
      <c r="F20" s="244">
        <v>1384343.15</v>
      </c>
      <c r="G20" s="244">
        <v>11600</v>
      </c>
      <c r="H20" s="244">
        <v>33871.57</v>
      </c>
      <c r="I20" s="250">
        <v>3237591.03</v>
      </c>
      <c r="J20" s="250">
        <v>692350.53</v>
      </c>
      <c r="L20" s="245">
        <v>10900</v>
      </c>
      <c r="M20" s="245">
        <v>13831.3</v>
      </c>
      <c r="O20" s="245">
        <v>381140</v>
      </c>
      <c r="P20" s="245">
        <v>1151.8</v>
      </c>
      <c r="R20" s="250">
        <v>489131.41</v>
      </c>
      <c r="S20" s="250">
        <v>3116195.21</v>
      </c>
      <c r="T20" s="250">
        <v>938360.62</v>
      </c>
      <c r="U20" s="40">
        <v>2591931.02</v>
      </c>
      <c r="W20" s="40">
        <v>2677.29</v>
      </c>
      <c r="X20" s="40">
        <v>1350516.5</v>
      </c>
      <c r="Z20" s="246">
        <v>1953659.5</v>
      </c>
      <c r="AB20" s="246">
        <v>3988</v>
      </c>
      <c r="AC20" s="246">
        <v>1122443.97</v>
      </c>
      <c r="AD20" s="246">
        <v>331499.40000000002</v>
      </c>
      <c r="AF20" s="264">
        <f>SUM(F20:H20)</f>
        <v>1429814.72</v>
      </c>
      <c r="AG20" s="271">
        <f t="shared" si="1"/>
        <v>407023.1</v>
      </c>
      <c r="AH20" s="266">
        <f t="shared" si="2"/>
        <v>1022791.62</v>
      </c>
      <c r="AI20" s="272">
        <f t="shared" si="3"/>
        <v>3945124.81</v>
      </c>
      <c r="AJ20" s="273">
        <f t="shared" si="4"/>
        <v>3411590.8699999996</v>
      </c>
      <c r="AK20" s="266">
        <f t="shared" si="5"/>
        <v>533533.94000000041</v>
      </c>
    </row>
    <row r="21" spans="1:37" x14ac:dyDescent="0.2">
      <c r="A21" s="262" t="s">
        <v>173</v>
      </c>
      <c r="B21" s="262" t="s">
        <v>174</v>
      </c>
      <c r="C21" s="262">
        <v>4248</v>
      </c>
      <c r="D21" s="262" t="s">
        <v>201</v>
      </c>
      <c r="E21" s="250" t="s">
        <v>201</v>
      </c>
      <c r="F21" s="244">
        <v>721337.31</v>
      </c>
      <c r="G21" s="244">
        <v>15600</v>
      </c>
      <c r="H21" s="244">
        <v>32554.09</v>
      </c>
      <c r="I21" s="250">
        <v>320397.17</v>
      </c>
      <c r="J21" s="250">
        <v>581336.52</v>
      </c>
      <c r="M21" s="245">
        <v>700</v>
      </c>
      <c r="O21" s="245">
        <v>264127</v>
      </c>
      <c r="P21" s="245">
        <v>19.03</v>
      </c>
      <c r="S21" s="250">
        <v>779238.69</v>
      </c>
      <c r="T21" s="250">
        <v>909939.73</v>
      </c>
      <c r="U21" s="40">
        <v>1879007.16</v>
      </c>
      <c r="W21" s="40">
        <v>303.88</v>
      </c>
      <c r="X21" s="40">
        <v>1048700</v>
      </c>
      <c r="Z21" s="246">
        <v>1671245</v>
      </c>
      <c r="AC21" s="246">
        <v>1056072.24</v>
      </c>
      <c r="AD21" s="246">
        <v>212481.16</v>
      </c>
      <c r="AF21" s="264">
        <f>SUM(F21:H21)</f>
        <v>769491.4</v>
      </c>
      <c r="AG21" s="271">
        <f t="shared" si="1"/>
        <v>264846.03000000003</v>
      </c>
      <c r="AH21" s="266">
        <f t="shared" si="2"/>
        <v>504645.37</v>
      </c>
      <c r="AI21" s="272">
        <f t="shared" si="3"/>
        <v>2928011.04</v>
      </c>
      <c r="AJ21" s="273">
        <f t="shared" si="4"/>
        <v>2939798.4000000004</v>
      </c>
      <c r="AK21" s="266">
        <f t="shared" si="5"/>
        <v>-11787.360000000335</v>
      </c>
    </row>
    <row r="22" spans="1:37" x14ac:dyDescent="0.2">
      <c r="A22" s="262" t="s">
        <v>173</v>
      </c>
      <c r="B22" s="262" t="s">
        <v>174</v>
      </c>
      <c r="C22" s="262">
        <v>4016</v>
      </c>
      <c r="D22" s="262" t="s">
        <v>203</v>
      </c>
      <c r="E22" s="250" t="s">
        <v>203</v>
      </c>
      <c r="F22" s="244">
        <v>1227864.1499999999</v>
      </c>
      <c r="G22" s="244">
        <v>74400</v>
      </c>
      <c r="H22" s="244">
        <v>513633.82</v>
      </c>
      <c r="I22" s="250">
        <v>586963.81000000006</v>
      </c>
      <c r="J22" s="250">
        <v>395574.25</v>
      </c>
      <c r="L22" s="245">
        <v>26860</v>
      </c>
      <c r="M22" s="245">
        <v>6036.41</v>
      </c>
      <c r="O22" s="245">
        <v>581085</v>
      </c>
      <c r="P22" s="245">
        <v>7521.89</v>
      </c>
      <c r="S22" s="250">
        <v>415697.8</v>
      </c>
      <c r="T22" s="250">
        <v>1741975.93</v>
      </c>
      <c r="U22" s="40">
        <v>1487215.93</v>
      </c>
      <c r="X22" s="40">
        <v>346900</v>
      </c>
      <c r="Z22" s="246">
        <v>874718</v>
      </c>
      <c r="AC22" s="246">
        <v>703981.19</v>
      </c>
      <c r="AD22" s="246">
        <v>145248.74</v>
      </c>
      <c r="AF22" s="264">
        <f>SUM(F22:H22)</f>
        <v>1815897.97</v>
      </c>
      <c r="AG22" s="271">
        <f t="shared" si="1"/>
        <v>621503.30000000005</v>
      </c>
      <c r="AH22" s="266">
        <f t="shared" si="2"/>
        <v>1194394.67</v>
      </c>
      <c r="AI22" s="272">
        <f t="shared" si="3"/>
        <v>1834115.93</v>
      </c>
      <c r="AJ22" s="273">
        <f t="shared" si="4"/>
        <v>1723947.93</v>
      </c>
      <c r="AK22" s="266">
        <f t="shared" si="5"/>
        <v>110168</v>
      </c>
    </row>
    <row r="23" spans="1:37" x14ac:dyDescent="0.2">
      <c r="A23" s="262" t="s">
        <v>173</v>
      </c>
      <c r="B23" s="262" t="s">
        <v>174</v>
      </c>
      <c r="C23" s="262">
        <v>1202</v>
      </c>
      <c r="D23" s="262" t="s">
        <v>205</v>
      </c>
      <c r="E23" s="250" t="s">
        <v>205</v>
      </c>
      <c r="F23" s="244">
        <v>793026.09</v>
      </c>
      <c r="G23" s="244">
        <v>0</v>
      </c>
      <c r="H23" s="244">
        <v>107755.39</v>
      </c>
      <c r="I23" s="250">
        <v>1945863.49</v>
      </c>
      <c r="J23" s="250">
        <v>662163.67000000004</v>
      </c>
      <c r="L23" s="245">
        <v>9000</v>
      </c>
      <c r="M23" s="245">
        <v>21686.42</v>
      </c>
      <c r="O23" s="245">
        <v>257100</v>
      </c>
      <c r="P23" s="245">
        <v>0</v>
      </c>
      <c r="S23" s="250">
        <v>8400</v>
      </c>
      <c r="T23" s="250">
        <v>2083742</v>
      </c>
      <c r="U23" s="40">
        <v>1763781.19</v>
      </c>
      <c r="W23" s="40">
        <v>1350.59</v>
      </c>
      <c r="X23" s="40">
        <v>359880</v>
      </c>
      <c r="Z23" s="246">
        <v>859907</v>
      </c>
      <c r="AC23" s="246">
        <v>1050130.42</v>
      </c>
      <c r="AD23" s="246">
        <v>217615.17</v>
      </c>
      <c r="AF23" s="264">
        <f>SUM(F23:H23)</f>
        <v>900781.48</v>
      </c>
      <c r="AG23" s="271">
        <f t="shared" si="1"/>
        <v>287786.42</v>
      </c>
      <c r="AH23" s="266">
        <f t="shared" si="2"/>
        <v>612995.06000000006</v>
      </c>
      <c r="AI23" s="272">
        <f t="shared" si="3"/>
        <v>2125011.7800000003</v>
      </c>
      <c r="AJ23" s="273">
        <f t="shared" si="4"/>
        <v>2127652.59</v>
      </c>
      <c r="AK23" s="266">
        <f t="shared" si="5"/>
        <v>-2640.8099999995902</v>
      </c>
    </row>
    <row r="24" spans="1:37" x14ac:dyDescent="0.2">
      <c r="A24" s="262" t="s">
        <v>177</v>
      </c>
      <c r="B24" s="262" t="s">
        <v>207</v>
      </c>
      <c r="C24" s="262">
        <v>6244</v>
      </c>
      <c r="D24" s="262" t="s">
        <v>210</v>
      </c>
      <c r="E24" s="250" t="s">
        <v>210</v>
      </c>
      <c r="F24" s="244">
        <v>517732.24</v>
      </c>
      <c r="G24" s="244">
        <v>18200</v>
      </c>
      <c r="H24" s="244">
        <v>26423.53</v>
      </c>
      <c r="I24" s="250">
        <v>105902.18</v>
      </c>
      <c r="J24" s="250">
        <v>130288.68</v>
      </c>
      <c r="M24" s="245">
        <v>990</v>
      </c>
      <c r="P24" s="245">
        <v>-990</v>
      </c>
      <c r="R24" s="250">
        <v>-1004325.38</v>
      </c>
      <c r="S24" s="250">
        <v>654578</v>
      </c>
      <c r="T24" s="250">
        <v>3255627.81</v>
      </c>
      <c r="U24" s="40">
        <v>2796641.36</v>
      </c>
      <c r="W24" s="40">
        <v>1470.64</v>
      </c>
      <c r="X24" s="40">
        <v>1175040</v>
      </c>
      <c r="Y24" s="40">
        <v>15000</v>
      </c>
      <c r="Z24" s="246">
        <v>1927040</v>
      </c>
      <c r="AA24" s="246">
        <v>5120</v>
      </c>
      <c r="AC24" s="246">
        <v>1625738.65</v>
      </c>
      <c r="AD24" s="246">
        <v>149681.84</v>
      </c>
      <c r="AF24" s="264">
        <f>SUM(F24:H24)</f>
        <v>562355.77</v>
      </c>
      <c r="AG24" s="271">
        <f t="shared" si="1"/>
        <v>0</v>
      </c>
      <c r="AH24" s="266">
        <f t="shared" si="2"/>
        <v>562355.77</v>
      </c>
      <c r="AI24" s="272">
        <f t="shared" si="3"/>
        <v>3988152</v>
      </c>
      <c r="AJ24" s="273">
        <f t="shared" si="4"/>
        <v>3707580.4899999998</v>
      </c>
      <c r="AK24" s="266">
        <f t="shared" si="5"/>
        <v>280571.51000000024</v>
      </c>
    </row>
    <row r="25" spans="1:37" x14ac:dyDescent="0.2">
      <c r="A25" s="262" t="s">
        <v>177</v>
      </c>
      <c r="B25" s="262" t="s">
        <v>207</v>
      </c>
      <c r="C25" s="262">
        <v>4760</v>
      </c>
      <c r="D25" s="262" t="s">
        <v>211</v>
      </c>
      <c r="E25" s="250" t="s">
        <v>211</v>
      </c>
      <c r="F25" s="244">
        <v>446502.73</v>
      </c>
      <c r="G25" s="244">
        <v>0</v>
      </c>
      <c r="H25" s="244">
        <v>1773.75</v>
      </c>
      <c r="I25" s="250">
        <v>1127936.04</v>
      </c>
      <c r="J25" s="250">
        <v>329551.24</v>
      </c>
      <c r="R25" s="250">
        <v>-160236.91</v>
      </c>
      <c r="T25" s="250">
        <v>1812784.26</v>
      </c>
      <c r="U25" s="40">
        <v>1683855.23</v>
      </c>
      <c r="W25" s="40">
        <v>664.91</v>
      </c>
      <c r="X25" s="40">
        <v>1486740</v>
      </c>
      <c r="Y25" s="40">
        <v>15000</v>
      </c>
      <c r="Z25" s="246">
        <v>1787035</v>
      </c>
      <c r="AC25" s="246">
        <v>967637.03</v>
      </c>
      <c r="AD25" s="246">
        <v>160537.70000000001</v>
      </c>
      <c r="AF25" s="264">
        <f>SUM(F25:H25)</f>
        <v>448276.47999999998</v>
      </c>
      <c r="AG25" s="271">
        <f t="shared" si="1"/>
        <v>0</v>
      </c>
      <c r="AH25" s="266">
        <f t="shared" si="2"/>
        <v>448276.47999999998</v>
      </c>
      <c r="AI25" s="272">
        <f t="shared" si="3"/>
        <v>3186260.1399999997</v>
      </c>
      <c r="AJ25" s="273">
        <f t="shared" si="4"/>
        <v>2915209.7300000004</v>
      </c>
      <c r="AK25" s="266">
        <f t="shared" si="5"/>
        <v>271050.40999999922</v>
      </c>
    </row>
    <row r="26" spans="1:37" x14ac:dyDescent="0.2">
      <c r="A26" s="262" t="s">
        <v>177</v>
      </c>
      <c r="B26" s="262" t="s">
        <v>207</v>
      </c>
      <c r="C26" s="262">
        <v>3665</v>
      </c>
      <c r="D26" s="262" t="s">
        <v>212</v>
      </c>
      <c r="E26" s="250" t="s">
        <v>212</v>
      </c>
      <c r="F26" s="244">
        <v>258270.91</v>
      </c>
      <c r="G26" s="244">
        <v>21915.5</v>
      </c>
      <c r="H26" s="244">
        <v>1870.35</v>
      </c>
      <c r="I26" s="250">
        <v>45350.36</v>
      </c>
      <c r="J26" s="250">
        <v>-168855.11</v>
      </c>
      <c r="M26" s="245">
        <v>3900</v>
      </c>
      <c r="O26" s="245">
        <v>230736</v>
      </c>
      <c r="P26" s="245">
        <v>143.58000000000001</v>
      </c>
      <c r="R26" s="250">
        <v>-1725865.28</v>
      </c>
      <c r="T26" s="250">
        <v>1839928.23</v>
      </c>
      <c r="U26" s="40">
        <v>1036265.98</v>
      </c>
      <c r="X26" s="40">
        <v>529165</v>
      </c>
      <c r="Z26" s="246">
        <v>912568.08</v>
      </c>
      <c r="AC26" s="246">
        <v>708844.18</v>
      </c>
      <c r="AD26" s="246">
        <v>117844.74</v>
      </c>
      <c r="AF26" s="264">
        <f>SUM(F26:H26)</f>
        <v>282056.76</v>
      </c>
      <c r="AG26" s="271">
        <f t="shared" si="1"/>
        <v>234779.58</v>
      </c>
      <c r="AH26" s="266">
        <f t="shared" si="2"/>
        <v>47277.180000000022</v>
      </c>
      <c r="AI26" s="272">
        <f t="shared" si="3"/>
        <v>1565430.98</v>
      </c>
      <c r="AJ26" s="273">
        <f t="shared" si="4"/>
        <v>1739257</v>
      </c>
      <c r="AK26" s="266">
        <f t="shared" si="5"/>
        <v>-173826.02000000002</v>
      </c>
    </row>
    <row r="27" spans="1:37" x14ac:dyDescent="0.2">
      <c r="A27" s="262" t="s">
        <v>177</v>
      </c>
      <c r="B27" s="262" t="s">
        <v>207</v>
      </c>
      <c r="C27" s="262">
        <v>4355</v>
      </c>
      <c r="D27" s="262" t="s">
        <v>213</v>
      </c>
      <c r="E27" s="250" t="s">
        <v>213</v>
      </c>
      <c r="F27" s="244">
        <v>473196.06</v>
      </c>
      <c r="G27" s="244">
        <v>0</v>
      </c>
      <c r="H27" s="244">
        <v>3192.23</v>
      </c>
      <c r="I27" s="250">
        <v>2249083.1</v>
      </c>
      <c r="J27" s="250">
        <v>741135.7</v>
      </c>
      <c r="M27" s="245">
        <v>119900</v>
      </c>
      <c r="O27" s="245">
        <v>250282</v>
      </c>
      <c r="R27" s="250">
        <v>110198.95</v>
      </c>
      <c r="S27" s="250">
        <v>29027.3</v>
      </c>
      <c r="T27" s="250">
        <v>3263098.4</v>
      </c>
      <c r="U27" s="40">
        <v>1498538.65</v>
      </c>
      <c r="W27" s="40">
        <v>822.32</v>
      </c>
      <c r="X27" s="40">
        <v>1200100</v>
      </c>
      <c r="Z27" s="246">
        <v>1905806</v>
      </c>
      <c r="AC27" s="246">
        <v>851752.53</v>
      </c>
      <c r="AD27" s="246">
        <v>179836</v>
      </c>
      <c r="AF27" s="264">
        <f>SUM(F27:H27)</f>
        <v>476388.29</v>
      </c>
      <c r="AG27" s="271">
        <f t="shared" si="1"/>
        <v>370182</v>
      </c>
      <c r="AH27" s="266">
        <f t="shared" si="2"/>
        <v>106206.28999999998</v>
      </c>
      <c r="AI27" s="272">
        <f t="shared" si="3"/>
        <v>2699460.9699999997</v>
      </c>
      <c r="AJ27" s="273">
        <f t="shared" si="4"/>
        <v>2937394.5300000003</v>
      </c>
      <c r="AK27" s="266">
        <f t="shared" si="5"/>
        <v>-237933.56000000052</v>
      </c>
    </row>
    <row r="28" spans="1:37" x14ac:dyDescent="0.2">
      <c r="A28" s="262" t="s">
        <v>177</v>
      </c>
      <c r="B28" s="262" t="s">
        <v>207</v>
      </c>
      <c r="C28" s="262">
        <v>2703</v>
      </c>
      <c r="D28" s="262" t="s">
        <v>214</v>
      </c>
      <c r="E28" s="250" t="s">
        <v>214</v>
      </c>
      <c r="F28" s="244">
        <v>369962.83</v>
      </c>
      <c r="G28" s="244">
        <v>0</v>
      </c>
      <c r="H28" s="244">
        <v>22841.14</v>
      </c>
      <c r="I28" s="250">
        <v>2353400.41</v>
      </c>
      <c r="J28" s="250">
        <v>582123.37</v>
      </c>
      <c r="Q28" s="250">
        <v>24608</v>
      </c>
      <c r="T28" s="250">
        <v>3122820.6</v>
      </c>
      <c r="U28" s="40">
        <v>1463436.79</v>
      </c>
      <c r="W28" s="40">
        <v>94.35</v>
      </c>
      <c r="X28" s="40">
        <v>246800</v>
      </c>
      <c r="Z28" s="246">
        <v>637770</v>
      </c>
      <c r="AC28" s="246">
        <v>742889.48</v>
      </c>
      <c r="AD28" s="246">
        <v>247107.86</v>
      </c>
      <c r="AF28" s="264">
        <f>SUM(F28:H28)</f>
        <v>392803.97000000003</v>
      </c>
      <c r="AG28" s="271">
        <f t="shared" si="1"/>
        <v>0</v>
      </c>
      <c r="AH28" s="266">
        <f t="shared" si="2"/>
        <v>392803.97000000003</v>
      </c>
      <c r="AI28" s="272">
        <f t="shared" si="3"/>
        <v>1710331.1400000001</v>
      </c>
      <c r="AJ28" s="273">
        <f t="shared" si="4"/>
        <v>1627767.3399999999</v>
      </c>
      <c r="AK28" s="266">
        <f t="shared" si="5"/>
        <v>82563.800000000279</v>
      </c>
    </row>
    <row r="29" spans="1:37" x14ac:dyDescent="0.2">
      <c r="A29" s="262" t="s">
        <v>177</v>
      </c>
      <c r="B29" s="262" t="s">
        <v>207</v>
      </c>
      <c r="C29" s="262">
        <v>3283</v>
      </c>
      <c r="D29" s="262" t="s">
        <v>215</v>
      </c>
      <c r="E29" s="250" t="s">
        <v>215</v>
      </c>
      <c r="F29" s="244">
        <v>575291.94999999995</v>
      </c>
      <c r="G29" s="244">
        <v>0</v>
      </c>
      <c r="H29" s="244">
        <v>8891.4500000000007</v>
      </c>
      <c r="I29" s="250">
        <v>1249897.48</v>
      </c>
      <c r="J29" s="250">
        <v>947336.3</v>
      </c>
      <c r="O29" s="245">
        <v>2430565</v>
      </c>
      <c r="S29" s="250">
        <v>-1667681.77</v>
      </c>
      <c r="T29" s="250">
        <v>2219243.12</v>
      </c>
      <c r="U29" s="40">
        <v>1294632.0900000001</v>
      </c>
      <c r="W29" s="40">
        <v>369.25</v>
      </c>
      <c r="X29" s="40">
        <v>249804.44</v>
      </c>
      <c r="Y29" s="40">
        <v>18430</v>
      </c>
      <c r="Z29" s="246">
        <v>893902.44</v>
      </c>
      <c r="AC29" s="246">
        <v>730736.17</v>
      </c>
      <c r="AD29" s="246">
        <v>144518.14000000001</v>
      </c>
      <c r="AF29" s="264">
        <f>SUM(F29:H29)</f>
        <v>584183.39999999991</v>
      </c>
      <c r="AG29" s="271">
        <f t="shared" si="1"/>
        <v>2430565</v>
      </c>
      <c r="AH29" s="266">
        <f>AF29-AG29</f>
        <v>-1846381.6</v>
      </c>
      <c r="AI29" s="272">
        <f t="shared" si="3"/>
        <v>1563235.78</v>
      </c>
      <c r="AJ29" s="273">
        <f t="shared" si="4"/>
        <v>1769156.75</v>
      </c>
      <c r="AK29" s="266">
        <f t="shared" si="5"/>
        <v>-205920.96999999997</v>
      </c>
    </row>
    <row r="30" spans="1:37" x14ac:dyDescent="0.2">
      <c r="A30" s="262" t="s">
        <v>177</v>
      </c>
      <c r="B30" s="262" t="s">
        <v>207</v>
      </c>
      <c r="C30" s="262">
        <v>1804</v>
      </c>
      <c r="D30" s="262" t="s">
        <v>216</v>
      </c>
      <c r="E30" s="250" t="s">
        <v>216</v>
      </c>
      <c r="F30" s="244">
        <v>487892.6</v>
      </c>
      <c r="G30" s="244">
        <v>5751.5</v>
      </c>
      <c r="H30" s="244">
        <v>56258.14</v>
      </c>
      <c r="I30" s="250">
        <v>632606.82999999996</v>
      </c>
      <c r="J30" s="250">
        <v>155865.9</v>
      </c>
      <c r="O30" s="245">
        <v>231674</v>
      </c>
      <c r="R30" s="250">
        <v>-210876.62</v>
      </c>
      <c r="T30" s="250">
        <v>1260515.6599999999</v>
      </c>
      <c r="U30" s="40">
        <v>1204669.68</v>
      </c>
      <c r="W30" s="40">
        <v>663.35</v>
      </c>
      <c r="X30" s="40">
        <v>289211</v>
      </c>
      <c r="Z30" s="246">
        <v>744411</v>
      </c>
      <c r="AC30" s="246">
        <v>463756.84</v>
      </c>
      <c r="AD30" s="246">
        <v>202310.26</v>
      </c>
      <c r="AF30" s="264">
        <f>SUM(F30:H30)</f>
        <v>549902.24</v>
      </c>
      <c r="AG30" s="271">
        <f t="shared" si="1"/>
        <v>231674</v>
      </c>
      <c r="AH30" s="266">
        <f t="shared" si="2"/>
        <v>318228.24</v>
      </c>
      <c r="AI30" s="272">
        <f t="shared" si="3"/>
        <v>1494544.03</v>
      </c>
      <c r="AJ30" s="273">
        <f t="shared" si="4"/>
        <v>1410478.1</v>
      </c>
      <c r="AK30" s="266">
        <f t="shared" si="5"/>
        <v>84065.929999999935</v>
      </c>
    </row>
    <row r="31" spans="1:37" x14ac:dyDescent="0.2">
      <c r="A31" s="262" t="s">
        <v>177</v>
      </c>
      <c r="B31" s="262" t="s">
        <v>207</v>
      </c>
      <c r="C31" s="262">
        <v>2904</v>
      </c>
      <c r="D31" s="262" t="s">
        <v>217</v>
      </c>
      <c r="E31" s="250" t="s">
        <v>217</v>
      </c>
      <c r="F31" s="244">
        <v>300194.73</v>
      </c>
      <c r="G31" s="244">
        <v>0</v>
      </c>
      <c r="H31" s="244">
        <v>19407.47</v>
      </c>
      <c r="I31" s="250">
        <v>338387</v>
      </c>
      <c r="J31" s="250">
        <v>433854.25</v>
      </c>
      <c r="O31" s="245">
        <v>198400</v>
      </c>
      <c r="P31" s="245">
        <v>20000</v>
      </c>
      <c r="Q31" s="250">
        <v>551</v>
      </c>
      <c r="R31" s="250">
        <v>-2190280.75</v>
      </c>
      <c r="T31" s="250">
        <v>3095144.84</v>
      </c>
      <c r="U31" s="40">
        <v>1279519.1000000001</v>
      </c>
      <c r="W31" s="40">
        <v>236.45</v>
      </c>
      <c r="X31" s="40">
        <v>1125090</v>
      </c>
      <c r="Y31" s="40">
        <v>226581</v>
      </c>
      <c r="Z31" s="246">
        <v>1708519</v>
      </c>
      <c r="AC31" s="246">
        <v>657977.18999999994</v>
      </c>
      <c r="AD31" s="246">
        <v>274680</v>
      </c>
      <c r="AF31" s="264">
        <f>SUM(F31:H31)</f>
        <v>319602.19999999995</v>
      </c>
      <c r="AG31" s="271">
        <f t="shared" si="1"/>
        <v>218400</v>
      </c>
      <c r="AH31" s="266">
        <f t="shared" si="2"/>
        <v>101202.19999999995</v>
      </c>
      <c r="AI31" s="272">
        <f t="shared" si="3"/>
        <v>2631426.5499999998</v>
      </c>
      <c r="AJ31" s="273">
        <f t="shared" si="4"/>
        <v>2641176.19</v>
      </c>
      <c r="AK31" s="266">
        <f t="shared" si="5"/>
        <v>-9749.6400000001304</v>
      </c>
    </row>
    <row r="32" spans="1:37" x14ac:dyDescent="0.2">
      <c r="A32" s="262" t="s">
        <v>177</v>
      </c>
      <c r="B32" s="262" t="s">
        <v>207</v>
      </c>
      <c r="C32" s="262">
        <v>6953</v>
      </c>
      <c r="D32" s="262" t="s">
        <v>218</v>
      </c>
      <c r="E32" s="250" t="s">
        <v>218</v>
      </c>
      <c r="F32" s="244">
        <v>756634.72</v>
      </c>
      <c r="G32" s="244">
        <v>0</v>
      </c>
      <c r="H32" s="244">
        <v>17196</v>
      </c>
      <c r="I32" s="250">
        <v>1051209.74</v>
      </c>
      <c r="J32" s="250">
        <v>3876411.08</v>
      </c>
      <c r="M32" s="245">
        <v>340800</v>
      </c>
      <c r="R32" s="250">
        <v>-6227238.2800000003</v>
      </c>
      <c r="T32" s="250">
        <v>11903501.289999999</v>
      </c>
      <c r="U32" s="40">
        <v>3037688.19</v>
      </c>
      <c r="V32" s="40">
        <v>702000</v>
      </c>
      <c r="W32" s="40">
        <v>1069.44</v>
      </c>
      <c r="X32" s="40">
        <v>1175050</v>
      </c>
      <c r="Y32" s="40">
        <v>3300</v>
      </c>
      <c r="Z32" s="246">
        <v>2026740</v>
      </c>
      <c r="AC32" s="246">
        <v>1424705.51</v>
      </c>
      <c r="AD32" s="246">
        <v>1502223.59</v>
      </c>
      <c r="AF32" s="264">
        <f>SUM(F32:H32)</f>
        <v>773830.72</v>
      </c>
      <c r="AG32" s="271">
        <f t="shared" si="1"/>
        <v>340800</v>
      </c>
      <c r="AH32" s="266">
        <f t="shared" si="2"/>
        <v>433030.72</v>
      </c>
      <c r="AI32" s="272">
        <f t="shared" si="3"/>
        <v>4919107.63</v>
      </c>
      <c r="AJ32" s="273">
        <f t="shared" si="4"/>
        <v>4953669.0999999996</v>
      </c>
      <c r="AK32" s="266">
        <f t="shared" si="5"/>
        <v>-34561.469999999739</v>
      </c>
    </row>
    <row r="33" spans="1:37" x14ac:dyDescent="0.2">
      <c r="A33" s="262" t="s">
        <v>177</v>
      </c>
      <c r="B33" s="262" t="s">
        <v>207</v>
      </c>
      <c r="C33" s="262">
        <v>5358</v>
      </c>
      <c r="D33" s="262" t="s">
        <v>219</v>
      </c>
      <c r="E33" s="250" t="s">
        <v>219</v>
      </c>
      <c r="F33" s="244">
        <v>527307.64</v>
      </c>
      <c r="G33" s="244">
        <v>0</v>
      </c>
      <c r="H33" s="244">
        <v>123941.44</v>
      </c>
      <c r="I33" s="250">
        <v>1774458.09</v>
      </c>
      <c r="J33" s="250">
        <v>15</v>
      </c>
      <c r="T33" s="250">
        <v>4127843.17</v>
      </c>
      <c r="U33" s="40">
        <v>2091676.76</v>
      </c>
      <c r="V33" s="40">
        <v>313260</v>
      </c>
      <c r="W33" s="40">
        <v>186.95</v>
      </c>
      <c r="X33" s="40">
        <v>843750</v>
      </c>
      <c r="Z33" s="246">
        <v>1729804</v>
      </c>
      <c r="AC33" s="246">
        <v>891513.79</v>
      </c>
      <c r="AD33" s="246">
        <v>76966.28</v>
      </c>
      <c r="AF33" s="264">
        <f>SUM(F33:H33)</f>
        <v>651249.08000000007</v>
      </c>
      <c r="AG33" s="271">
        <f t="shared" si="1"/>
        <v>0</v>
      </c>
      <c r="AH33" s="266">
        <f t="shared" si="2"/>
        <v>651249.08000000007</v>
      </c>
      <c r="AI33" s="272">
        <f t="shared" si="3"/>
        <v>3248873.71</v>
      </c>
      <c r="AJ33" s="273">
        <f t="shared" si="4"/>
        <v>2698284.07</v>
      </c>
      <c r="AK33" s="266">
        <f t="shared" si="5"/>
        <v>550589.64000000013</v>
      </c>
    </row>
    <row r="34" spans="1:37" x14ac:dyDescent="0.2">
      <c r="A34" s="262" t="s">
        <v>177</v>
      </c>
      <c r="B34" s="262" t="s">
        <v>207</v>
      </c>
      <c r="C34" s="262">
        <v>1450</v>
      </c>
      <c r="D34" s="262" t="s">
        <v>220</v>
      </c>
      <c r="E34" s="250" t="s">
        <v>220</v>
      </c>
      <c r="F34" s="244">
        <v>563517.39</v>
      </c>
      <c r="G34" s="244">
        <v>173414.3</v>
      </c>
      <c r="H34" s="244">
        <v>266098.69</v>
      </c>
      <c r="I34" s="250">
        <v>664438.06999999995</v>
      </c>
      <c r="J34" s="250">
        <v>162455.41</v>
      </c>
      <c r="S34" s="250">
        <v>1238239.96</v>
      </c>
      <c r="U34" s="40">
        <v>2085105.68</v>
      </c>
      <c r="W34" s="40">
        <v>499.9</v>
      </c>
      <c r="Y34" s="40">
        <v>7890</v>
      </c>
      <c r="Z34" s="246">
        <v>505133</v>
      </c>
      <c r="AC34" s="246">
        <v>826376.28</v>
      </c>
      <c r="AD34" s="246">
        <v>157624.4</v>
      </c>
      <c r="AF34" s="264">
        <f>SUM(F34:H34)</f>
        <v>1003030.3799999999</v>
      </c>
      <c r="AG34" s="271">
        <f t="shared" si="1"/>
        <v>0</v>
      </c>
      <c r="AH34" s="266">
        <f t="shared" si="2"/>
        <v>1003030.3799999999</v>
      </c>
      <c r="AI34" s="272">
        <f t="shared" si="3"/>
        <v>2093495.5799999998</v>
      </c>
      <c r="AJ34" s="273">
        <f t="shared" si="4"/>
        <v>1489133.68</v>
      </c>
      <c r="AK34" s="266">
        <f t="shared" si="5"/>
        <v>604361.89999999991</v>
      </c>
    </row>
    <row r="35" spans="1:37" x14ac:dyDescent="0.2">
      <c r="A35" s="262" t="s">
        <v>177</v>
      </c>
      <c r="B35" s="262" t="s">
        <v>207</v>
      </c>
      <c r="C35" s="262">
        <v>1590</v>
      </c>
      <c r="D35" s="262" t="s">
        <v>221</v>
      </c>
      <c r="E35" s="250" t="s">
        <v>221</v>
      </c>
      <c r="F35" s="244">
        <v>578307.19999999995</v>
      </c>
      <c r="G35" s="244">
        <v>17500</v>
      </c>
      <c r="H35" s="244">
        <v>9233.1</v>
      </c>
      <c r="I35" s="250">
        <v>609377.80000000005</v>
      </c>
      <c r="J35" s="250">
        <v>314182.93</v>
      </c>
      <c r="K35" s="250">
        <v>1</v>
      </c>
      <c r="O35" s="245">
        <v>283660</v>
      </c>
      <c r="S35" s="250">
        <v>-46</v>
      </c>
      <c r="T35" s="250">
        <v>2563303.2200000002</v>
      </c>
      <c r="U35" s="40">
        <v>1547487.81</v>
      </c>
      <c r="W35" s="40">
        <v>409.82</v>
      </c>
      <c r="X35" s="40">
        <v>353160</v>
      </c>
      <c r="Z35" s="246">
        <v>932538</v>
      </c>
      <c r="AC35" s="246">
        <v>504932.5</v>
      </c>
      <c r="AD35" s="246">
        <v>276215.15999999997</v>
      </c>
      <c r="AF35" s="264">
        <f>SUM(F35:H35)</f>
        <v>605040.29999999993</v>
      </c>
      <c r="AG35" s="271">
        <f t="shared" si="1"/>
        <v>283660</v>
      </c>
      <c r="AH35" s="266">
        <f t="shared" si="2"/>
        <v>321380.29999999993</v>
      </c>
      <c r="AI35" s="272">
        <f t="shared" si="3"/>
        <v>1901057.6300000001</v>
      </c>
      <c r="AJ35" s="273">
        <f t="shared" si="4"/>
        <v>1713685.66</v>
      </c>
      <c r="AK35" s="266">
        <f t="shared" si="5"/>
        <v>187371.9700000002</v>
      </c>
    </row>
    <row r="36" spans="1:37" x14ac:dyDescent="0.2">
      <c r="A36" s="262" t="s">
        <v>180</v>
      </c>
      <c r="B36" s="262" t="s">
        <v>223</v>
      </c>
      <c r="C36" s="262">
        <v>6255</v>
      </c>
      <c r="D36" s="262" t="s">
        <v>225</v>
      </c>
      <c r="E36" s="250" t="s">
        <v>225</v>
      </c>
      <c r="F36" s="244">
        <v>1463572.17</v>
      </c>
      <c r="G36" s="244">
        <v>3378</v>
      </c>
      <c r="H36" s="244">
        <v>46949.54</v>
      </c>
      <c r="I36" s="250">
        <v>768507.27</v>
      </c>
      <c r="J36" s="250">
        <v>121330.06</v>
      </c>
      <c r="M36" s="245">
        <v>25160</v>
      </c>
      <c r="O36" s="245">
        <v>472076</v>
      </c>
      <c r="P36" s="245">
        <v>107.7</v>
      </c>
      <c r="S36" s="250">
        <v>-0.01</v>
      </c>
      <c r="T36" s="250">
        <v>3551030.77</v>
      </c>
      <c r="U36" s="40">
        <v>1391132.9</v>
      </c>
      <c r="V36" s="40">
        <v>54000</v>
      </c>
      <c r="W36" s="40">
        <v>2423.9</v>
      </c>
      <c r="X36" s="40">
        <v>1589280.98</v>
      </c>
      <c r="Z36" s="246">
        <v>2125090.98</v>
      </c>
      <c r="AC36" s="246">
        <v>792172.38</v>
      </c>
      <c r="AD36" s="246">
        <v>120946.1</v>
      </c>
      <c r="AF36" s="264">
        <f>SUM(F36:H36)</f>
        <v>1513899.71</v>
      </c>
      <c r="AG36" s="271">
        <f t="shared" si="1"/>
        <v>497343.7</v>
      </c>
      <c r="AH36" s="266">
        <f t="shared" si="2"/>
        <v>1016556.01</v>
      </c>
      <c r="AI36" s="272">
        <f t="shared" si="3"/>
        <v>3036837.78</v>
      </c>
      <c r="AJ36" s="273">
        <f t="shared" si="4"/>
        <v>3038209.46</v>
      </c>
      <c r="AK36" s="266">
        <f t="shared" si="5"/>
        <v>-1371.6800000001676</v>
      </c>
    </row>
    <row r="37" spans="1:37" x14ac:dyDescent="0.2">
      <c r="A37" s="262" t="s">
        <v>180</v>
      </c>
      <c r="B37" s="262" t="s">
        <v>223</v>
      </c>
      <c r="C37" s="262">
        <v>4295</v>
      </c>
      <c r="D37" s="262" t="s">
        <v>226</v>
      </c>
      <c r="E37" s="250" t="s">
        <v>226</v>
      </c>
      <c r="F37" s="244">
        <v>863564.80000000005</v>
      </c>
      <c r="G37" s="244">
        <v>14084</v>
      </c>
      <c r="H37" s="244">
        <v>48002.39</v>
      </c>
      <c r="I37" s="250">
        <v>394013.04</v>
      </c>
      <c r="J37" s="250">
        <v>185206.72</v>
      </c>
      <c r="M37" s="245">
        <v>13144.54</v>
      </c>
      <c r="O37" s="245">
        <v>62018</v>
      </c>
      <c r="P37" s="245">
        <v>120</v>
      </c>
      <c r="S37" s="250">
        <v>55199.63</v>
      </c>
      <c r="T37" s="250">
        <v>1930924.79</v>
      </c>
      <c r="U37" s="40">
        <v>1293814.24</v>
      </c>
      <c r="W37" s="40">
        <v>1023.96</v>
      </c>
      <c r="X37" s="40">
        <v>657037.5</v>
      </c>
      <c r="Z37" s="246">
        <v>951579.5</v>
      </c>
      <c r="AC37" s="246">
        <v>522218.69</v>
      </c>
      <c r="AD37" s="246">
        <v>327432.77</v>
      </c>
      <c r="AF37" s="264">
        <f>SUM(F37:H37)</f>
        <v>925651.19000000006</v>
      </c>
      <c r="AG37" s="271">
        <f t="shared" si="1"/>
        <v>75282.540000000008</v>
      </c>
      <c r="AH37" s="266">
        <f t="shared" si="2"/>
        <v>850368.65</v>
      </c>
      <c r="AI37" s="272">
        <f t="shared" si="3"/>
        <v>1951875.7</v>
      </c>
      <c r="AJ37" s="273">
        <f t="shared" si="4"/>
        <v>1801230.96</v>
      </c>
      <c r="AK37" s="266">
        <f t="shared" si="5"/>
        <v>150644.74</v>
      </c>
    </row>
    <row r="38" spans="1:37" x14ac:dyDescent="0.2">
      <c r="A38" s="262" t="s">
        <v>180</v>
      </c>
      <c r="B38" s="262" t="s">
        <v>223</v>
      </c>
      <c r="C38" s="262">
        <v>5791</v>
      </c>
      <c r="D38" s="262" t="s">
        <v>227</v>
      </c>
      <c r="E38" s="250" t="s">
        <v>227</v>
      </c>
      <c r="F38" s="244">
        <v>389290.42</v>
      </c>
      <c r="G38" s="244">
        <v>40458</v>
      </c>
      <c r="H38" s="244">
        <v>10796.02</v>
      </c>
      <c r="I38" s="250">
        <v>187224.23</v>
      </c>
      <c r="J38" s="250">
        <v>120235.87</v>
      </c>
      <c r="M38" s="245">
        <v>22012.31</v>
      </c>
      <c r="O38" s="245">
        <v>318714</v>
      </c>
      <c r="P38" s="245">
        <v>2601.83</v>
      </c>
      <c r="S38" s="250">
        <v>133908.93</v>
      </c>
      <c r="T38" s="250">
        <v>2854572.07</v>
      </c>
      <c r="U38" s="40">
        <v>1622155.59</v>
      </c>
      <c r="V38" s="40">
        <v>206480</v>
      </c>
      <c r="W38" s="40">
        <v>205.66</v>
      </c>
      <c r="X38" s="40">
        <v>252294</v>
      </c>
      <c r="Z38" s="246">
        <v>929332</v>
      </c>
      <c r="AB38" s="246">
        <v>4630</v>
      </c>
      <c r="AC38" s="246">
        <v>1015087.94</v>
      </c>
      <c r="AD38" s="246">
        <v>342757.48</v>
      </c>
      <c r="AE38" s="246">
        <v>58000</v>
      </c>
      <c r="AF38" s="264">
        <f>SUM(F38:H38)</f>
        <v>440544.44</v>
      </c>
      <c r="AG38" s="271">
        <f t="shared" si="1"/>
        <v>343328.14</v>
      </c>
      <c r="AH38" s="266">
        <f t="shared" si="2"/>
        <v>97216.299999999988</v>
      </c>
      <c r="AI38" s="272">
        <f t="shared" si="3"/>
        <v>2081135.25</v>
      </c>
      <c r="AJ38" s="273">
        <f t="shared" si="4"/>
        <v>2349807.42</v>
      </c>
      <c r="AK38" s="266">
        <f t="shared" si="5"/>
        <v>-268672.16999999993</v>
      </c>
    </row>
    <row r="39" spans="1:37" x14ac:dyDescent="0.2">
      <c r="A39" s="262" t="s">
        <v>180</v>
      </c>
      <c r="B39" s="262" t="s">
        <v>223</v>
      </c>
      <c r="C39" s="262">
        <v>2483</v>
      </c>
      <c r="D39" s="262" t="s">
        <v>228</v>
      </c>
      <c r="E39" s="250" t="s">
        <v>228</v>
      </c>
      <c r="F39" s="244">
        <v>687977.83</v>
      </c>
      <c r="G39" s="244">
        <v>35077.4</v>
      </c>
      <c r="H39" s="244">
        <v>31910.77</v>
      </c>
      <c r="I39" s="250">
        <v>503801.25</v>
      </c>
      <c r="J39" s="250">
        <v>68256.98</v>
      </c>
      <c r="L39" s="245">
        <v>4800</v>
      </c>
      <c r="M39" s="245">
        <v>11518.8</v>
      </c>
      <c r="O39" s="245">
        <v>105270</v>
      </c>
      <c r="Q39" s="250">
        <v>35200</v>
      </c>
      <c r="R39" s="250">
        <v>-261641.49</v>
      </c>
      <c r="S39" s="250">
        <v>-6060.6</v>
      </c>
      <c r="T39" s="250">
        <v>1440362.48</v>
      </c>
      <c r="U39" s="40">
        <v>849798.9</v>
      </c>
      <c r="V39" s="40">
        <v>58330</v>
      </c>
      <c r="W39" s="40">
        <v>1022.38</v>
      </c>
      <c r="X39" s="40">
        <v>527938.69999999995</v>
      </c>
      <c r="Z39" s="246">
        <v>720038.7</v>
      </c>
      <c r="AC39" s="246">
        <v>579156.54</v>
      </c>
      <c r="AD39" s="246">
        <v>108093.7</v>
      </c>
      <c r="AF39" s="264">
        <f>SUM(F39:H39)</f>
        <v>754966</v>
      </c>
      <c r="AG39" s="271">
        <f t="shared" si="1"/>
        <v>121588.8</v>
      </c>
      <c r="AH39" s="266">
        <f t="shared" si="2"/>
        <v>633377.19999999995</v>
      </c>
      <c r="AI39" s="272">
        <f t="shared" si="3"/>
        <v>1437089.98</v>
      </c>
      <c r="AJ39" s="273">
        <f t="shared" si="4"/>
        <v>1407288.94</v>
      </c>
      <c r="AK39" s="266">
        <f t="shared" si="5"/>
        <v>29801.040000000037</v>
      </c>
    </row>
    <row r="40" spans="1:37" x14ac:dyDescent="0.2">
      <c r="A40" s="262" t="s">
        <v>180</v>
      </c>
      <c r="B40" s="262" t="s">
        <v>223</v>
      </c>
      <c r="C40" s="262">
        <v>2151</v>
      </c>
      <c r="D40" s="262" t="s">
        <v>229</v>
      </c>
      <c r="E40" s="250" t="s">
        <v>229</v>
      </c>
      <c r="F40" s="244">
        <v>557720.77</v>
      </c>
      <c r="G40" s="244">
        <v>65089.49</v>
      </c>
      <c r="H40" s="244">
        <v>21400.57</v>
      </c>
      <c r="I40" s="250">
        <v>2885420.17</v>
      </c>
      <c r="J40" s="250">
        <v>97310.47</v>
      </c>
      <c r="M40" s="245">
        <v>10887.5</v>
      </c>
      <c r="O40" s="245">
        <v>101070</v>
      </c>
      <c r="P40" s="245">
        <v>140.19</v>
      </c>
      <c r="S40" s="250">
        <v>2870550.66</v>
      </c>
      <c r="T40" s="250">
        <v>455164.99</v>
      </c>
      <c r="U40" s="40">
        <v>1130015.25</v>
      </c>
      <c r="W40" s="40">
        <v>839.12</v>
      </c>
      <c r="X40" s="40">
        <v>895190.24</v>
      </c>
      <c r="Y40" s="40">
        <v>527</v>
      </c>
      <c r="Z40" s="246">
        <v>1406710.24</v>
      </c>
      <c r="AA40" s="246">
        <v>9520</v>
      </c>
      <c r="AC40" s="246">
        <v>463141.2</v>
      </c>
      <c r="AD40" s="246">
        <v>168340.53</v>
      </c>
      <c r="AF40" s="264">
        <f>SUM(F40:H40)</f>
        <v>644210.82999999996</v>
      </c>
      <c r="AG40" s="271">
        <f t="shared" si="1"/>
        <v>112097.69</v>
      </c>
      <c r="AH40" s="266">
        <f t="shared" si="2"/>
        <v>532113.1399999999</v>
      </c>
      <c r="AI40" s="272">
        <f t="shared" si="3"/>
        <v>2026571.61</v>
      </c>
      <c r="AJ40" s="273">
        <f t="shared" si="4"/>
        <v>2047711.97</v>
      </c>
      <c r="AK40" s="266">
        <f t="shared" si="5"/>
        <v>-21140.35999999987</v>
      </c>
    </row>
    <row r="41" spans="1:37" x14ac:dyDescent="0.2">
      <c r="A41" s="262" t="s">
        <v>180</v>
      </c>
      <c r="B41" s="262" t="s">
        <v>223</v>
      </c>
      <c r="C41" s="262">
        <v>2636</v>
      </c>
      <c r="D41" s="262" t="s">
        <v>230</v>
      </c>
      <c r="E41" s="250" t="s">
        <v>230</v>
      </c>
      <c r="F41" s="244">
        <v>553087.99</v>
      </c>
      <c r="G41" s="244">
        <v>20763.650000000001</v>
      </c>
      <c r="H41" s="244">
        <v>70276.66</v>
      </c>
      <c r="I41" s="250">
        <v>223050.38</v>
      </c>
      <c r="J41" s="250">
        <v>288743.24</v>
      </c>
      <c r="M41" s="245">
        <v>10878</v>
      </c>
      <c r="O41" s="245">
        <v>459608.88</v>
      </c>
      <c r="P41" s="245">
        <v>337.71</v>
      </c>
      <c r="S41" s="250">
        <v>-78769.67</v>
      </c>
      <c r="T41" s="250">
        <v>1976836.89</v>
      </c>
      <c r="U41" s="40">
        <v>1051850.58</v>
      </c>
      <c r="W41" s="40">
        <v>761.75</v>
      </c>
      <c r="X41" s="40">
        <v>744373.14</v>
      </c>
      <c r="Z41" s="246">
        <v>1027173.14</v>
      </c>
      <c r="AB41" s="246">
        <v>37140</v>
      </c>
      <c r="AC41" s="246">
        <v>476757.57</v>
      </c>
      <c r="AD41" s="246">
        <v>135368.18</v>
      </c>
      <c r="AE41" s="246">
        <v>8200</v>
      </c>
      <c r="AF41" s="264">
        <f>SUM(F41:H41)</f>
        <v>644128.30000000005</v>
      </c>
      <c r="AG41" s="271">
        <f t="shared" si="1"/>
        <v>470824.59</v>
      </c>
      <c r="AH41" s="266">
        <f t="shared" si="2"/>
        <v>173303.71000000002</v>
      </c>
      <c r="AI41" s="272">
        <f t="shared" si="3"/>
        <v>1796985.4700000002</v>
      </c>
      <c r="AJ41" s="273">
        <f t="shared" si="4"/>
        <v>1684638.8900000001</v>
      </c>
      <c r="AK41" s="266">
        <f t="shared" si="5"/>
        <v>112346.58000000007</v>
      </c>
    </row>
    <row r="42" spans="1:37" x14ac:dyDescent="0.2">
      <c r="A42" s="262" t="s">
        <v>180</v>
      </c>
      <c r="B42" s="262" t="s">
        <v>223</v>
      </c>
      <c r="C42" s="262">
        <v>4545</v>
      </c>
      <c r="D42" s="262" t="s">
        <v>231</v>
      </c>
      <c r="E42" s="250" t="s">
        <v>231</v>
      </c>
      <c r="F42" s="244">
        <v>758078.09</v>
      </c>
      <c r="G42" s="244">
        <v>15964.9</v>
      </c>
      <c r="H42" s="244">
        <v>59096.22</v>
      </c>
      <c r="I42" s="250">
        <v>317117.36</v>
      </c>
      <c r="J42" s="250">
        <v>246481.26</v>
      </c>
      <c r="M42" s="245">
        <v>26793.08</v>
      </c>
      <c r="O42" s="245">
        <v>456097</v>
      </c>
      <c r="P42" s="245">
        <v>3309.12</v>
      </c>
      <c r="S42" s="250">
        <v>-306834.89</v>
      </c>
      <c r="T42" s="250">
        <v>1732965.71</v>
      </c>
      <c r="U42" s="40">
        <v>1675824.72</v>
      </c>
      <c r="V42" s="40">
        <v>7200</v>
      </c>
      <c r="W42" s="40">
        <v>822.85</v>
      </c>
      <c r="X42" s="40">
        <v>562097.23</v>
      </c>
      <c r="Y42" s="40">
        <v>142000</v>
      </c>
      <c r="Z42" s="246">
        <v>1272126.23</v>
      </c>
      <c r="AB42" s="246">
        <v>6260</v>
      </c>
      <c r="AC42" s="246">
        <v>1102199.97</v>
      </c>
      <c r="AD42" s="246">
        <v>158282.4</v>
      </c>
      <c r="AF42" s="264">
        <f>SUM(F42:H42)</f>
        <v>833139.21</v>
      </c>
      <c r="AG42" s="271">
        <f t="shared" si="1"/>
        <v>486199.2</v>
      </c>
      <c r="AH42" s="266">
        <f t="shared" si="2"/>
        <v>346940.00999999995</v>
      </c>
      <c r="AI42" s="272">
        <f t="shared" si="3"/>
        <v>2387944.7999999998</v>
      </c>
      <c r="AJ42" s="273">
        <f t="shared" si="4"/>
        <v>2538868.6</v>
      </c>
      <c r="AK42" s="266">
        <f t="shared" si="5"/>
        <v>-150923.80000000028</v>
      </c>
    </row>
    <row r="43" spans="1:37" x14ac:dyDescent="0.2">
      <c r="A43" s="262" t="s">
        <v>180</v>
      </c>
      <c r="B43" s="262" t="s">
        <v>223</v>
      </c>
      <c r="C43" s="262">
        <v>2870</v>
      </c>
      <c r="D43" s="262" t="s">
        <v>232</v>
      </c>
      <c r="E43" s="250" t="s">
        <v>232</v>
      </c>
      <c r="F43" s="244">
        <v>745863.17</v>
      </c>
      <c r="G43" s="244">
        <v>55504.25</v>
      </c>
      <c r="H43" s="244">
        <v>147793.71</v>
      </c>
      <c r="I43" s="250">
        <v>449974</v>
      </c>
      <c r="J43" s="250">
        <v>119419.26</v>
      </c>
      <c r="M43" s="245">
        <v>13394.81</v>
      </c>
      <c r="O43" s="245">
        <v>309748</v>
      </c>
      <c r="P43" s="245">
        <v>0</v>
      </c>
      <c r="T43" s="250">
        <v>2083523.09</v>
      </c>
      <c r="U43" s="40">
        <v>1098484.44</v>
      </c>
      <c r="V43" s="40">
        <v>64576</v>
      </c>
      <c r="W43" s="40">
        <v>1149.78</v>
      </c>
      <c r="X43" s="40">
        <v>598100</v>
      </c>
      <c r="Z43" s="246">
        <v>1033500</v>
      </c>
      <c r="AA43" s="246">
        <v>9790</v>
      </c>
      <c r="AC43" s="246">
        <v>582231.96</v>
      </c>
      <c r="AD43" s="246">
        <v>238077.84</v>
      </c>
      <c r="AE43" s="246">
        <v>5200</v>
      </c>
      <c r="AF43" s="264">
        <f>SUM(F43:H43)</f>
        <v>949161.13</v>
      </c>
      <c r="AG43" s="271">
        <f t="shared" si="1"/>
        <v>323142.81</v>
      </c>
      <c r="AH43" s="266">
        <f t="shared" si="2"/>
        <v>626018.32000000007</v>
      </c>
      <c r="AI43" s="272">
        <f t="shared" si="3"/>
        <v>1762310.22</v>
      </c>
      <c r="AJ43" s="273">
        <f t="shared" si="4"/>
        <v>1868799.8</v>
      </c>
      <c r="AK43" s="266">
        <f t="shared" si="5"/>
        <v>-106489.58000000007</v>
      </c>
    </row>
    <row r="44" spans="1:37" x14ac:dyDescent="0.2">
      <c r="A44" s="262" t="s">
        <v>180</v>
      </c>
      <c r="B44" s="262" t="s">
        <v>223</v>
      </c>
      <c r="C44" s="262">
        <v>3482</v>
      </c>
      <c r="D44" s="262" t="s">
        <v>233</v>
      </c>
      <c r="E44" s="250" t="s">
        <v>233</v>
      </c>
      <c r="F44" s="244">
        <v>665174.53</v>
      </c>
      <c r="G44" s="244">
        <v>32060</v>
      </c>
      <c r="H44" s="244">
        <v>37953.18</v>
      </c>
      <c r="I44" s="250">
        <v>1097888.6200000001</v>
      </c>
      <c r="J44" s="250">
        <v>397038.03</v>
      </c>
      <c r="L44" s="245">
        <v>0</v>
      </c>
      <c r="M44" s="245">
        <v>17225.599999999999</v>
      </c>
      <c r="O44" s="245">
        <v>165610</v>
      </c>
      <c r="P44" s="245">
        <v>923.55</v>
      </c>
      <c r="U44" s="40">
        <v>1571380.47</v>
      </c>
      <c r="W44" s="40">
        <v>660.37</v>
      </c>
      <c r="X44" s="40">
        <v>603939.5</v>
      </c>
      <c r="Z44" s="246">
        <v>1092828.5</v>
      </c>
      <c r="AC44" s="246">
        <v>670526.13</v>
      </c>
      <c r="AD44" s="246">
        <v>185917.6</v>
      </c>
      <c r="AF44" s="264">
        <f>SUM(F44:H44)</f>
        <v>735187.71000000008</v>
      </c>
      <c r="AG44" s="271">
        <f t="shared" si="1"/>
        <v>183759.15</v>
      </c>
      <c r="AH44" s="266">
        <f t="shared" si="2"/>
        <v>551428.56000000006</v>
      </c>
      <c r="AI44" s="272">
        <f t="shared" si="3"/>
        <v>2175980.34</v>
      </c>
      <c r="AJ44" s="273">
        <f t="shared" si="4"/>
        <v>1949272.23</v>
      </c>
      <c r="AK44" s="266">
        <f t="shared" si="5"/>
        <v>226708.10999999987</v>
      </c>
    </row>
    <row r="45" spans="1:37" x14ac:dyDescent="0.2">
      <c r="A45" s="262" t="s">
        <v>180</v>
      </c>
      <c r="B45" s="262" t="s">
        <v>223</v>
      </c>
      <c r="C45" s="262">
        <v>4225</v>
      </c>
      <c r="D45" s="262" t="s">
        <v>234</v>
      </c>
      <c r="E45" s="250" t="s">
        <v>234</v>
      </c>
      <c r="F45" s="244">
        <v>425431.61</v>
      </c>
      <c r="G45" s="244">
        <v>109074.76</v>
      </c>
      <c r="H45" s="244">
        <v>69962.880000000005</v>
      </c>
      <c r="I45" s="250">
        <v>752828.65</v>
      </c>
      <c r="J45" s="250">
        <v>309219.07</v>
      </c>
      <c r="M45" s="245">
        <v>18194.79</v>
      </c>
      <c r="O45" s="245">
        <v>339359</v>
      </c>
      <c r="P45" s="245">
        <v>2798.77</v>
      </c>
      <c r="T45" s="250">
        <v>1500565.11</v>
      </c>
      <c r="U45" s="40">
        <v>1634326.76</v>
      </c>
      <c r="V45" s="40">
        <v>20000</v>
      </c>
      <c r="W45" s="40">
        <v>152.27000000000001</v>
      </c>
      <c r="X45" s="40">
        <v>722198</v>
      </c>
      <c r="Y45" s="40">
        <v>9200</v>
      </c>
      <c r="Z45" s="246">
        <v>1350958</v>
      </c>
      <c r="AA45" s="246">
        <v>3730</v>
      </c>
      <c r="AC45" s="246">
        <v>752122.8</v>
      </c>
      <c r="AD45" s="246">
        <v>187644.92</v>
      </c>
      <c r="AF45" s="264">
        <f>SUM(F45:H45)</f>
        <v>604469.25</v>
      </c>
      <c r="AG45" s="271">
        <f t="shared" si="1"/>
        <v>360352.56</v>
      </c>
      <c r="AH45" s="266">
        <f t="shared" si="2"/>
        <v>244116.69</v>
      </c>
      <c r="AI45" s="272">
        <f t="shared" si="3"/>
        <v>2385877.0300000003</v>
      </c>
      <c r="AJ45" s="273">
        <f t="shared" si="4"/>
        <v>2294455.7199999997</v>
      </c>
      <c r="AK45" s="266">
        <f t="shared" si="5"/>
        <v>91421.310000000522</v>
      </c>
    </row>
    <row r="46" spans="1:37" x14ac:dyDescent="0.2">
      <c r="A46" s="262" t="s">
        <v>180</v>
      </c>
      <c r="B46" s="262" t="s">
        <v>223</v>
      </c>
      <c r="C46" s="262">
        <v>3058</v>
      </c>
      <c r="D46" s="262" t="s">
        <v>236</v>
      </c>
      <c r="E46" s="250" t="s">
        <v>236</v>
      </c>
      <c r="F46" s="244">
        <v>337138.21</v>
      </c>
      <c r="G46" s="244">
        <v>7719</v>
      </c>
      <c r="H46" s="244">
        <v>9019.5</v>
      </c>
      <c r="I46" s="250">
        <v>34546.480000000003</v>
      </c>
      <c r="J46" s="250">
        <v>196740.04</v>
      </c>
      <c r="K46" s="250">
        <v>1</v>
      </c>
      <c r="M46" s="245">
        <v>16974.75</v>
      </c>
      <c r="O46" s="245">
        <v>103340</v>
      </c>
      <c r="S46" s="250">
        <v>45350</v>
      </c>
      <c r="T46" s="250">
        <v>2280594.58</v>
      </c>
      <c r="U46" s="40">
        <v>992212.09</v>
      </c>
      <c r="V46" s="40">
        <v>41680</v>
      </c>
      <c r="W46" s="40">
        <v>315.14999999999998</v>
      </c>
      <c r="X46" s="40">
        <v>1334817.6000000001</v>
      </c>
      <c r="Z46" s="246">
        <v>1600706.6</v>
      </c>
      <c r="AC46" s="246">
        <v>554157.68999999994</v>
      </c>
      <c r="AD46" s="246">
        <v>157695.85</v>
      </c>
      <c r="AE46" s="246">
        <v>4500</v>
      </c>
      <c r="AF46" s="264">
        <f>SUM(F46:H46)</f>
        <v>353876.71</v>
      </c>
      <c r="AG46" s="271">
        <f t="shared" si="1"/>
        <v>120314.75</v>
      </c>
      <c r="AH46" s="266">
        <f t="shared" si="2"/>
        <v>233561.96000000002</v>
      </c>
      <c r="AI46" s="272">
        <f t="shared" si="3"/>
        <v>2369024.84</v>
      </c>
      <c r="AJ46" s="273">
        <f t="shared" si="4"/>
        <v>2317060.14</v>
      </c>
      <c r="AK46" s="266">
        <f t="shared" si="5"/>
        <v>51964.699999999721</v>
      </c>
    </row>
    <row r="47" spans="1:37" x14ac:dyDescent="0.2">
      <c r="A47" s="262" t="s">
        <v>182</v>
      </c>
      <c r="B47" s="262" t="s">
        <v>238</v>
      </c>
      <c r="C47" s="262">
        <v>2820</v>
      </c>
      <c r="D47" s="262" t="s">
        <v>240</v>
      </c>
      <c r="E47" s="250" t="s">
        <v>240</v>
      </c>
      <c r="F47" s="244">
        <v>815392.62</v>
      </c>
      <c r="G47" s="244">
        <v>111258</v>
      </c>
      <c r="H47" s="244">
        <v>21085.24</v>
      </c>
      <c r="I47" s="250">
        <v>5697437.4400000004</v>
      </c>
      <c r="J47" s="250">
        <v>1968161.63</v>
      </c>
      <c r="L47" s="245">
        <v>0</v>
      </c>
      <c r="M47" s="245">
        <v>10452</v>
      </c>
      <c r="R47" s="250">
        <v>-1171647.55</v>
      </c>
      <c r="S47" s="250">
        <v>629214.07999999996</v>
      </c>
      <c r="T47" s="250">
        <v>2114009</v>
      </c>
      <c r="U47" s="40">
        <v>1289704.02</v>
      </c>
      <c r="W47" s="40">
        <v>836.99</v>
      </c>
      <c r="X47" s="40">
        <v>689914.2</v>
      </c>
      <c r="Z47" s="246">
        <v>893314.2</v>
      </c>
      <c r="AB47" s="246">
        <v>3500</v>
      </c>
      <c r="AC47" s="246">
        <v>570033.52</v>
      </c>
      <c r="AD47" s="246">
        <v>451504.3</v>
      </c>
      <c r="AF47" s="264">
        <f>SUM(F47:H47)</f>
        <v>947735.86</v>
      </c>
      <c r="AG47" s="271">
        <f t="shared" si="1"/>
        <v>10452</v>
      </c>
      <c r="AH47" s="266">
        <f t="shared" si="2"/>
        <v>937283.86</v>
      </c>
      <c r="AI47" s="272">
        <f t="shared" si="3"/>
        <v>1980455.21</v>
      </c>
      <c r="AJ47" s="273">
        <f t="shared" si="4"/>
        <v>1918352.02</v>
      </c>
      <c r="AK47" s="266">
        <f t="shared" si="5"/>
        <v>62103.189999999944</v>
      </c>
    </row>
    <row r="48" spans="1:37" x14ac:dyDescent="0.2">
      <c r="A48" s="262" t="s">
        <v>182</v>
      </c>
      <c r="B48" s="262" t="s">
        <v>238</v>
      </c>
      <c r="C48" s="262">
        <v>3895</v>
      </c>
      <c r="D48" s="262" t="s">
        <v>241</v>
      </c>
      <c r="E48" s="250" t="s">
        <v>241</v>
      </c>
      <c r="F48" s="244">
        <v>877389.61</v>
      </c>
      <c r="G48" s="244">
        <v>40539.58</v>
      </c>
      <c r="H48" s="244">
        <v>53292.23</v>
      </c>
      <c r="I48" s="250">
        <v>3425063.44</v>
      </c>
      <c r="J48" s="250">
        <v>132810.73000000001</v>
      </c>
      <c r="L48" s="245">
        <v>0</v>
      </c>
      <c r="M48" s="245">
        <v>28727.49</v>
      </c>
      <c r="O48" s="245">
        <v>404860</v>
      </c>
      <c r="P48" s="245">
        <v>782.04</v>
      </c>
      <c r="R48" s="250">
        <v>488987.81</v>
      </c>
      <c r="S48" s="250">
        <v>229900.22</v>
      </c>
      <c r="T48" s="250">
        <v>1646714.98</v>
      </c>
      <c r="U48" s="40">
        <v>1519241.79</v>
      </c>
      <c r="W48" s="40">
        <v>413.44</v>
      </c>
      <c r="X48" s="40">
        <v>340851</v>
      </c>
      <c r="Z48" s="246">
        <v>744278</v>
      </c>
      <c r="AC48" s="246">
        <v>741376.17</v>
      </c>
      <c r="AD48" s="246">
        <v>217548.61</v>
      </c>
      <c r="AF48" s="264">
        <f>SUM(F48:H48)</f>
        <v>971221.41999999993</v>
      </c>
      <c r="AG48" s="271">
        <f t="shared" si="1"/>
        <v>434369.52999999997</v>
      </c>
      <c r="AH48" s="266">
        <f t="shared" si="2"/>
        <v>536851.8899999999</v>
      </c>
      <c r="AI48" s="272">
        <f t="shared" si="3"/>
        <v>1860506.23</v>
      </c>
      <c r="AJ48" s="273">
        <f t="shared" si="4"/>
        <v>1703202.7799999998</v>
      </c>
      <c r="AK48" s="266">
        <f t="shared" si="5"/>
        <v>157303.45000000019</v>
      </c>
    </row>
    <row r="49" spans="1:37" x14ac:dyDescent="0.2">
      <c r="A49" s="262" t="s">
        <v>182</v>
      </c>
      <c r="B49" s="262" t="s">
        <v>238</v>
      </c>
      <c r="C49" s="262">
        <v>2041</v>
      </c>
      <c r="D49" s="262" t="s">
        <v>242</v>
      </c>
      <c r="E49" s="250" t="s">
        <v>242</v>
      </c>
      <c r="F49" s="244">
        <v>1017307.44</v>
      </c>
      <c r="G49" s="244">
        <v>6132.75</v>
      </c>
      <c r="H49" s="244">
        <v>17868.13</v>
      </c>
      <c r="I49" s="250">
        <v>1608358.97</v>
      </c>
      <c r="J49" s="250">
        <v>2068530.07</v>
      </c>
      <c r="K49" s="250">
        <v>73999</v>
      </c>
      <c r="M49" s="245">
        <v>13330</v>
      </c>
      <c r="S49" s="250">
        <v>38532.589999999997</v>
      </c>
      <c r="T49" s="250">
        <v>2273364.33</v>
      </c>
      <c r="U49" s="40">
        <v>834837.43</v>
      </c>
      <c r="W49" s="40">
        <v>3207.06</v>
      </c>
      <c r="X49" s="40">
        <v>546100</v>
      </c>
      <c r="Z49" s="246">
        <v>927550</v>
      </c>
      <c r="AC49" s="246">
        <v>359006.98</v>
      </c>
      <c r="AD49" s="246">
        <v>224929.3</v>
      </c>
      <c r="AF49" s="264">
        <f>SUM(F49:H49)</f>
        <v>1041308.32</v>
      </c>
      <c r="AG49" s="271">
        <f t="shared" si="1"/>
        <v>13330</v>
      </c>
      <c r="AH49" s="266">
        <f t="shared" si="2"/>
        <v>1027978.32</v>
      </c>
      <c r="AI49" s="272">
        <f t="shared" si="3"/>
        <v>1384144.4900000002</v>
      </c>
      <c r="AJ49" s="273">
        <f t="shared" si="4"/>
        <v>1511486.28</v>
      </c>
      <c r="AK49" s="266">
        <f t="shared" si="5"/>
        <v>-127341.7899999998</v>
      </c>
    </row>
    <row r="50" spans="1:37" x14ac:dyDescent="0.2">
      <c r="A50" s="262" t="s">
        <v>184</v>
      </c>
      <c r="B50" s="262" t="s">
        <v>244</v>
      </c>
      <c r="C50" s="262">
        <v>2880</v>
      </c>
      <c r="D50" s="262" t="s">
        <v>246</v>
      </c>
      <c r="E50" s="250" t="s">
        <v>246</v>
      </c>
      <c r="F50" s="244">
        <v>1129779.73</v>
      </c>
      <c r="G50" s="244">
        <v>0</v>
      </c>
      <c r="H50" s="244">
        <v>22.7</v>
      </c>
      <c r="I50" s="250">
        <v>133051.93</v>
      </c>
      <c r="J50" s="250">
        <v>663810.76</v>
      </c>
      <c r="L50" s="245">
        <v>0</v>
      </c>
      <c r="M50" s="245">
        <v>0</v>
      </c>
      <c r="O50" s="245">
        <v>460520</v>
      </c>
      <c r="P50" s="245">
        <v>539.01</v>
      </c>
      <c r="S50" s="250">
        <v>181461.1</v>
      </c>
      <c r="T50" s="250">
        <v>2191305.25</v>
      </c>
      <c r="U50" s="40">
        <v>1360582.2</v>
      </c>
      <c r="W50" s="40">
        <v>782.16</v>
      </c>
      <c r="X50" s="40">
        <v>1197121.2</v>
      </c>
      <c r="Y50" s="40">
        <v>245700</v>
      </c>
      <c r="Z50" s="246">
        <v>1563821.2</v>
      </c>
      <c r="AC50" s="246">
        <v>545261.25</v>
      </c>
      <c r="AD50" s="246">
        <v>207472.13</v>
      </c>
      <c r="AF50" s="264">
        <f>SUM(F50:H50)</f>
        <v>1129802.43</v>
      </c>
      <c r="AG50" s="271">
        <f t="shared" si="1"/>
        <v>461059.01</v>
      </c>
      <c r="AH50" s="266">
        <f t="shared" si="2"/>
        <v>668743.41999999993</v>
      </c>
      <c r="AI50" s="272">
        <f t="shared" si="3"/>
        <v>2804185.5599999996</v>
      </c>
      <c r="AJ50" s="273">
        <f t="shared" si="4"/>
        <v>2316554.58</v>
      </c>
      <c r="AK50" s="266">
        <f t="shared" si="5"/>
        <v>487630.97999999952</v>
      </c>
    </row>
    <row r="51" spans="1:37" x14ac:dyDescent="0.2">
      <c r="A51" s="262" t="s">
        <v>184</v>
      </c>
      <c r="B51" s="262" t="s">
        <v>244</v>
      </c>
      <c r="C51" s="262">
        <v>9821</v>
      </c>
      <c r="D51" s="262" t="s">
        <v>247</v>
      </c>
      <c r="E51" s="250" t="s">
        <v>247</v>
      </c>
      <c r="F51" s="244">
        <v>1891074.66</v>
      </c>
      <c r="G51" s="244">
        <v>50000</v>
      </c>
      <c r="H51" s="244">
        <v>25939.83</v>
      </c>
      <c r="I51" s="250">
        <v>1003867.78</v>
      </c>
      <c r="J51" s="250">
        <v>267963.18</v>
      </c>
      <c r="L51" s="245">
        <v>0</v>
      </c>
      <c r="M51" s="245">
        <v>0</v>
      </c>
      <c r="O51" s="245">
        <v>118474.55</v>
      </c>
      <c r="P51" s="245">
        <v>486.23</v>
      </c>
      <c r="S51" s="250">
        <v>-84.89</v>
      </c>
      <c r="T51" s="250">
        <v>2281491.52</v>
      </c>
      <c r="U51" s="40">
        <v>3332762.78</v>
      </c>
      <c r="V51" s="40">
        <v>352251</v>
      </c>
      <c r="W51" s="40">
        <v>3872.24</v>
      </c>
      <c r="X51" s="40">
        <v>1804442.09</v>
      </c>
      <c r="Z51" s="246">
        <v>2534192.09</v>
      </c>
      <c r="AA51" s="246">
        <v>14668.8</v>
      </c>
      <c r="AC51" s="246">
        <v>2261488.1</v>
      </c>
      <c r="AD51" s="246">
        <v>209260.29</v>
      </c>
      <c r="AE51" s="246">
        <v>9700</v>
      </c>
      <c r="AF51" s="264">
        <f>SUM(F51:H51)</f>
        <v>1967014.49</v>
      </c>
      <c r="AG51" s="271">
        <f t="shared" si="1"/>
        <v>118960.78</v>
      </c>
      <c r="AH51" s="266">
        <f t="shared" si="2"/>
        <v>1848053.71</v>
      </c>
      <c r="AI51" s="272">
        <f t="shared" si="3"/>
        <v>5493328.1100000003</v>
      </c>
      <c r="AJ51" s="273">
        <f t="shared" si="4"/>
        <v>5029309.28</v>
      </c>
      <c r="AK51" s="266">
        <f t="shared" si="5"/>
        <v>464018.83000000007</v>
      </c>
    </row>
    <row r="52" spans="1:37" x14ac:dyDescent="0.2">
      <c r="A52" s="262" t="s">
        <v>184</v>
      </c>
      <c r="B52" s="262" t="s">
        <v>244</v>
      </c>
      <c r="C52" s="262">
        <v>4858</v>
      </c>
      <c r="D52" s="262" t="s">
        <v>248</v>
      </c>
      <c r="E52" s="250" t="s">
        <v>248</v>
      </c>
      <c r="F52" s="244">
        <v>204489.98</v>
      </c>
      <c r="G52" s="244">
        <v>9700</v>
      </c>
      <c r="H52" s="244">
        <v>51685.26</v>
      </c>
      <c r="I52" s="250">
        <v>117898.51</v>
      </c>
      <c r="J52" s="250">
        <v>549162.81000000006</v>
      </c>
      <c r="L52" s="245">
        <v>0</v>
      </c>
      <c r="M52" s="245">
        <v>0</v>
      </c>
      <c r="O52" s="245">
        <v>83340</v>
      </c>
      <c r="P52" s="245">
        <v>3144</v>
      </c>
      <c r="T52" s="250">
        <v>2647377.69</v>
      </c>
      <c r="U52" s="40">
        <v>2629837.79</v>
      </c>
      <c r="V52" s="40">
        <v>500</v>
      </c>
      <c r="W52" s="40">
        <v>576.55999999999995</v>
      </c>
      <c r="X52" s="40">
        <v>999288</v>
      </c>
      <c r="Y52" s="40">
        <v>20600</v>
      </c>
      <c r="Z52" s="246">
        <v>1762658</v>
      </c>
      <c r="AC52" s="246">
        <v>1362825.96</v>
      </c>
      <c r="AD52" s="246">
        <v>156477.07999999999</v>
      </c>
      <c r="AF52" s="264">
        <f>SUM(F52:H52)</f>
        <v>265875.24</v>
      </c>
      <c r="AG52" s="271">
        <f t="shared" si="1"/>
        <v>86484</v>
      </c>
      <c r="AH52" s="266">
        <f t="shared" si="2"/>
        <v>179391.24</v>
      </c>
      <c r="AI52" s="272">
        <f t="shared" si="3"/>
        <v>3650802.35</v>
      </c>
      <c r="AJ52" s="273">
        <f t="shared" si="4"/>
        <v>3281961.04</v>
      </c>
      <c r="AK52" s="266">
        <f t="shared" si="5"/>
        <v>368841.31000000006</v>
      </c>
    </row>
    <row r="53" spans="1:37" x14ac:dyDescent="0.2">
      <c r="A53" s="262" t="s">
        <v>184</v>
      </c>
      <c r="B53" s="262" t="s">
        <v>244</v>
      </c>
      <c r="C53" s="262">
        <v>5652</v>
      </c>
      <c r="D53" s="262" t="s">
        <v>249</v>
      </c>
      <c r="E53" s="250" t="s">
        <v>249</v>
      </c>
      <c r="F53" s="244">
        <v>821279.82</v>
      </c>
      <c r="G53" s="244">
        <v>0</v>
      </c>
      <c r="H53" s="244">
        <v>4282.84</v>
      </c>
      <c r="I53" s="250">
        <v>259607.66</v>
      </c>
      <c r="J53" s="250">
        <v>369649.41</v>
      </c>
      <c r="L53" s="245">
        <v>0</v>
      </c>
      <c r="M53" s="245">
        <v>0</v>
      </c>
      <c r="O53" s="245">
        <v>562484.64</v>
      </c>
      <c r="P53" s="245">
        <v>3301</v>
      </c>
      <c r="T53" s="250">
        <v>4706462.17</v>
      </c>
      <c r="U53" s="40">
        <v>1557692.64</v>
      </c>
      <c r="W53" s="40">
        <v>2822.73</v>
      </c>
      <c r="X53" s="40">
        <v>1616818.74</v>
      </c>
      <c r="Y53" s="40">
        <v>171000</v>
      </c>
      <c r="Z53" s="246">
        <v>1859964.74</v>
      </c>
      <c r="AB53" s="246">
        <v>1000</v>
      </c>
      <c r="AC53" s="246">
        <v>1204194.2</v>
      </c>
      <c r="AD53" s="246">
        <v>181630.9</v>
      </c>
      <c r="AF53" s="264">
        <f>SUM(F53:H53)</f>
        <v>825562.65999999992</v>
      </c>
      <c r="AG53" s="271">
        <f t="shared" si="1"/>
        <v>565785.64</v>
      </c>
      <c r="AH53" s="266">
        <f t="shared" si="2"/>
        <v>259777.0199999999</v>
      </c>
      <c r="AI53" s="272">
        <f t="shared" si="3"/>
        <v>3348334.11</v>
      </c>
      <c r="AJ53" s="273">
        <f t="shared" si="4"/>
        <v>3246789.84</v>
      </c>
      <c r="AK53" s="266">
        <f t="shared" si="5"/>
        <v>101544.27000000002</v>
      </c>
    </row>
    <row r="54" spans="1:37" x14ac:dyDescent="0.2">
      <c r="A54" s="262" t="s">
        <v>186</v>
      </c>
      <c r="B54" s="262" t="s">
        <v>251</v>
      </c>
      <c r="C54" s="262">
        <v>2823</v>
      </c>
      <c r="D54" s="262" t="s">
        <v>253</v>
      </c>
      <c r="E54" s="250" t="s">
        <v>253</v>
      </c>
      <c r="F54" s="244">
        <v>687406.75</v>
      </c>
      <c r="G54" s="244">
        <v>3448</v>
      </c>
      <c r="H54" s="244">
        <v>78410.759999999995</v>
      </c>
      <c r="I54" s="250">
        <v>1531198.17</v>
      </c>
      <c r="J54" s="250">
        <v>663361.61</v>
      </c>
      <c r="K54" s="250">
        <v>0</v>
      </c>
      <c r="O54" s="245">
        <v>51700</v>
      </c>
      <c r="P54" s="245">
        <v>2358</v>
      </c>
      <c r="S54" s="250">
        <v>1916233.64</v>
      </c>
      <c r="T54" s="250">
        <v>954921</v>
      </c>
      <c r="U54" s="40">
        <v>1093036.31</v>
      </c>
      <c r="W54" s="40">
        <v>1057.49</v>
      </c>
      <c r="X54" s="40">
        <v>158980</v>
      </c>
      <c r="Y54" s="40">
        <v>1273920.5</v>
      </c>
      <c r="Z54" s="246">
        <v>614575</v>
      </c>
      <c r="AB54" s="246">
        <v>4236</v>
      </c>
      <c r="AC54" s="246">
        <v>1460924.5</v>
      </c>
      <c r="AD54" s="246">
        <v>208646.15</v>
      </c>
      <c r="AE54" s="246">
        <v>200000</v>
      </c>
      <c r="AF54" s="264">
        <f>SUM(F54:H54)</f>
        <v>769265.51</v>
      </c>
      <c r="AG54" s="271">
        <f t="shared" si="1"/>
        <v>54058</v>
      </c>
      <c r="AH54" s="266">
        <f t="shared" si="2"/>
        <v>715207.51</v>
      </c>
      <c r="AI54" s="272">
        <f t="shared" si="3"/>
        <v>2526994.2999999998</v>
      </c>
      <c r="AJ54" s="273">
        <f t="shared" si="4"/>
        <v>2488381.65</v>
      </c>
      <c r="AK54" s="266">
        <f t="shared" si="5"/>
        <v>38612.649999999907</v>
      </c>
    </row>
    <row r="55" spans="1:37" x14ac:dyDescent="0.2">
      <c r="A55" s="262" t="s">
        <v>186</v>
      </c>
      <c r="B55" s="262" t="s">
        <v>251</v>
      </c>
      <c r="C55" s="262">
        <v>4818</v>
      </c>
      <c r="D55" s="262" t="s">
        <v>254</v>
      </c>
      <c r="E55" s="250" t="s">
        <v>254</v>
      </c>
      <c r="F55" s="244">
        <v>3454914.06</v>
      </c>
      <c r="G55" s="244">
        <v>67000</v>
      </c>
      <c r="H55" s="244">
        <v>52595.14</v>
      </c>
      <c r="I55" s="250">
        <v>659709.64</v>
      </c>
      <c r="J55" s="250">
        <v>479355.16</v>
      </c>
      <c r="O55" s="245">
        <v>6694713.3399999999</v>
      </c>
      <c r="P55" s="245">
        <v>2008.01</v>
      </c>
      <c r="S55" s="250">
        <v>105652.68</v>
      </c>
      <c r="T55" s="250">
        <v>2528782.23</v>
      </c>
      <c r="U55" s="40">
        <v>834327.74</v>
      </c>
      <c r="W55" s="40">
        <v>2744.08</v>
      </c>
      <c r="X55" s="40">
        <v>238630</v>
      </c>
      <c r="Y55" s="40">
        <v>423645.5</v>
      </c>
      <c r="Z55" s="246">
        <v>809430</v>
      </c>
      <c r="AA55" s="246">
        <v>36112</v>
      </c>
      <c r="AC55" s="246">
        <v>2727042.65</v>
      </c>
      <c r="AD55" s="246">
        <v>229593.63</v>
      </c>
      <c r="AE55" s="246">
        <v>2314751.2999999998</v>
      </c>
      <c r="AF55" s="264">
        <f>SUM(F55:H55)</f>
        <v>3574509.2</v>
      </c>
      <c r="AG55" s="271">
        <f t="shared" si="1"/>
        <v>6696721.3499999996</v>
      </c>
      <c r="AH55" s="266">
        <f t="shared" si="2"/>
        <v>-3122212.1499999994</v>
      </c>
      <c r="AI55" s="272">
        <f t="shared" si="3"/>
        <v>1499347.3199999998</v>
      </c>
      <c r="AJ55" s="273">
        <f t="shared" si="4"/>
        <v>6116929.5800000001</v>
      </c>
      <c r="AK55" s="266">
        <f t="shared" si="5"/>
        <v>-4617582.26</v>
      </c>
    </row>
    <row r="56" spans="1:37" x14ac:dyDescent="0.2">
      <c r="A56" s="262" t="s">
        <v>186</v>
      </c>
      <c r="B56" s="262" t="s">
        <v>251</v>
      </c>
      <c r="C56" s="262">
        <v>2500</v>
      </c>
      <c r="D56" s="262" t="s">
        <v>255</v>
      </c>
      <c r="E56" s="250" t="s">
        <v>255</v>
      </c>
      <c r="F56" s="244">
        <v>287098.77</v>
      </c>
      <c r="G56" s="244">
        <v>59400</v>
      </c>
      <c r="H56" s="244">
        <v>25165</v>
      </c>
      <c r="I56" s="250">
        <v>913505.18</v>
      </c>
      <c r="J56" s="250">
        <v>234323.03</v>
      </c>
      <c r="O56" s="245">
        <v>395273</v>
      </c>
      <c r="P56" s="245">
        <v>2009.52</v>
      </c>
      <c r="S56" s="250">
        <v>-1260569.22</v>
      </c>
      <c r="T56" s="250">
        <v>2500517.0699999998</v>
      </c>
      <c r="U56" s="40">
        <v>1393747.42</v>
      </c>
      <c r="W56" s="40">
        <v>493.84</v>
      </c>
      <c r="X56" s="40">
        <v>234160</v>
      </c>
      <c r="Y56" s="40">
        <v>36600</v>
      </c>
      <c r="Z56" s="246">
        <v>533386</v>
      </c>
      <c r="AA56" s="246">
        <v>24516</v>
      </c>
      <c r="AC56" s="246">
        <v>1034828.31</v>
      </c>
      <c r="AD56" s="246">
        <v>159609.34</v>
      </c>
      <c r="AE56" s="246">
        <v>30400</v>
      </c>
      <c r="AF56" s="264">
        <f>SUM(F56:H56)</f>
        <v>371663.77</v>
      </c>
      <c r="AG56" s="271">
        <f t="shared" si="1"/>
        <v>397282.52</v>
      </c>
      <c r="AH56" s="266">
        <f t="shared" si="2"/>
        <v>-25618.75</v>
      </c>
      <c r="AI56" s="272">
        <f t="shared" si="3"/>
        <v>1665001.26</v>
      </c>
      <c r="AJ56" s="273">
        <f t="shared" si="4"/>
        <v>1782739.6500000001</v>
      </c>
      <c r="AK56" s="266">
        <f t="shared" si="5"/>
        <v>-117738.39000000013</v>
      </c>
    </row>
    <row r="57" spans="1:37" x14ac:dyDescent="0.2">
      <c r="A57" s="262" t="s">
        <v>186</v>
      </c>
      <c r="B57" s="262" t="s">
        <v>251</v>
      </c>
      <c r="C57" s="262">
        <v>4429</v>
      </c>
      <c r="D57" s="262" t="s">
        <v>256</v>
      </c>
      <c r="E57" s="250" t="s">
        <v>256</v>
      </c>
      <c r="F57" s="244">
        <v>1063985.93</v>
      </c>
      <c r="G57" s="244">
        <v>21320</v>
      </c>
      <c r="H57" s="244">
        <v>24039.4</v>
      </c>
      <c r="I57" s="250">
        <v>530319.98</v>
      </c>
      <c r="J57" s="250">
        <v>442556.01</v>
      </c>
      <c r="O57" s="245">
        <v>618568.49</v>
      </c>
      <c r="P57" s="245">
        <v>4369</v>
      </c>
      <c r="S57" s="250">
        <v>-123854.51</v>
      </c>
      <c r="T57" s="250">
        <v>1946573.94</v>
      </c>
      <c r="U57" s="40">
        <v>2055469.73</v>
      </c>
      <c r="W57" s="40">
        <v>1230.5999999999999</v>
      </c>
      <c r="X57" s="40">
        <v>214900</v>
      </c>
      <c r="Y57" s="40">
        <v>84600</v>
      </c>
      <c r="Z57" s="246">
        <v>1015906</v>
      </c>
      <c r="AA57" s="246">
        <v>17028</v>
      </c>
      <c r="AC57" s="246">
        <v>1434300.35</v>
      </c>
      <c r="AD57" s="246">
        <v>251566.58</v>
      </c>
      <c r="AE57" s="246">
        <v>835</v>
      </c>
      <c r="AF57" s="264">
        <f>SUM(F57:H57)</f>
        <v>1109345.3299999998</v>
      </c>
      <c r="AG57" s="271">
        <f t="shared" si="1"/>
        <v>622937.49</v>
      </c>
      <c r="AH57" s="266">
        <f t="shared" si="2"/>
        <v>486407.83999999985</v>
      </c>
      <c r="AI57" s="272">
        <f t="shared" si="3"/>
        <v>2356200.33</v>
      </c>
      <c r="AJ57" s="273">
        <f t="shared" si="4"/>
        <v>2719635.93</v>
      </c>
      <c r="AK57" s="266">
        <f t="shared" si="5"/>
        <v>-363435.60000000009</v>
      </c>
    </row>
    <row r="58" spans="1:37" x14ac:dyDescent="0.2">
      <c r="A58" s="262" t="s">
        <v>186</v>
      </c>
      <c r="B58" s="262" t="s">
        <v>251</v>
      </c>
      <c r="C58" s="262">
        <v>3247</v>
      </c>
      <c r="D58" s="262" t="s">
        <v>257</v>
      </c>
      <c r="E58" s="250" t="s">
        <v>257</v>
      </c>
      <c r="F58" s="244">
        <v>333739.95</v>
      </c>
      <c r="G58" s="244">
        <v>0</v>
      </c>
      <c r="H58" s="244">
        <v>49989.95</v>
      </c>
      <c r="I58" s="250">
        <v>214960.17</v>
      </c>
      <c r="J58" s="250">
        <v>235855.88</v>
      </c>
      <c r="O58" s="245">
        <v>163735.51999999999</v>
      </c>
      <c r="P58" s="245">
        <v>6943</v>
      </c>
      <c r="S58" s="250">
        <v>-329480.03999999998</v>
      </c>
      <c r="T58" s="250">
        <v>980950.37</v>
      </c>
      <c r="U58" s="40">
        <v>1528349.26</v>
      </c>
      <c r="W58" s="40">
        <v>633.99</v>
      </c>
      <c r="X58" s="40">
        <v>207570</v>
      </c>
      <c r="Y58" s="40">
        <v>252862.47</v>
      </c>
      <c r="Z58" s="246">
        <v>347194</v>
      </c>
      <c r="AA58" s="246">
        <v>8633</v>
      </c>
      <c r="AC58" s="246">
        <v>1556937.12</v>
      </c>
      <c r="AD58" s="246">
        <v>64254.5</v>
      </c>
      <c r="AF58" s="264">
        <f>SUM(F58:H58)</f>
        <v>383729.9</v>
      </c>
      <c r="AG58" s="271">
        <f t="shared" si="1"/>
        <v>170678.52</v>
      </c>
      <c r="AH58" s="266">
        <f t="shared" si="2"/>
        <v>213051.38000000003</v>
      </c>
      <c r="AI58" s="272">
        <f t="shared" si="3"/>
        <v>1989415.72</v>
      </c>
      <c r="AJ58" s="273">
        <f t="shared" si="4"/>
        <v>1977018.62</v>
      </c>
      <c r="AK58" s="266">
        <f t="shared" si="5"/>
        <v>12397.09999999986</v>
      </c>
    </row>
    <row r="59" spans="1:37" x14ac:dyDescent="0.2">
      <c r="A59" s="275" t="s">
        <v>186</v>
      </c>
      <c r="B59" s="275" t="s">
        <v>251</v>
      </c>
      <c r="C59" s="275">
        <v>1126</v>
      </c>
      <c r="D59" s="275" t="s">
        <v>258</v>
      </c>
      <c r="E59" s="250" t="s">
        <v>258</v>
      </c>
      <c r="F59" s="244">
        <v>403509.61</v>
      </c>
      <c r="G59" s="244">
        <v>0</v>
      </c>
      <c r="H59" s="244">
        <v>21659.51</v>
      </c>
      <c r="I59" s="250">
        <v>996304.43</v>
      </c>
      <c r="J59" s="250">
        <v>129853.97</v>
      </c>
      <c r="O59" s="245">
        <v>170945</v>
      </c>
      <c r="P59" s="245">
        <v>422</v>
      </c>
      <c r="S59" s="250">
        <v>-349889.96</v>
      </c>
      <c r="T59" s="250">
        <v>1692734.22</v>
      </c>
      <c r="U59" s="40">
        <v>656901.53</v>
      </c>
      <c r="W59" s="40">
        <v>543.36</v>
      </c>
      <c r="X59" s="40">
        <v>146090</v>
      </c>
      <c r="Y59" s="40">
        <v>12200</v>
      </c>
      <c r="Z59" s="246">
        <v>278413</v>
      </c>
      <c r="AA59" s="246">
        <v>1756</v>
      </c>
      <c r="AC59" s="246">
        <v>341758.17</v>
      </c>
      <c r="AD59" s="246">
        <v>130291.46</v>
      </c>
      <c r="AE59" s="246">
        <v>26400</v>
      </c>
      <c r="AF59" s="264">
        <f>SUM(F59:H59)</f>
        <v>425169.12</v>
      </c>
      <c r="AG59" s="271">
        <f t="shared" si="1"/>
        <v>171367</v>
      </c>
      <c r="AH59" s="266">
        <f t="shared" si="2"/>
        <v>253802.12</v>
      </c>
      <c r="AI59" s="272">
        <f t="shared" si="3"/>
        <v>815734.89</v>
      </c>
      <c r="AJ59" s="273">
        <f t="shared" si="4"/>
        <v>778618.62999999989</v>
      </c>
      <c r="AK59" s="266">
        <f t="shared" si="5"/>
        <v>37116.260000000126</v>
      </c>
    </row>
    <row r="60" spans="1:37" s="276" customFormat="1" x14ac:dyDescent="0.2">
      <c r="A60" s="262" t="s">
        <v>188</v>
      </c>
      <c r="B60" s="262" t="s">
        <v>260</v>
      </c>
      <c r="C60" s="262">
        <v>3728</v>
      </c>
      <c r="D60" s="262" t="s">
        <v>262</v>
      </c>
      <c r="E60" s="250" t="s">
        <v>262</v>
      </c>
      <c r="F60" s="244">
        <v>905634.85</v>
      </c>
      <c r="G60" s="244">
        <v>8604</v>
      </c>
      <c r="H60" s="244">
        <v>23405.5</v>
      </c>
      <c r="I60" s="250">
        <v>741110.3</v>
      </c>
      <c r="J60" s="250">
        <v>-417171.36</v>
      </c>
      <c r="K60" s="250"/>
      <c r="L60" s="245">
        <v>48374</v>
      </c>
      <c r="M60" s="245">
        <v>0</v>
      </c>
      <c r="N60" s="245"/>
      <c r="O60" s="245">
        <v>550319</v>
      </c>
      <c r="P60" s="245"/>
      <c r="Q60" s="250"/>
      <c r="R60" s="250"/>
      <c r="S60" s="250">
        <v>-2127372.7599999998</v>
      </c>
      <c r="T60" s="250">
        <v>2210713.7999999998</v>
      </c>
      <c r="U60" s="40">
        <v>2123071.04</v>
      </c>
      <c r="V60" s="40"/>
      <c r="W60" s="40">
        <v>978.16</v>
      </c>
      <c r="X60" s="40">
        <v>894522</v>
      </c>
      <c r="Y60" s="40"/>
      <c r="Z60" s="246">
        <v>1224522</v>
      </c>
      <c r="AA60" s="246"/>
      <c r="AB60" s="246">
        <v>5748</v>
      </c>
      <c r="AC60" s="246">
        <v>898106.11</v>
      </c>
      <c r="AD60" s="246">
        <v>166953.41</v>
      </c>
      <c r="AE60" s="246"/>
      <c r="AF60" s="264">
        <f>SUM(F60:H60)</f>
        <v>937644.35</v>
      </c>
      <c r="AG60" s="271">
        <f t="shared" si="1"/>
        <v>598693</v>
      </c>
      <c r="AH60" s="266">
        <f t="shared" si="2"/>
        <v>338951.35</v>
      </c>
      <c r="AI60" s="272">
        <f t="shared" si="3"/>
        <v>3018571.2</v>
      </c>
      <c r="AJ60" s="273">
        <f t="shared" si="4"/>
        <v>2295329.52</v>
      </c>
      <c r="AK60" s="266">
        <f t="shared" si="5"/>
        <v>723241.68000000017</v>
      </c>
    </row>
    <row r="61" spans="1:37" x14ac:dyDescent="0.2">
      <c r="A61" s="262" t="s">
        <v>188</v>
      </c>
      <c r="B61" s="262" t="s">
        <v>260</v>
      </c>
      <c r="C61" s="262">
        <v>3543</v>
      </c>
      <c r="D61" s="262" t="s">
        <v>263</v>
      </c>
      <c r="E61" s="250" t="s">
        <v>263</v>
      </c>
      <c r="F61" s="244">
        <v>868141.08</v>
      </c>
      <c r="G61" s="244">
        <v>35059</v>
      </c>
      <c r="H61" s="244">
        <v>323361.11</v>
      </c>
      <c r="I61" s="250">
        <v>818323.97</v>
      </c>
      <c r="J61" s="250">
        <v>-36951.129999999997</v>
      </c>
      <c r="L61" s="245">
        <v>22490</v>
      </c>
      <c r="M61" s="245">
        <v>13975</v>
      </c>
      <c r="O61" s="245">
        <v>248122</v>
      </c>
      <c r="S61" s="250">
        <v>210224.62</v>
      </c>
      <c r="T61" s="250">
        <v>1549075.07</v>
      </c>
      <c r="U61" s="40">
        <v>2036327.74</v>
      </c>
      <c r="V61" s="40">
        <v>267341</v>
      </c>
      <c r="W61" s="40">
        <v>1410.48</v>
      </c>
      <c r="X61" s="40">
        <v>1134439</v>
      </c>
      <c r="Y61" s="40">
        <v>74400</v>
      </c>
      <c r="Z61" s="246">
        <v>1411239</v>
      </c>
      <c r="AC61" s="246">
        <v>1378857.55</v>
      </c>
      <c r="AD61" s="246">
        <v>140733.56</v>
      </c>
      <c r="AF61" s="264">
        <f>SUM(F61:H61)</f>
        <v>1226561.19</v>
      </c>
      <c r="AG61" s="271">
        <f t="shared" si="1"/>
        <v>284587</v>
      </c>
      <c r="AH61" s="266">
        <f t="shared" si="2"/>
        <v>941974.19</v>
      </c>
      <c r="AI61" s="272">
        <f t="shared" si="3"/>
        <v>3513918.22</v>
      </c>
      <c r="AJ61" s="273">
        <f t="shared" si="4"/>
        <v>2930830.11</v>
      </c>
      <c r="AK61" s="266">
        <f t="shared" si="5"/>
        <v>583088.11000000034</v>
      </c>
    </row>
    <row r="62" spans="1:37" x14ac:dyDescent="0.2">
      <c r="A62" s="262" t="s">
        <v>188</v>
      </c>
      <c r="B62" s="262" t="s">
        <v>260</v>
      </c>
      <c r="C62" s="262">
        <v>6330</v>
      </c>
      <c r="D62" s="262" t="s">
        <v>264</v>
      </c>
      <c r="E62" s="250" t="s">
        <v>264</v>
      </c>
      <c r="F62" s="244">
        <v>360474.73</v>
      </c>
      <c r="G62" s="244">
        <v>147878</v>
      </c>
      <c r="H62" s="244">
        <v>112487.26</v>
      </c>
      <c r="I62" s="250">
        <v>47476.52</v>
      </c>
      <c r="J62" s="250">
        <v>164458.56</v>
      </c>
      <c r="M62" s="245">
        <v>67725</v>
      </c>
      <c r="O62" s="245">
        <v>355144</v>
      </c>
      <c r="P62" s="245">
        <v>895001.68</v>
      </c>
      <c r="S62" s="250">
        <v>-732513.36</v>
      </c>
      <c r="T62" s="250">
        <v>3406179.86</v>
      </c>
      <c r="U62" s="40">
        <v>2191218.39</v>
      </c>
      <c r="W62" s="40">
        <v>862.48</v>
      </c>
      <c r="X62" s="40">
        <v>1125676.3999999999</v>
      </c>
      <c r="Z62" s="246">
        <v>1665404.4</v>
      </c>
      <c r="AC62" s="246">
        <v>1236339.42</v>
      </c>
      <c r="AD62" s="246">
        <v>61352.1</v>
      </c>
      <c r="AF62" s="264">
        <f>SUM(F62:H62)</f>
        <v>620839.99</v>
      </c>
      <c r="AG62" s="271">
        <f t="shared" si="1"/>
        <v>1317870.6800000002</v>
      </c>
      <c r="AH62" s="266">
        <f t="shared" si="2"/>
        <v>-697030.69000000018</v>
      </c>
      <c r="AI62" s="272">
        <f t="shared" si="3"/>
        <v>3317757.27</v>
      </c>
      <c r="AJ62" s="273">
        <f t="shared" si="4"/>
        <v>2963095.92</v>
      </c>
      <c r="AK62" s="266">
        <f t="shared" si="5"/>
        <v>354661.35000000009</v>
      </c>
    </row>
    <row r="63" spans="1:37" x14ac:dyDescent="0.2">
      <c r="A63" s="262" t="s">
        <v>188</v>
      </c>
      <c r="B63" s="262" t="s">
        <v>260</v>
      </c>
      <c r="C63" s="262">
        <v>3421</v>
      </c>
      <c r="D63" s="262" t="s">
        <v>265</v>
      </c>
      <c r="E63" s="250" t="s">
        <v>265</v>
      </c>
      <c r="F63" s="244">
        <v>313368.61</v>
      </c>
      <c r="G63" s="244">
        <v>7335</v>
      </c>
      <c r="H63" s="244">
        <v>10585.37</v>
      </c>
      <c r="I63" s="250">
        <v>188895.44</v>
      </c>
      <c r="J63" s="250">
        <v>202868.81</v>
      </c>
      <c r="L63" s="245">
        <v>0</v>
      </c>
      <c r="M63" s="245">
        <v>47570</v>
      </c>
      <c r="O63" s="245">
        <v>454638</v>
      </c>
      <c r="S63" s="250">
        <v>1721.01</v>
      </c>
      <c r="T63" s="250">
        <v>1679166.57</v>
      </c>
      <c r="U63" s="40">
        <v>1398947.04</v>
      </c>
      <c r="V63" s="40">
        <v>15000</v>
      </c>
      <c r="W63" s="40">
        <v>886.73</v>
      </c>
      <c r="X63" s="40">
        <v>91727.6</v>
      </c>
      <c r="Y63" s="40">
        <v>175400</v>
      </c>
      <c r="Z63" s="246">
        <v>461859.6</v>
      </c>
      <c r="AB63" s="246">
        <v>440</v>
      </c>
      <c r="AC63" s="246">
        <v>1039590.85</v>
      </c>
      <c r="AD63" s="246">
        <v>57860.59</v>
      </c>
      <c r="AF63" s="264">
        <f>SUM(F63:H63)</f>
        <v>331288.98</v>
      </c>
      <c r="AG63" s="271">
        <f t="shared" si="1"/>
        <v>502208</v>
      </c>
      <c r="AH63" s="266">
        <f t="shared" si="2"/>
        <v>-170919.02000000002</v>
      </c>
      <c r="AI63" s="272">
        <f t="shared" si="3"/>
        <v>1681961.37</v>
      </c>
      <c r="AJ63" s="273">
        <f t="shared" si="4"/>
        <v>1559751.04</v>
      </c>
      <c r="AK63" s="266">
        <f t="shared" si="5"/>
        <v>122210.33000000007</v>
      </c>
    </row>
    <row r="64" spans="1:37" x14ac:dyDescent="0.2">
      <c r="A64" s="262" t="s">
        <v>188</v>
      </c>
      <c r="B64" s="262" t="s">
        <v>260</v>
      </c>
      <c r="C64" s="262">
        <v>3591</v>
      </c>
      <c r="D64" s="262" t="s">
        <v>266</v>
      </c>
      <c r="E64" s="250" t="s">
        <v>266</v>
      </c>
      <c r="F64" s="244">
        <v>461828.54</v>
      </c>
      <c r="G64" s="244">
        <v>0</v>
      </c>
      <c r="H64" s="244">
        <v>17976.32</v>
      </c>
      <c r="I64" s="250">
        <v>519505.88</v>
      </c>
      <c r="J64" s="250">
        <v>249543.19</v>
      </c>
      <c r="L64" s="245">
        <v>0</v>
      </c>
      <c r="M64" s="245">
        <v>54875</v>
      </c>
      <c r="O64" s="245">
        <v>274040</v>
      </c>
      <c r="P64" s="245">
        <v>43400</v>
      </c>
      <c r="T64" s="250">
        <v>1290095.46</v>
      </c>
      <c r="U64" s="40">
        <v>1333104.3899999999</v>
      </c>
      <c r="W64" s="40">
        <v>572.5</v>
      </c>
      <c r="X64" s="40">
        <v>1014691.81</v>
      </c>
      <c r="Y64" s="40">
        <v>46000</v>
      </c>
      <c r="Z64" s="246">
        <v>1529691.81</v>
      </c>
      <c r="AC64" s="246">
        <v>582698.31000000006</v>
      </c>
      <c r="AD64" s="246">
        <v>119770.74</v>
      </c>
      <c r="AF64" s="264">
        <f>SUM(F64:H64)</f>
        <v>479804.86</v>
      </c>
      <c r="AG64" s="271">
        <f t="shared" si="1"/>
        <v>372315</v>
      </c>
      <c r="AH64" s="266">
        <f t="shared" si="2"/>
        <v>107489.85999999999</v>
      </c>
      <c r="AI64" s="272">
        <f t="shared" si="3"/>
        <v>2394368.7000000002</v>
      </c>
      <c r="AJ64" s="273">
        <f t="shared" si="4"/>
        <v>2232160.8600000003</v>
      </c>
      <c r="AK64" s="266">
        <f t="shared" si="5"/>
        <v>162207.83999999985</v>
      </c>
    </row>
    <row r="65" spans="1:37" x14ac:dyDescent="0.2">
      <c r="A65" s="262" t="s">
        <v>188</v>
      </c>
      <c r="B65" s="262" t="s">
        <v>260</v>
      </c>
      <c r="C65" s="262">
        <v>4772</v>
      </c>
      <c r="D65" s="262" t="s">
        <v>267</v>
      </c>
      <c r="E65" s="250" t="s">
        <v>267</v>
      </c>
      <c r="F65" s="244">
        <v>829726.43</v>
      </c>
      <c r="G65" s="244">
        <v>23418</v>
      </c>
      <c r="H65" s="244">
        <v>15330.3</v>
      </c>
      <c r="I65" s="250">
        <v>-15720.13</v>
      </c>
      <c r="J65" s="250">
        <v>74910.97</v>
      </c>
      <c r="L65" s="245">
        <v>2993</v>
      </c>
      <c r="M65" s="245">
        <v>198895</v>
      </c>
      <c r="O65" s="245">
        <v>402574</v>
      </c>
      <c r="P65" s="245">
        <v>4975</v>
      </c>
      <c r="S65" s="250">
        <v>71303.600000000006</v>
      </c>
      <c r="T65" s="250">
        <v>2056145.55</v>
      </c>
      <c r="U65" s="40">
        <v>1554516.78</v>
      </c>
      <c r="W65" s="40">
        <v>1349.25</v>
      </c>
      <c r="X65" s="40">
        <v>1181756</v>
      </c>
      <c r="Z65" s="246">
        <v>1803736</v>
      </c>
      <c r="AB65" s="246">
        <v>15632</v>
      </c>
      <c r="AC65" s="246">
        <v>792469.64</v>
      </c>
      <c r="AD65" s="246">
        <v>191058.52</v>
      </c>
      <c r="AF65" s="264">
        <f>SUM(F65:H65)</f>
        <v>868474.7300000001</v>
      </c>
      <c r="AG65" s="271">
        <f t="shared" si="1"/>
        <v>609437</v>
      </c>
      <c r="AH65" s="266">
        <f t="shared" si="2"/>
        <v>259037.7300000001</v>
      </c>
      <c r="AI65" s="272">
        <f t="shared" si="3"/>
        <v>2737622.0300000003</v>
      </c>
      <c r="AJ65" s="273">
        <f t="shared" si="4"/>
        <v>2802896.16</v>
      </c>
      <c r="AK65" s="266">
        <f t="shared" si="5"/>
        <v>-65274.129999999888</v>
      </c>
    </row>
    <row r="66" spans="1:37" x14ac:dyDescent="0.2">
      <c r="A66" s="262" t="s">
        <v>190</v>
      </c>
      <c r="B66" s="262" t="s">
        <v>269</v>
      </c>
      <c r="C66" s="262">
        <v>5834</v>
      </c>
      <c r="D66" s="262" t="s">
        <v>271</v>
      </c>
      <c r="E66" s="250" t="s">
        <v>271</v>
      </c>
      <c r="F66" s="244">
        <v>799281.08</v>
      </c>
      <c r="G66" s="244">
        <v>0</v>
      </c>
      <c r="H66" s="244">
        <v>98967.84</v>
      </c>
      <c r="I66" s="250">
        <v>669150.68999999994</v>
      </c>
      <c r="J66" s="250">
        <v>432107.74</v>
      </c>
      <c r="L66" s="245">
        <v>10489</v>
      </c>
      <c r="M66" s="245">
        <v>19163.849999999999</v>
      </c>
      <c r="O66" s="245">
        <v>236182</v>
      </c>
      <c r="P66" s="245">
        <v>12403</v>
      </c>
      <c r="S66" s="250">
        <v>-1350652.02</v>
      </c>
      <c r="T66" s="250">
        <v>2912713.08</v>
      </c>
      <c r="U66" s="40">
        <v>1976949.22</v>
      </c>
      <c r="V66" s="40">
        <v>314971</v>
      </c>
      <c r="W66" s="40">
        <v>680.4</v>
      </c>
      <c r="Z66" s="246">
        <v>673650</v>
      </c>
      <c r="AC66" s="246">
        <v>1134233.6200000001</v>
      </c>
      <c r="AD66" s="246">
        <v>287642.56</v>
      </c>
      <c r="AF66" s="264">
        <f>SUM(F66:H66)</f>
        <v>898248.91999999993</v>
      </c>
      <c r="AG66" s="271">
        <f t="shared" si="1"/>
        <v>278237.84999999998</v>
      </c>
      <c r="AH66" s="266">
        <f t="shared" si="2"/>
        <v>620011.06999999995</v>
      </c>
      <c r="AI66" s="272">
        <f t="shared" si="3"/>
        <v>2292600.6199999996</v>
      </c>
      <c r="AJ66" s="273">
        <f t="shared" si="4"/>
        <v>2095526.1800000002</v>
      </c>
      <c r="AK66" s="266">
        <f t="shared" si="5"/>
        <v>197074.43999999948</v>
      </c>
    </row>
    <row r="67" spans="1:37" x14ac:dyDescent="0.2">
      <c r="A67" s="262" t="s">
        <v>190</v>
      </c>
      <c r="B67" s="262" t="s">
        <v>269</v>
      </c>
      <c r="C67" s="262">
        <v>4475</v>
      </c>
      <c r="D67" s="262" t="s">
        <v>272</v>
      </c>
      <c r="E67" s="250" t="s">
        <v>272</v>
      </c>
      <c r="F67" s="244">
        <v>701860.86</v>
      </c>
      <c r="G67" s="244">
        <v>0</v>
      </c>
      <c r="H67" s="244">
        <v>47459.42</v>
      </c>
      <c r="I67" s="250">
        <v>866749.4</v>
      </c>
      <c r="J67" s="250">
        <v>419161.53</v>
      </c>
      <c r="L67" s="245">
        <v>21400</v>
      </c>
      <c r="M67" s="245">
        <v>14870.56</v>
      </c>
      <c r="O67" s="245">
        <v>115000</v>
      </c>
      <c r="P67" s="245">
        <v>1750</v>
      </c>
      <c r="T67" s="250">
        <v>1364480.05</v>
      </c>
      <c r="U67" s="40">
        <v>1431320.42</v>
      </c>
      <c r="W67" s="40">
        <v>770</v>
      </c>
      <c r="Z67" s="246">
        <v>322600</v>
      </c>
      <c r="AC67" s="246">
        <v>680498.4</v>
      </c>
      <c r="AD67" s="246">
        <v>192306.18</v>
      </c>
      <c r="AF67" s="264">
        <f>SUM(F67:H67)</f>
        <v>749320.28</v>
      </c>
      <c r="AG67" s="271">
        <f t="shared" si="1"/>
        <v>153020.56</v>
      </c>
      <c r="AH67" s="266">
        <f t="shared" si="2"/>
        <v>596299.72</v>
      </c>
      <c r="AI67" s="272">
        <f t="shared" si="3"/>
        <v>1432090.42</v>
      </c>
      <c r="AJ67" s="273">
        <f t="shared" si="4"/>
        <v>1195404.58</v>
      </c>
      <c r="AK67" s="266">
        <f t="shared" si="5"/>
        <v>236685.83999999985</v>
      </c>
    </row>
    <row r="68" spans="1:37" x14ac:dyDescent="0.2">
      <c r="A68" s="262" t="s">
        <v>190</v>
      </c>
      <c r="B68" s="262" t="s">
        <v>269</v>
      </c>
      <c r="C68" s="262">
        <v>1990</v>
      </c>
      <c r="D68" s="262" t="s">
        <v>273</v>
      </c>
      <c r="E68" s="250" t="s">
        <v>273</v>
      </c>
      <c r="F68" s="244">
        <v>216565.26</v>
      </c>
      <c r="G68" s="244">
        <v>0</v>
      </c>
      <c r="H68" s="244">
        <v>17496.439999999999</v>
      </c>
      <c r="I68" s="250">
        <v>760121.13</v>
      </c>
      <c r="J68" s="250">
        <v>249880.95</v>
      </c>
      <c r="L68" s="245">
        <v>12399</v>
      </c>
      <c r="M68" s="245">
        <v>16371.86</v>
      </c>
      <c r="P68" s="245">
        <v>1780.84</v>
      </c>
      <c r="Q68" s="250">
        <v>9000</v>
      </c>
      <c r="R68" s="250">
        <v>-901183.61</v>
      </c>
      <c r="T68" s="250">
        <v>2067672.51</v>
      </c>
      <c r="U68" s="40">
        <v>1115118.45</v>
      </c>
      <c r="V68" s="40">
        <v>100450</v>
      </c>
      <c r="W68" s="40">
        <v>144.22999999999999</v>
      </c>
      <c r="Z68" s="246">
        <v>239100</v>
      </c>
      <c r="AC68" s="246">
        <v>631880.82999999996</v>
      </c>
      <c r="AD68" s="246">
        <v>219167.67</v>
      </c>
      <c r="AF68" s="264">
        <f>SUM(F68:H68)</f>
        <v>234061.7</v>
      </c>
      <c r="AG68" s="271">
        <f t="shared" si="1"/>
        <v>30551.7</v>
      </c>
      <c r="AH68" s="266">
        <f t="shared" si="2"/>
        <v>203510</v>
      </c>
      <c r="AI68" s="272">
        <f t="shared" si="3"/>
        <v>1215712.68</v>
      </c>
      <c r="AJ68" s="273">
        <f t="shared" si="4"/>
        <v>1090148.5</v>
      </c>
      <c r="AK68" s="266">
        <f t="shared" si="5"/>
        <v>125564.17999999993</v>
      </c>
    </row>
    <row r="69" spans="1:37" x14ac:dyDescent="0.2">
      <c r="A69" s="262" t="s">
        <v>190</v>
      </c>
      <c r="B69" s="262" t="s">
        <v>269</v>
      </c>
      <c r="C69" s="262">
        <v>5043</v>
      </c>
      <c r="D69" s="262" t="s">
        <v>274</v>
      </c>
      <c r="E69" s="250" t="s">
        <v>274</v>
      </c>
      <c r="F69" s="244">
        <v>404763.7</v>
      </c>
      <c r="G69" s="244">
        <v>0</v>
      </c>
      <c r="H69" s="244">
        <v>1845.31</v>
      </c>
      <c r="I69" s="250">
        <v>692717.14</v>
      </c>
      <c r="J69" s="250">
        <v>767589.26</v>
      </c>
      <c r="L69" s="245">
        <v>0</v>
      </c>
      <c r="M69" s="245">
        <v>58994.3</v>
      </c>
      <c r="P69" s="245">
        <v>2803.74</v>
      </c>
      <c r="T69" s="250">
        <v>2226508.67</v>
      </c>
      <c r="U69" s="40">
        <v>2296649.15</v>
      </c>
      <c r="V69" s="40">
        <v>49000</v>
      </c>
      <c r="W69" s="40">
        <v>368.15</v>
      </c>
      <c r="Z69" s="246">
        <v>448894</v>
      </c>
      <c r="AA69" s="246">
        <v>30000</v>
      </c>
      <c r="AB69" s="246">
        <v>3800</v>
      </c>
      <c r="AC69" s="246">
        <v>1309287.83</v>
      </c>
      <c r="AD69" s="246">
        <v>248289.53</v>
      </c>
      <c r="AF69" s="264">
        <f>SUM(F69:H69)</f>
        <v>406609.01</v>
      </c>
      <c r="AG69" s="271">
        <f t="shared" ref="AG69:AG71" si="6">SUM(L69:P69)</f>
        <v>61798.04</v>
      </c>
      <c r="AH69" s="266">
        <f t="shared" ref="AH69:AH71" si="7">AF69-AG69</f>
        <v>344810.97000000003</v>
      </c>
      <c r="AI69" s="272">
        <f t="shared" ref="AI69:AI71" si="8">SUM(U69:Y69)</f>
        <v>2346017.2999999998</v>
      </c>
      <c r="AJ69" s="273">
        <f t="shared" ref="AJ69:AJ71" si="9">SUM(Z69:AE69)</f>
        <v>2040271.36</v>
      </c>
      <c r="AK69" s="266">
        <f t="shared" si="5"/>
        <v>305745.93999999971</v>
      </c>
    </row>
    <row r="70" spans="1:37" x14ac:dyDescent="0.2">
      <c r="A70" s="262" t="s">
        <v>190</v>
      </c>
      <c r="B70" s="262" t="s">
        <v>269</v>
      </c>
      <c r="C70" s="262">
        <v>5442</v>
      </c>
      <c r="D70" s="262" t="s">
        <v>275</v>
      </c>
      <c r="E70" s="250" t="s">
        <v>275</v>
      </c>
      <c r="F70" s="244">
        <v>342931.82</v>
      </c>
      <c r="G70" s="244">
        <v>0</v>
      </c>
      <c r="H70" s="244">
        <v>34224.01</v>
      </c>
      <c r="I70" s="250">
        <v>389378.4</v>
      </c>
      <c r="J70" s="250">
        <v>686799.19</v>
      </c>
      <c r="L70" s="245">
        <v>11500</v>
      </c>
      <c r="M70" s="245">
        <v>16334.77</v>
      </c>
      <c r="O70" s="245">
        <v>116640</v>
      </c>
      <c r="P70" s="245">
        <v>295.94</v>
      </c>
      <c r="T70" s="250">
        <v>2114406.96</v>
      </c>
      <c r="U70" s="40">
        <v>2027642.62</v>
      </c>
      <c r="V70" s="40">
        <v>126365</v>
      </c>
      <c r="W70" s="40">
        <v>511.5</v>
      </c>
      <c r="Z70" s="246">
        <v>491232.26</v>
      </c>
      <c r="AB70" s="246">
        <v>9137</v>
      </c>
      <c r="AC70" s="246">
        <v>1554700.2</v>
      </c>
      <c r="AD70" s="246">
        <v>313460.53999999998</v>
      </c>
      <c r="AE70" s="246">
        <v>1580</v>
      </c>
      <c r="AF70" s="264">
        <f>SUM(F70:H70)</f>
        <v>377155.83</v>
      </c>
      <c r="AG70" s="271">
        <f t="shared" si="6"/>
        <v>144770.71</v>
      </c>
      <c r="AH70" s="266">
        <f t="shared" si="7"/>
        <v>232385.12000000002</v>
      </c>
      <c r="AI70" s="272">
        <f t="shared" si="8"/>
        <v>2154519.12</v>
      </c>
      <c r="AJ70" s="273">
        <f t="shared" si="9"/>
        <v>2370110</v>
      </c>
      <c r="AK70" s="266">
        <f>AI70-AJ70</f>
        <v>-215590.87999999989</v>
      </c>
    </row>
    <row r="71" spans="1:37" ht="24" x14ac:dyDescent="0.55000000000000004">
      <c r="D71" s="194"/>
      <c r="AF71" s="264">
        <f>SUM(F71:H71)</f>
        <v>0</v>
      </c>
      <c r="AG71" s="271">
        <f t="shared" si="6"/>
        <v>0</v>
      </c>
      <c r="AH71" s="266">
        <f t="shared" si="7"/>
        <v>0</v>
      </c>
      <c r="AI71" s="272">
        <f t="shared" si="8"/>
        <v>0</v>
      </c>
      <c r="AJ71" s="273">
        <f t="shared" si="9"/>
        <v>0</v>
      </c>
      <c r="AK71" s="266">
        <f>AI71-AJ71</f>
        <v>0</v>
      </c>
    </row>
    <row r="72" spans="1:37" x14ac:dyDescent="0.2">
      <c r="AG72" s="271"/>
      <c r="AI72" s="272"/>
      <c r="AJ72" s="273"/>
    </row>
    <row r="73" spans="1:37" x14ac:dyDescent="0.2">
      <c r="AG73" s="271"/>
      <c r="AI73" s="272"/>
      <c r="AJ73" s="273"/>
    </row>
    <row r="74" spans="1:37" x14ac:dyDescent="0.2">
      <c r="AG74" s="271"/>
      <c r="AI74" s="272"/>
      <c r="AJ74" s="273"/>
    </row>
    <row r="75" spans="1:37" x14ac:dyDescent="0.2">
      <c r="AG75" s="271"/>
      <c r="AI75" s="272"/>
      <c r="AJ75" s="273"/>
    </row>
    <row r="76" spans="1:37" x14ac:dyDescent="0.2">
      <c r="AG76" s="271"/>
      <c r="AI76" s="272"/>
      <c r="AJ76" s="273"/>
    </row>
    <row r="77" spans="1:37" x14ac:dyDescent="0.2">
      <c r="AG77" s="271"/>
      <c r="AI77" s="272"/>
      <c r="AJ77" s="273"/>
    </row>
    <row r="78" spans="1:37" x14ac:dyDescent="0.2">
      <c r="AG78" s="271"/>
      <c r="AI78" s="272"/>
      <c r="AJ78" s="273"/>
    </row>
    <row r="79" spans="1:37" x14ac:dyDescent="0.2">
      <c r="AG79" s="271"/>
      <c r="AI79" s="272"/>
      <c r="AJ79" s="273"/>
    </row>
    <row r="80" spans="1:37" x14ac:dyDescent="0.2">
      <c r="AG80" s="271"/>
      <c r="AI80" s="272"/>
      <c r="AJ80" s="273"/>
    </row>
    <row r="81" spans="33:36" x14ac:dyDescent="0.2">
      <c r="AG81" s="271"/>
      <c r="AI81" s="272"/>
      <c r="AJ81" s="273"/>
    </row>
    <row r="82" spans="33:36" x14ac:dyDescent="0.2">
      <c r="AG82" s="271"/>
      <c r="AI82" s="272"/>
      <c r="AJ82" s="273"/>
    </row>
    <row r="83" spans="33:36" x14ac:dyDescent="0.2">
      <c r="AG83" s="271"/>
      <c r="AI83" s="272"/>
      <c r="AJ83" s="273"/>
    </row>
    <row r="84" spans="33:36" x14ac:dyDescent="0.2">
      <c r="AG84" s="271"/>
      <c r="AI84" s="272"/>
      <c r="AJ84" s="273"/>
    </row>
    <row r="85" spans="33:36" x14ac:dyDescent="0.2">
      <c r="AG85" s="271"/>
      <c r="AI85" s="272"/>
      <c r="AJ85" s="273"/>
    </row>
    <row r="86" spans="33:36" x14ac:dyDescent="0.2">
      <c r="AG86" s="271"/>
      <c r="AI86" s="272"/>
      <c r="AJ86" s="273"/>
    </row>
    <row r="87" spans="33:36" x14ac:dyDescent="0.2">
      <c r="AG87" s="271"/>
      <c r="AI87" s="272"/>
      <c r="AJ87" s="273"/>
    </row>
    <row r="88" spans="33:36" x14ac:dyDescent="0.2">
      <c r="AG88" s="271"/>
      <c r="AI88" s="272"/>
      <c r="AJ88" s="273"/>
    </row>
    <row r="89" spans="33:36" x14ac:dyDescent="0.2">
      <c r="AG89" s="271"/>
      <c r="AI89" s="272"/>
      <c r="AJ89" s="273"/>
    </row>
    <row r="90" spans="33:36" x14ac:dyDescent="0.2">
      <c r="AG90" s="271"/>
      <c r="AI90" s="272"/>
      <c r="AJ90" s="273"/>
    </row>
    <row r="91" spans="33:36" x14ac:dyDescent="0.2">
      <c r="AG91" s="271"/>
      <c r="AI91" s="272"/>
      <c r="AJ91" s="273"/>
    </row>
    <row r="92" spans="33:36" x14ac:dyDescent="0.2">
      <c r="AG92" s="271"/>
      <c r="AI92" s="272"/>
      <c r="AJ92" s="273"/>
    </row>
    <row r="93" spans="33:36" x14ac:dyDescent="0.2">
      <c r="AG93" s="271"/>
      <c r="AI93" s="272"/>
      <c r="AJ93" s="273"/>
    </row>
    <row r="94" spans="33:36" x14ac:dyDescent="0.2">
      <c r="AG94" s="271"/>
      <c r="AI94" s="272"/>
      <c r="AJ94" s="273"/>
    </row>
    <row r="95" spans="33:36" x14ac:dyDescent="0.2">
      <c r="AG95" s="271"/>
      <c r="AI95" s="272"/>
      <c r="AJ95" s="273"/>
    </row>
    <row r="96" spans="33:36" x14ac:dyDescent="0.2">
      <c r="AG96" s="271"/>
      <c r="AI96" s="272"/>
      <c r="AJ96" s="273"/>
    </row>
    <row r="97" spans="33:36" x14ac:dyDescent="0.2">
      <c r="AG97" s="271"/>
      <c r="AI97" s="272"/>
      <c r="AJ97" s="273"/>
    </row>
    <row r="98" spans="33:36" x14ac:dyDescent="0.2">
      <c r="AG98" s="271"/>
      <c r="AI98" s="272"/>
      <c r="AJ98" s="273"/>
    </row>
    <row r="99" spans="33:36" x14ac:dyDescent="0.2">
      <c r="AG99" s="271"/>
      <c r="AI99" s="272"/>
      <c r="AJ99" s="273"/>
    </row>
    <row r="100" spans="33:36" x14ac:dyDescent="0.2">
      <c r="AG100" s="271"/>
      <c r="AI100" s="272"/>
      <c r="AJ100" s="273"/>
    </row>
    <row r="101" spans="33:36" x14ac:dyDescent="0.2">
      <c r="AG101" s="271"/>
      <c r="AI101" s="272"/>
      <c r="AJ101" s="273"/>
    </row>
    <row r="102" spans="33:36" x14ac:dyDescent="0.2">
      <c r="AG102" s="271"/>
      <c r="AI102" s="272"/>
      <c r="AJ102" s="273"/>
    </row>
    <row r="103" spans="33:36" x14ac:dyDescent="0.2">
      <c r="AG103" s="271"/>
      <c r="AI103" s="272"/>
      <c r="AJ103" s="273"/>
    </row>
    <row r="104" spans="33:36" x14ac:dyDescent="0.2">
      <c r="AG104" s="271"/>
      <c r="AI104" s="272"/>
      <c r="AJ104" s="273"/>
    </row>
    <row r="105" spans="33:36" x14ac:dyDescent="0.2">
      <c r="AG105" s="271"/>
      <c r="AI105" s="272"/>
      <c r="AJ105" s="273"/>
    </row>
    <row r="106" spans="33:36" x14ac:dyDescent="0.2">
      <c r="AG106" s="271"/>
      <c r="AI106" s="272"/>
      <c r="AJ106" s="273"/>
    </row>
    <row r="107" spans="33:36" x14ac:dyDescent="0.2">
      <c r="AG107" s="271"/>
      <c r="AI107" s="272"/>
      <c r="AJ107" s="273"/>
    </row>
    <row r="108" spans="33:36" x14ac:dyDescent="0.2">
      <c r="AG108" s="271"/>
      <c r="AI108" s="272"/>
      <c r="AJ108" s="273"/>
    </row>
    <row r="109" spans="33:36" x14ac:dyDescent="0.2">
      <c r="AG109" s="271"/>
      <c r="AI109" s="272"/>
      <c r="AJ109" s="273"/>
    </row>
    <row r="110" spans="33:36" x14ac:dyDescent="0.2">
      <c r="AG110" s="271"/>
      <c r="AI110" s="272"/>
      <c r="AJ110" s="273"/>
    </row>
    <row r="111" spans="33:36" x14ac:dyDescent="0.2">
      <c r="AG111" s="271"/>
      <c r="AI111" s="272"/>
      <c r="AJ111" s="273"/>
    </row>
    <row r="112" spans="33:36" x14ac:dyDescent="0.2">
      <c r="AG112" s="271"/>
      <c r="AI112" s="272"/>
      <c r="AJ112" s="273"/>
    </row>
    <row r="113" spans="33:36" x14ac:dyDescent="0.2">
      <c r="AG113" s="271"/>
      <c r="AI113" s="272"/>
      <c r="AJ113" s="273"/>
    </row>
    <row r="114" spans="33:36" x14ac:dyDescent="0.2">
      <c r="AG114" s="271"/>
      <c r="AI114" s="272"/>
      <c r="AJ114" s="273"/>
    </row>
    <row r="115" spans="33:36" x14ac:dyDescent="0.2">
      <c r="AG115" s="271"/>
      <c r="AI115" s="272"/>
      <c r="AJ115" s="273"/>
    </row>
    <row r="116" spans="33:36" x14ac:dyDescent="0.2">
      <c r="AG116" s="271"/>
      <c r="AI116" s="272"/>
      <c r="AJ116" s="273"/>
    </row>
    <row r="117" spans="33:36" x14ac:dyDescent="0.2">
      <c r="AG117" s="271"/>
      <c r="AI117" s="272"/>
      <c r="AJ117" s="273"/>
    </row>
    <row r="118" spans="33:36" x14ac:dyDescent="0.2">
      <c r="AG118" s="271"/>
      <c r="AI118" s="272"/>
      <c r="AJ118" s="273"/>
    </row>
    <row r="119" spans="33:36" x14ac:dyDescent="0.2">
      <c r="AG119" s="271"/>
      <c r="AI119" s="272"/>
      <c r="AJ119" s="273"/>
    </row>
    <row r="120" spans="33:36" x14ac:dyDescent="0.2">
      <c r="AG120" s="271"/>
      <c r="AI120" s="272"/>
      <c r="AJ120" s="273"/>
    </row>
    <row r="121" spans="33:36" x14ac:dyDescent="0.2">
      <c r="AG121" s="271"/>
      <c r="AI121" s="272"/>
      <c r="AJ121" s="273"/>
    </row>
    <row r="122" spans="33:36" x14ac:dyDescent="0.2">
      <c r="AG122" s="271"/>
      <c r="AI122" s="272"/>
      <c r="AJ122" s="273"/>
    </row>
    <row r="123" spans="33:36" x14ac:dyDescent="0.2">
      <c r="AG123" s="271"/>
      <c r="AI123" s="272"/>
      <c r="AJ123" s="273"/>
    </row>
    <row r="124" spans="33:36" x14ac:dyDescent="0.2">
      <c r="AG124" s="271"/>
      <c r="AI124" s="272"/>
      <c r="AJ124" s="273"/>
    </row>
    <row r="125" spans="33:36" x14ac:dyDescent="0.2">
      <c r="AG125" s="271"/>
      <c r="AI125" s="272"/>
      <c r="AJ125" s="273"/>
    </row>
    <row r="126" spans="33:36" x14ac:dyDescent="0.2">
      <c r="AG126" s="271"/>
      <c r="AI126" s="272"/>
      <c r="AJ126" s="273"/>
    </row>
    <row r="127" spans="33:36" x14ac:dyDescent="0.2">
      <c r="AG127" s="271"/>
      <c r="AI127" s="272"/>
      <c r="AJ127" s="273"/>
    </row>
    <row r="128" spans="33:36" x14ac:dyDescent="0.2">
      <c r="AG128" s="271"/>
      <c r="AI128" s="272"/>
      <c r="AJ128" s="273"/>
    </row>
    <row r="129" spans="33:36" x14ac:dyDescent="0.2">
      <c r="AG129" s="271"/>
      <c r="AI129" s="272"/>
      <c r="AJ129" s="273"/>
    </row>
    <row r="130" spans="33:36" x14ac:dyDescent="0.2">
      <c r="AG130" s="271"/>
      <c r="AI130" s="272"/>
      <c r="AJ130" s="273"/>
    </row>
    <row r="131" spans="33:36" x14ac:dyDescent="0.2">
      <c r="AG131" s="271"/>
      <c r="AI131" s="272"/>
      <c r="AJ131" s="273"/>
    </row>
    <row r="132" spans="33:36" x14ac:dyDescent="0.2">
      <c r="AG132" s="271"/>
      <c r="AI132" s="272"/>
      <c r="AJ132" s="273"/>
    </row>
    <row r="133" spans="33:36" x14ac:dyDescent="0.2">
      <c r="AG133" s="271"/>
      <c r="AI133" s="272"/>
      <c r="AJ133" s="273"/>
    </row>
    <row r="134" spans="33:36" x14ac:dyDescent="0.2">
      <c r="AG134" s="271"/>
      <c r="AI134" s="272"/>
      <c r="AJ134" s="273"/>
    </row>
    <row r="135" spans="33:36" x14ac:dyDescent="0.2">
      <c r="AG135" s="271"/>
      <c r="AI135" s="272"/>
      <c r="AJ135" s="273"/>
    </row>
    <row r="136" spans="33:36" x14ac:dyDescent="0.2">
      <c r="AG136" s="271"/>
      <c r="AI136" s="272"/>
      <c r="AJ136" s="273"/>
    </row>
    <row r="137" spans="33:36" x14ac:dyDescent="0.2">
      <c r="AG137" s="271"/>
      <c r="AI137" s="272"/>
      <c r="AJ137" s="273"/>
    </row>
    <row r="138" spans="33:36" x14ac:dyDescent="0.2">
      <c r="AG138" s="271"/>
      <c r="AI138" s="272"/>
      <c r="AJ138" s="273"/>
    </row>
    <row r="139" spans="33:36" x14ac:dyDescent="0.2">
      <c r="AG139" s="271"/>
      <c r="AI139" s="272"/>
      <c r="AJ139" s="273"/>
    </row>
    <row r="140" spans="33:36" x14ac:dyDescent="0.2">
      <c r="AG140" s="271"/>
      <c r="AI140" s="272"/>
      <c r="AJ140" s="273"/>
    </row>
    <row r="141" spans="33:36" x14ac:dyDescent="0.2">
      <c r="AG141" s="271"/>
      <c r="AI141" s="272"/>
      <c r="AJ141" s="273"/>
    </row>
    <row r="142" spans="33:36" x14ac:dyDescent="0.2">
      <c r="AG142" s="271"/>
      <c r="AI142" s="272"/>
      <c r="AJ142" s="273"/>
    </row>
    <row r="143" spans="33:36" x14ac:dyDescent="0.2">
      <c r="AG143" s="271"/>
      <c r="AI143" s="272"/>
      <c r="AJ143" s="273"/>
    </row>
    <row r="144" spans="33:36" x14ac:dyDescent="0.2">
      <c r="AG144" s="271"/>
      <c r="AI144" s="272"/>
      <c r="AJ144" s="273"/>
    </row>
    <row r="145" spans="33:36" x14ac:dyDescent="0.2">
      <c r="AG145" s="271"/>
      <c r="AI145" s="272"/>
      <c r="AJ145" s="273"/>
    </row>
    <row r="146" spans="33:36" x14ac:dyDescent="0.2">
      <c r="AG146" s="271"/>
      <c r="AI146" s="272"/>
      <c r="AJ146" s="273"/>
    </row>
    <row r="147" spans="33:36" x14ac:dyDescent="0.2">
      <c r="AG147" s="271"/>
      <c r="AI147" s="272"/>
      <c r="AJ147" s="273"/>
    </row>
    <row r="148" spans="33:36" x14ac:dyDescent="0.2">
      <c r="AG148" s="271"/>
      <c r="AI148" s="272"/>
      <c r="AJ148" s="273"/>
    </row>
    <row r="149" spans="33:36" x14ac:dyDescent="0.2">
      <c r="AG149" s="271"/>
      <c r="AI149" s="272"/>
      <c r="AJ149" s="273"/>
    </row>
    <row r="150" spans="33:36" x14ac:dyDescent="0.2">
      <c r="AG150" s="271"/>
      <c r="AI150" s="272"/>
      <c r="AJ150" s="273"/>
    </row>
    <row r="151" spans="33:36" x14ac:dyDescent="0.2">
      <c r="AG151" s="271"/>
      <c r="AI151" s="272"/>
      <c r="AJ151" s="273"/>
    </row>
  </sheetData>
  <autoFilter ref="A1:AK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"/>
  <sheetViews>
    <sheetView topLeftCell="U1" zoomScale="60" zoomScaleNormal="60" workbookViewId="0">
      <selection activeCell="Y1" sqref="A1:Y1048576"/>
    </sheetView>
  </sheetViews>
  <sheetFormatPr defaultColWidth="29" defaultRowHeight="14.25" x14ac:dyDescent="0.2"/>
  <cols>
    <col min="1" max="1" width="29" style="251"/>
    <col min="2" max="4" width="29" style="89"/>
    <col min="5" max="6" width="29" style="251"/>
    <col min="7" max="10" width="29" style="232"/>
    <col min="11" max="14" width="29" style="251"/>
    <col min="15" max="19" width="29" style="73"/>
    <col min="20" max="24" width="29" style="90"/>
    <col min="25" max="25" width="34.875" style="90" customWidth="1"/>
    <col min="26" max="16384" width="29" style="251"/>
  </cols>
  <sheetData>
    <row r="1" spans="1:25" x14ac:dyDescent="0.2">
      <c r="A1" s="251" t="s">
        <v>2456</v>
      </c>
      <c r="B1" s="89" t="s">
        <v>2457</v>
      </c>
      <c r="C1" s="89" t="s">
        <v>2458</v>
      </c>
      <c r="D1" s="89" t="s">
        <v>2459</v>
      </c>
      <c r="E1" s="251" t="s">
        <v>2460</v>
      </c>
      <c r="F1" s="251" t="s">
        <v>2461</v>
      </c>
      <c r="G1" s="232" t="s">
        <v>2463</v>
      </c>
      <c r="H1" s="232" t="s">
        <v>2464</v>
      </c>
      <c r="I1" s="232" t="s">
        <v>2465</v>
      </c>
      <c r="J1" s="232" t="s">
        <v>2466</v>
      </c>
      <c r="K1" s="251" t="s">
        <v>2467</v>
      </c>
      <c r="L1" s="251" t="s">
        <v>2468</v>
      </c>
      <c r="M1" s="251" t="s">
        <v>2469</v>
      </c>
      <c r="N1" s="251" t="s">
        <v>2470</v>
      </c>
      <c r="O1" s="73" t="s">
        <v>2471</v>
      </c>
      <c r="P1" s="73" t="s">
        <v>2472</v>
      </c>
      <c r="Q1" s="73" t="s">
        <v>2473</v>
      </c>
      <c r="R1" s="73" t="s">
        <v>2474</v>
      </c>
      <c r="S1" s="73" t="s">
        <v>2475</v>
      </c>
      <c r="T1" s="90" t="s">
        <v>2476</v>
      </c>
      <c r="U1" s="90" t="s">
        <v>2477</v>
      </c>
      <c r="V1" s="90" t="s">
        <v>2478</v>
      </c>
      <c r="W1" s="90" t="s">
        <v>2479</v>
      </c>
      <c r="X1" s="90" t="s">
        <v>2480</v>
      </c>
      <c r="Y1" s="90" t="s">
        <v>2481</v>
      </c>
    </row>
    <row r="2" spans="1:25" x14ac:dyDescent="0.2">
      <c r="A2" s="251" t="s">
        <v>2482</v>
      </c>
      <c r="B2" s="89" t="s">
        <v>2483</v>
      </c>
      <c r="C2" s="89" t="s">
        <v>2484</v>
      </c>
      <c r="D2" s="89" t="s">
        <v>2485</v>
      </c>
      <c r="E2" s="251" t="s">
        <v>2486</v>
      </c>
      <c r="F2" s="251" t="s">
        <v>2487</v>
      </c>
      <c r="G2" s="232" t="s">
        <v>2489</v>
      </c>
      <c r="H2" s="232" t="s">
        <v>2490</v>
      </c>
      <c r="I2" s="232" t="s">
        <v>2491</v>
      </c>
      <c r="J2" s="232" t="s">
        <v>2492</v>
      </c>
      <c r="K2" s="251" t="s">
        <v>2493</v>
      </c>
      <c r="L2" s="251" t="s">
        <v>2494</v>
      </c>
      <c r="M2" s="251" t="s">
        <v>2495</v>
      </c>
      <c r="N2" s="251" t="s">
        <v>2496</v>
      </c>
      <c r="O2" s="73" t="s">
        <v>2497</v>
      </c>
      <c r="P2" s="73" t="s">
        <v>2498</v>
      </c>
      <c r="Q2" s="73" t="s">
        <v>2499</v>
      </c>
      <c r="R2" s="73" t="s">
        <v>2500</v>
      </c>
      <c r="S2" s="73" t="s">
        <v>2501</v>
      </c>
      <c r="T2" s="90" t="s">
        <v>2502</v>
      </c>
      <c r="U2" s="90" t="s">
        <v>2503</v>
      </c>
      <c r="V2" s="90" t="s">
        <v>2504</v>
      </c>
      <c r="W2" s="90" t="s">
        <v>2505</v>
      </c>
      <c r="X2" s="90" t="s">
        <v>2506</v>
      </c>
      <c r="Y2" s="90" t="s">
        <v>2507</v>
      </c>
    </row>
    <row r="3" spans="1:25" x14ac:dyDescent="0.2">
      <c r="A3" s="251" t="s">
        <v>2508</v>
      </c>
      <c r="B3" s="89">
        <v>52200604.520000003</v>
      </c>
      <c r="C3" s="89">
        <v>1823638.72</v>
      </c>
      <c r="D3" s="89">
        <v>4585891.2470000004</v>
      </c>
      <c r="E3" s="251">
        <v>47587224.329999998</v>
      </c>
      <c r="F3" s="251">
        <v>36543528.899999999</v>
      </c>
      <c r="G3" s="232">
        <v>900</v>
      </c>
      <c r="H3" s="232">
        <v>2224443.61</v>
      </c>
      <c r="I3" s="232">
        <v>67440</v>
      </c>
      <c r="J3" s="232">
        <v>26.16</v>
      </c>
      <c r="K3" s="251">
        <v>290150</v>
      </c>
      <c r="L3" s="251">
        <v>-467507.04</v>
      </c>
      <c r="M3" s="251">
        <v>-60128113.439999998</v>
      </c>
      <c r="N3" s="251">
        <v>189694652.86000001</v>
      </c>
      <c r="O3" s="73">
        <v>105234217</v>
      </c>
      <c r="P3" s="73">
        <v>14058335</v>
      </c>
      <c r="Q3" s="73">
        <v>62932.52</v>
      </c>
      <c r="R3" s="73">
        <v>101291829.5</v>
      </c>
      <c r="S3" s="73">
        <v>5767112.5099999998</v>
      </c>
      <c r="T3" s="90">
        <v>142160811.78</v>
      </c>
      <c r="U3" s="90">
        <v>13690</v>
      </c>
      <c r="V3" s="90">
        <v>3644</v>
      </c>
      <c r="W3" s="90">
        <v>45656367.953000002</v>
      </c>
      <c r="X3" s="90">
        <v>14063883.09</v>
      </c>
      <c r="Y3" s="90">
        <v>224392</v>
      </c>
    </row>
    <row r="4" spans="1:25" x14ac:dyDescent="0.2">
      <c r="A4" s="251" t="s">
        <v>2512</v>
      </c>
      <c r="B4" s="89">
        <v>996593.33</v>
      </c>
      <c r="C4" s="89">
        <v>9658</v>
      </c>
      <c r="D4" s="89">
        <v>38115.93</v>
      </c>
      <c r="E4" s="251">
        <v>1622576.03</v>
      </c>
      <c r="F4" s="251">
        <v>228428.25</v>
      </c>
      <c r="H4" s="232">
        <v>30322.17</v>
      </c>
      <c r="M4" s="251">
        <v>2421464.7799999998</v>
      </c>
      <c r="N4" s="251">
        <v>198336.84</v>
      </c>
      <c r="O4" s="73">
        <v>1235458.77</v>
      </c>
      <c r="P4" s="73">
        <v>233800</v>
      </c>
      <c r="Q4" s="73">
        <v>841.29</v>
      </c>
      <c r="R4" s="73">
        <v>887860</v>
      </c>
      <c r="S4" s="73">
        <v>437581</v>
      </c>
      <c r="T4" s="90">
        <v>1339840</v>
      </c>
      <c r="W4" s="90">
        <v>591940.21</v>
      </c>
      <c r="X4" s="90">
        <v>173881.1</v>
      </c>
    </row>
    <row r="5" spans="1:25" x14ac:dyDescent="0.2">
      <c r="A5" s="251" t="s">
        <v>2513</v>
      </c>
      <c r="B5" s="89">
        <v>618187.31999999995</v>
      </c>
      <c r="C5" s="89">
        <v>193912.68</v>
      </c>
      <c r="D5" s="89">
        <v>86615.96</v>
      </c>
      <c r="E5" s="251">
        <v>569070.41</v>
      </c>
      <c r="F5" s="251">
        <v>222638.56</v>
      </c>
      <c r="H5" s="232">
        <v>10500</v>
      </c>
      <c r="M5" s="251">
        <v>-628401.68999999994</v>
      </c>
      <c r="N5" s="251">
        <v>2159407.13</v>
      </c>
      <c r="O5" s="73">
        <v>1577366.15</v>
      </c>
      <c r="P5" s="73">
        <v>259810</v>
      </c>
      <c r="Q5" s="73">
        <v>344.34</v>
      </c>
      <c r="R5" s="73">
        <v>1166890</v>
      </c>
      <c r="T5" s="90">
        <v>1888817</v>
      </c>
      <c r="W5" s="90">
        <v>653045.1</v>
      </c>
      <c r="X5" s="90">
        <v>153507.9</v>
      </c>
    </row>
    <row r="6" spans="1:25" x14ac:dyDescent="0.2">
      <c r="A6" s="251" t="s">
        <v>2514</v>
      </c>
      <c r="B6" s="89">
        <v>620074.71</v>
      </c>
      <c r="C6" s="89">
        <v>24904</v>
      </c>
      <c r="D6" s="89">
        <v>83441.39</v>
      </c>
      <c r="E6" s="251">
        <v>850447.44</v>
      </c>
      <c r="F6" s="251">
        <v>802538.85</v>
      </c>
      <c r="H6" s="232">
        <v>16608.3</v>
      </c>
      <c r="M6" s="251">
        <v>-783788.51</v>
      </c>
      <c r="N6" s="251">
        <v>3104237.14</v>
      </c>
      <c r="O6" s="73">
        <v>1396877.89</v>
      </c>
      <c r="P6" s="73">
        <v>315120</v>
      </c>
      <c r="Q6" s="73">
        <v>508.67</v>
      </c>
      <c r="R6" s="73">
        <v>1631960</v>
      </c>
      <c r="S6" s="73">
        <v>76898</v>
      </c>
      <c r="T6" s="90">
        <v>2186970</v>
      </c>
      <c r="W6" s="90">
        <v>501099.45</v>
      </c>
      <c r="X6" s="90">
        <v>133958.65</v>
      </c>
      <c r="Y6" s="90">
        <v>150</v>
      </c>
    </row>
    <row r="7" spans="1:25" x14ac:dyDescent="0.2">
      <c r="A7" s="251" t="s">
        <v>2515</v>
      </c>
      <c r="B7" s="89">
        <v>1234707.98</v>
      </c>
      <c r="C7" s="89">
        <v>72638.16</v>
      </c>
      <c r="D7" s="89">
        <v>61347.199999999997</v>
      </c>
      <c r="E7" s="251">
        <v>84971.7</v>
      </c>
      <c r="F7" s="251">
        <v>133371.75</v>
      </c>
      <c r="H7" s="232">
        <v>18150</v>
      </c>
      <c r="M7" s="251">
        <v>-275832.28999999998</v>
      </c>
      <c r="N7" s="251">
        <v>1481598.18</v>
      </c>
      <c r="O7" s="73">
        <v>1363512.63</v>
      </c>
      <c r="P7" s="73">
        <v>878255</v>
      </c>
      <c r="Q7" s="73">
        <v>840.51</v>
      </c>
      <c r="R7" s="73">
        <v>1630860</v>
      </c>
      <c r="S7" s="73">
        <v>648624</v>
      </c>
      <c r="T7" s="90">
        <v>2671934</v>
      </c>
      <c r="W7" s="90">
        <v>1167591.74</v>
      </c>
      <c r="X7" s="90">
        <v>153331.5</v>
      </c>
    </row>
    <row r="8" spans="1:25" x14ac:dyDescent="0.2">
      <c r="A8" s="251" t="s">
        <v>2516</v>
      </c>
      <c r="B8" s="89">
        <v>892684.28</v>
      </c>
      <c r="C8" s="89">
        <v>31253.7</v>
      </c>
      <c r="D8" s="89">
        <v>32931.01</v>
      </c>
      <c r="E8" s="251">
        <v>20764.71</v>
      </c>
      <c r="F8" s="251">
        <v>815305.83</v>
      </c>
      <c r="H8" s="232">
        <v>31800</v>
      </c>
      <c r="M8" s="251">
        <v>-1889847.85</v>
      </c>
      <c r="N8" s="251">
        <v>3577514.61</v>
      </c>
      <c r="O8" s="73">
        <v>1537838.69</v>
      </c>
      <c r="P8" s="73">
        <v>135575</v>
      </c>
      <c r="Q8" s="73">
        <v>971.92</v>
      </c>
      <c r="R8" s="73">
        <v>1087990</v>
      </c>
      <c r="S8" s="73">
        <v>206490</v>
      </c>
      <c r="T8" s="90">
        <v>1957090</v>
      </c>
      <c r="W8" s="90">
        <v>737162.88</v>
      </c>
      <c r="X8" s="90">
        <v>79399.960000000006</v>
      </c>
    </row>
    <row r="9" spans="1:25" x14ac:dyDescent="0.2">
      <c r="A9" s="251" t="s">
        <v>2517</v>
      </c>
      <c r="B9" s="89">
        <v>416419.63</v>
      </c>
      <c r="C9" s="89">
        <v>690.1</v>
      </c>
      <c r="D9" s="89">
        <v>64251.75</v>
      </c>
      <c r="E9" s="251">
        <v>352330.85</v>
      </c>
      <c r="F9" s="251">
        <v>213905.21</v>
      </c>
      <c r="H9" s="232">
        <v>17756.5</v>
      </c>
      <c r="M9" s="251">
        <v>954063.64</v>
      </c>
      <c r="N9" s="251">
        <v>80851.62</v>
      </c>
      <c r="O9" s="73">
        <v>634941.05000000005</v>
      </c>
      <c r="Q9" s="73">
        <v>396.65</v>
      </c>
      <c r="R9" s="73">
        <v>1120310</v>
      </c>
      <c r="T9" s="90">
        <v>1268010</v>
      </c>
      <c r="W9" s="90">
        <v>378404.25</v>
      </c>
      <c r="X9" s="90">
        <v>99787.67</v>
      </c>
    </row>
    <row r="10" spans="1:25" x14ac:dyDescent="0.2">
      <c r="A10" s="251" t="s">
        <v>2518</v>
      </c>
      <c r="B10" s="89">
        <v>1184507.81</v>
      </c>
      <c r="C10" s="89">
        <v>34240</v>
      </c>
      <c r="D10" s="89">
        <v>110642.1</v>
      </c>
      <c r="E10" s="251">
        <v>976593.27</v>
      </c>
      <c r="F10" s="251">
        <v>1658009.25</v>
      </c>
      <c r="H10" s="232">
        <v>27750</v>
      </c>
      <c r="M10" s="251">
        <v>962353.97</v>
      </c>
      <c r="N10" s="251">
        <v>2359303.7200000002</v>
      </c>
      <c r="O10" s="73">
        <v>1595904.63</v>
      </c>
      <c r="P10" s="73">
        <v>761270</v>
      </c>
      <c r="Q10" s="73">
        <v>966.88</v>
      </c>
      <c r="R10" s="73">
        <v>1352920</v>
      </c>
      <c r="S10" s="73">
        <v>96510</v>
      </c>
      <c r="T10" s="90">
        <v>2033420</v>
      </c>
      <c r="V10" s="90">
        <v>1860</v>
      </c>
      <c r="W10" s="90">
        <v>673024.17</v>
      </c>
      <c r="X10" s="90">
        <v>317182.59999999998</v>
      </c>
    </row>
    <row r="11" spans="1:25" x14ac:dyDescent="0.2">
      <c r="A11" s="251" t="s">
        <v>2519</v>
      </c>
      <c r="B11" s="89">
        <v>397159.03</v>
      </c>
      <c r="C11" s="89">
        <v>29635.91</v>
      </c>
      <c r="D11" s="89">
        <v>44262.23</v>
      </c>
      <c r="E11" s="251">
        <v>753995.41</v>
      </c>
      <c r="F11" s="251">
        <v>123547.14</v>
      </c>
      <c r="M11" s="251">
        <v>-686685.96</v>
      </c>
      <c r="N11" s="251">
        <v>2243800.1</v>
      </c>
      <c r="O11" s="73">
        <v>688200.61</v>
      </c>
      <c r="P11" s="73">
        <v>81550</v>
      </c>
      <c r="Q11" s="73">
        <v>189.19</v>
      </c>
      <c r="R11" s="73">
        <v>421450</v>
      </c>
      <c r="T11" s="90">
        <v>914742</v>
      </c>
      <c r="W11" s="90">
        <v>284548.52</v>
      </c>
      <c r="X11" s="90">
        <v>162594.70000000001</v>
      </c>
    </row>
    <row r="12" spans="1:25" x14ac:dyDescent="0.2">
      <c r="A12" s="251" t="s">
        <v>2520</v>
      </c>
      <c r="B12" s="89">
        <v>988069.75</v>
      </c>
      <c r="C12" s="89">
        <v>12608.56</v>
      </c>
      <c r="D12" s="89">
        <v>88221.84</v>
      </c>
      <c r="E12" s="251">
        <v>73408.37</v>
      </c>
      <c r="F12" s="251">
        <v>179063.27</v>
      </c>
      <c r="H12" s="232">
        <v>15600</v>
      </c>
      <c r="M12" s="251">
        <v>-1162053.32</v>
      </c>
      <c r="N12" s="251">
        <v>2541297.98</v>
      </c>
      <c r="O12" s="73">
        <v>893234.23</v>
      </c>
      <c r="P12" s="73">
        <v>110220</v>
      </c>
      <c r="Q12" s="73">
        <v>1281.42</v>
      </c>
      <c r="R12" s="73">
        <v>1128890</v>
      </c>
      <c r="S12" s="73">
        <v>284806</v>
      </c>
      <c r="T12" s="90">
        <v>1730190</v>
      </c>
      <c r="W12" s="90">
        <v>549837.62</v>
      </c>
      <c r="X12" s="90">
        <v>141684.9</v>
      </c>
    </row>
    <row r="13" spans="1:25" x14ac:dyDescent="0.2">
      <c r="A13" s="251" t="s">
        <v>2521</v>
      </c>
      <c r="B13" s="89">
        <v>669446.68999999994</v>
      </c>
      <c r="C13" s="89">
        <v>12177.63</v>
      </c>
      <c r="D13" s="89">
        <v>24358</v>
      </c>
      <c r="E13" s="251">
        <v>1901938.49</v>
      </c>
      <c r="F13" s="251">
        <v>236730.47</v>
      </c>
      <c r="H13" s="232">
        <v>88694.28</v>
      </c>
      <c r="M13" s="251">
        <v>448536.59</v>
      </c>
      <c r="N13" s="251">
        <v>2357450.56</v>
      </c>
      <c r="O13" s="73">
        <v>723337.91</v>
      </c>
      <c r="P13" s="73">
        <v>80000</v>
      </c>
      <c r="Q13" s="73">
        <v>856.38</v>
      </c>
      <c r="R13" s="73">
        <v>392360</v>
      </c>
      <c r="S13" s="73">
        <v>55000</v>
      </c>
      <c r="T13" s="90">
        <v>552360</v>
      </c>
      <c r="W13" s="90">
        <v>503249.1</v>
      </c>
      <c r="X13" s="90">
        <v>129416.34</v>
      </c>
    </row>
    <row r="14" spans="1:25" x14ac:dyDescent="0.2">
      <c r="A14" s="251" t="s">
        <v>2522</v>
      </c>
      <c r="B14" s="89">
        <v>569157.66</v>
      </c>
      <c r="C14" s="89">
        <v>11164.79</v>
      </c>
      <c r="D14" s="89">
        <v>22406.91</v>
      </c>
      <c r="E14" s="251">
        <v>946847.54</v>
      </c>
      <c r="F14" s="251">
        <v>594341.31999999995</v>
      </c>
      <c r="H14" s="232">
        <v>20476.77</v>
      </c>
      <c r="M14" s="251">
        <v>-1273945.6299999999</v>
      </c>
      <c r="N14" s="251">
        <v>3416597.09</v>
      </c>
      <c r="O14" s="73">
        <v>1085372.28</v>
      </c>
      <c r="P14" s="73">
        <v>80000</v>
      </c>
      <c r="Q14" s="73">
        <v>534.59</v>
      </c>
      <c r="R14" s="73">
        <v>783150</v>
      </c>
      <c r="T14" s="90">
        <v>1269290</v>
      </c>
      <c r="W14" s="90">
        <v>359725.48</v>
      </c>
      <c r="X14" s="90">
        <v>273444.40000000002</v>
      </c>
    </row>
    <row r="15" spans="1:25" x14ac:dyDescent="0.2">
      <c r="A15" s="251" t="s">
        <v>2523</v>
      </c>
      <c r="B15" s="89">
        <v>843297.25</v>
      </c>
      <c r="C15" s="89">
        <v>61016.66</v>
      </c>
      <c r="D15" s="89">
        <v>19168.28</v>
      </c>
      <c r="E15" s="251">
        <v>1999434.01</v>
      </c>
      <c r="F15" s="251">
        <v>284323.05</v>
      </c>
      <c r="H15" s="232">
        <v>28563.06</v>
      </c>
      <c r="M15" s="251">
        <v>259438.22</v>
      </c>
      <c r="N15" s="251">
        <v>3110817.16</v>
      </c>
      <c r="O15" s="73">
        <v>1237230.48</v>
      </c>
      <c r="P15" s="73">
        <v>307200</v>
      </c>
      <c r="Q15" s="73">
        <v>1010.8</v>
      </c>
      <c r="R15" s="73">
        <v>1106110</v>
      </c>
      <c r="T15" s="90">
        <v>1434610</v>
      </c>
      <c r="W15" s="90">
        <v>516885.67</v>
      </c>
      <c r="X15" s="90">
        <v>608522.80000000005</v>
      </c>
    </row>
    <row r="16" spans="1:25" x14ac:dyDescent="0.2">
      <c r="A16" s="251" t="s">
        <v>2524</v>
      </c>
      <c r="B16" s="89">
        <v>570444.03</v>
      </c>
      <c r="C16" s="89">
        <v>10353.280000000001</v>
      </c>
      <c r="D16" s="89">
        <v>42134.95</v>
      </c>
      <c r="E16" s="251">
        <v>1450154.22</v>
      </c>
      <c r="F16" s="251">
        <v>731996.23</v>
      </c>
      <c r="H16" s="232">
        <v>12300</v>
      </c>
      <c r="M16" s="251">
        <v>-1656150.79</v>
      </c>
      <c r="N16" s="251">
        <v>4381554.71</v>
      </c>
      <c r="O16" s="73">
        <v>1865009.47</v>
      </c>
      <c r="P16" s="73">
        <v>155400</v>
      </c>
      <c r="Q16" s="73">
        <v>201.63</v>
      </c>
      <c r="R16" s="73">
        <v>1064600</v>
      </c>
      <c r="T16" s="90">
        <v>1857046</v>
      </c>
      <c r="V16" s="90">
        <v>1784</v>
      </c>
      <c r="W16" s="90">
        <v>876538.51</v>
      </c>
      <c r="X16" s="90">
        <v>194931.8</v>
      </c>
    </row>
    <row r="17" spans="1:24" x14ac:dyDescent="0.2">
      <c r="A17" s="251" t="s">
        <v>2525</v>
      </c>
      <c r="B17" s="89">
        <v>966191.33</v>
      </c>
      <c r="C17" s="89">
        <v>1675</v>
      </c>
      <c r="D17" s="89">
        <v>44688.62</v>
      </c>
      <c r="E17" s="251">
        <v>181976.2</v>
      </c>
      <c r="F17" s="251">
        <v>92584.61</v>
      </c>
      <c r="H17" s="232">
        <v>48900</v>
      </c>
      <c r="M17" s="251">
        <v>-1650447.11</v>
      </c>
      <c r="N17" s="251">
        <v>2824820.87</v>
      </c>
      <c r="O17" s="73">
        <v>1330963.1299999999</v>
      </c>
      <c r="P17" s="73">
        <v>109080</v>
      </c>
      <c r="Q17" s="73">
        <v>1290.3800000000001</v>
      </c>
      <c r="R17" s="73">
        <v>1195280</v>
      </c>
      <c r="S17" s="73">
        <v>112300</v>
      </c>
      <c r="T17" s="90">
        <v>1899930</v>
      </c>
      <c r="W17" s="90">
        <v>497787.93</v>
      </c>
      <c r="X17" s="90">
        <v>140645.57999999999</v>
      </c>
    </row>
    <row r="18" spans="1:24" x14ac:dyDescent="0.2">
      <c r="A18" s="251" t="s">
        <v>2526</v>
      </c>
      <c r="B18" s="89">
        <v>957772.9</v>
      </c>
      <c r="C18" s="89">
        <v>20958.89</v>
      </c>
      <c r="D18" s="89">
        <v>101970.51</v>
      </c>
      <c r="E18" s="251">
        <v>126547.77</v>
      </c>
      <c r="F18" s="251">
        <v>341363.05</v>
      </c>
      <c r="H18" s="232">
        <v>20100</v>
      </c>
      <c r="M18" s="251">
        <v>-963353.23</v>
      </c>
      <c r="N18" s="251">
        <v>2287611.84</v>
      </c>
      <c r="O18" s="73">
        <v>1989066.51</v>
      </c>
      <c r="P18" s="73">
        <v>169810</v>
      </c>
      <c r="Q18" s="73">
        <v>1110.3800000000001</v>
      </c>
      <c r="R18" s="73">
        <v>1391300</v>
      </c>
      <c r="T18" s="90">
        <v>2138901</v>
      </c>
      <c r="W18" s="90">
        <v>826602.48</v>
      </c>
      <c r="X18" s="90">
        <v>103934.9</v>
      </c>
    </row>
    <row r="19" spans="1:24" x14ac:dyDescent="0.2">
      <c r="A19" s="251" t="s">
        <v>2527</v>
      </c>
      <c r="B19" s="89">
        <v>556748.93999999994</v>
      </c>
      <c r="C19" s="89">
        <v>38602.67</v>
      </c>
      <c r="D19" s="89">
        <v>40583.589999999997</v>
      </c>
      <c r="E19" s="251">
        <v>16044.71</v>
      </c>
      <c r="F19" s="251">
        <v>55961.120000000003</v>
      </c>
      <c r="H19" s="232">
        <v>4801</v>
      </c>
      <c r="M19" s="251">
        <v>-2097582.8199999998</v>
      </c>
      <c r="N19" s="251">
        <v>2658489.6</v>
      </c>
      <c r="O19" s="73">
        <v>1481580.17</v>
      </c>
      <c r="P19" s="73">
        <v>74800</v>
      </c>
      <c r="Q19" s="73">
        <v>661.05</v>
      </c>
      <c r="R19" s="73">
        <v>1497940</v>
      </c>
      <c r="T19" s="90">
        <v>2181724</v>
      </c>
      <c r="W19" s="90">
        <v>494860.89</v>
      </c>
      <c r="X19" s="90">
        <v>55988.08</v>
      </c>
    </row>
    <row r="20" spans="1:24" x14ac:dyDescent="0.2">
      <c r="A20" s="251" t="s">
        <v>2528</v>
      </c>
      <c r="B20" s="89">
        <v>525720.56000000006</v>
      </c>
      <c r="C20" s="89">
        <v>17009.48</v>
      </c>
      <c r="D20" s="89">
        <v>63832.43</v>
      </c>
      <c r="E20" s="251">
        <v>4255321.03</v>
      </c>
      <c r="F20" s="251">
        <v>128048.43</v>
      </c>
      <c r="H20" s="232">
        <v>35052.120000000003</v>
      </c>
      <c r="M20" s="251">
        <v>4526352.97</v>
      </c>
      <c r="N20" s="251">
        <v>712043.8</v>
      </c>
      <c r="O20" s="73">
        <v>560642.07999999996</v>
      </c>
      <c r="Q20" s="73">
        <v>1323.82</v>
      </c>
      <c r="R20" s="73">
        <v>1432420</v>
      </c>
      <c r="T20" s="90">
        <v>1644609</v>
      </c>
      <c r="W20" s="90">
        <v>324428.46000000002</v>
      </c>
      <c r="X20" s="90">
        <v>164274.4</v>
      </c>
    </row>
    <row r="21" spans="1:24" x14ac:dyDescent="0.2">
      <c r="A21" s="251" t="s">
        <v>2529</v>
      </c>
      <c r="B21" s="89">
        <v>506911.03</v>
      </c>
      <c r="C21" s="89">
        <v>7006.94</v>
      </c>
      <c r="D21" s="89">
        <v>33203.18</v>
      </c>
      <c r="E21" s="251">
        <v>172602.25</v>
      </c>
      <c r="F21" s="251">
        <v>664509.01</v>
      </c>
      <c r="H21" s="232">
        <v>13306.3</v>
      </c>
      <c r="M21" s="251">
        <v>-2543644.42</v>
      </c>
      <c r="N21" s="251">
        <v>4272663.5999999996</v>
      </c>
      <c r="O21" s="73">
        <v>1182087.5</v>
      </c>
      <c r="Q21" s="73">
        <v>532.74</v>
      </c>
      <c r="R21" s="73">
        <v>787320</v>
      </c>
      <c r="T21" s="90">
        <v>1381220</v>
      </c>
      <c r="W21" s="90">
        <v>501909.61</v>
      </c>
      <c r="X21" s="90">
        <v>278659.7</v>
      </c>
    </row>
    <row r="22" spans="1:24" x14ac:dyDescent="0.2">
      <c r="A22" s="251" t="s">
        <v>2530</v>
      </c>
      <c r="B22" s="89">
        <v>611765.35</v>
      </c>
      <c r="C22" s="89">
        <v>20521.009999999998</v>
      </c>
      <c r="D22" s="89">
        <v>32661.25</v>
      </c>
      <c r="E22" s="251">
        <v>1245394.26</v>
      </c>
      <c r="F22" s="251">
        <v>109468.81</v>
      </c>
      <c r="H22" s="232">
        <v>32030.63</v>
      </c>
      <c r="M22" s="251">
        <v>-6294.68</v>
      </c>
      <c r="N22" s="251">
        <v>2054348.01</v>
      </c>
      <c r="O22" s="73">
        <v>1118463.1200000001</v>
      </c>
      <c r="P22" s="73">
        <v>165470</v>
      </c>
      <c r="Q22" s="73">
        <v>389.56</v>
      </c>
      <c r="R22" s="73">
        <v>774060</v>
      </c>
      <c r="T22" s="90">
        <v>1258820</v>
      </c>
      <c r="W22" s="90">
        <v>589966.16</v>
      </c>
      <c r="X22" s="90">
        <v>135429.79999999999</v>
      </c>
    </row>
    <row r="23" spans="1:24" x14ac:dyDescent="0.2">
      <c r="A23" s="251" t="s">
        <v>2591</v>
      </c>
      <c r="B23" s="89">
        <v>1413806.55</v>
      </c>
      <c r="C23" s="89">
        <v>15325</v>
      </c>
      <c r="D23" s="89">
        <v>23155.39</v>
      </c>
      <c r="E23" s="251">
        <v>16046.71</v>
      </c>
      <c r="F23" s="251">
        <v>112889.87</v>
      </c>
      <c r="H23" s="232">
        <v>17625.650000000001</v>
      </c>
      <c r="M23" s="251">
        <v>-623970.94999999995</v>
      </c>
      <c r="N23" s="251">
        <v>2203520.5099999998</v>
      </c>
      <c r="O23" s="73">
        <v>1211627.3899999999</v>
      </c>
      <c r="Q23" s="73">
        <v>1915.05</v>
      </c>
      <c r="R23" s="73">
        <v>780950</v>
      </c>
      <c r="S23" s="73">
        <v>750</v>
      </c>
      <c r="T23" s="90">
        <v>1407150</v>
      </c>
      <c r="W23" s="90">
        <v>450026.93</v>
      </c>
      <c r="X23" s="90">
        <v>62233.2</v>
      </c>
    </row>
    <row r="24" spans="1:24" x14ac:dyDescent="0.2">
      <c r="A24" s="251" t="s">
        <v>2531</v>
      </c>
      <c r="B24" s="89">
        <v>1941611.47</v>
      </c>
      <c r="C24" s="89">
        <v>0</v>
      </c>
      <c r="D24" s="89">
        <v>83327.08</v>
      </c>
      <c r="E24" s="251">
        <v>112113.27</v>
      </c>
      <c r="F24" s="251">
        <v>815154.57</v>
      </c>
      <c r="H24" s="232">
        <v>44150.22</v>
      </c>
      <c r="M24" s="251">
        <v>-498281.94</v>
      </c>
      <c r="N24" s="251">
        <v>2350727.5299999998</v>
      </c>
      <c r="O24" s="73">
        <v>2020658.36</v>
      </c>
      <c r="P24" s="73">
        <v>737387</v>
      </c>
      <c r="Q24" s="73">
        <v>5.78</v>
      </c>
      <c r="R24" s="73">
        <v>1340467</v>
      </c>
      <c r="S24" s="73">
        <v>400000</v>
      </c>
      <c r="T24" s="90">
        <v>1969817</v>
      </c>
      <c r="W24" s="90">
        <v>772894.47</v>
      </c>
      <c r="X24" s="90">
        <v>279259.09000000003</v>
      </c>
    </row>
    <row r="25" spans="1:24" x14ac:dyDescent="0.2">
      <c r="A25" s="251" t="s">
        <v>2532</v>
      </c>
      <c r="B25" s="89">
        <v>236869.3</v>
      </c>
      <c r="C25" s="89">
        <v>0</v>
      </c>
      <c r="D25" s="89">
        <v>181236.76</v>
      </c>
      <c r="E25" s="251">
        <v>741398.06</v>
      </c>
      <c r="F25" s="251">
        <v>312082.98</v>
      </c>
      <c r="H25" s="232">
        <v>20753.3</v>
      </c>
      <c r="M25" s="251">
        <v>-1902313.1</v>
      </c>
      <c r="N25" s="251">
        <v>3163898.35</v>
      </c>
      <c r="O25" s="73">
        <v>1473687.86</v>
      </c>
      <c r="P25" s="73">
        <v>194100</v>
      </c>
      <c r="Q25" s="73">
        <v>242.73</v>
      </c>
      <c r="R25" s="73">
        <v>1016000</v>
      </c>
      <c r="T25" s="90">
        <v>1463050</v>
      </c>
      <c r="W25" s="90">
        <v>588553.64</v>
      </c>
      <c r="X25" s="90">
        <v>251953.4</v>
      </c>
    </row>
    <row r="26" spans="1:24" x14ac:dyDescent="0.2">
      <c r="A26" s="251" t="s">
        <v>2533</v>
      </c>
      <c r="B26" s="89">
        <v>1018797.66</v>
      </c>
      <c r="C26" s="89">
        <v>2277</v>
      </c>
      <c r="D26" s="89">
        <v>81805.19</v>
      </c>
      <c r="E26" s="251">
        <v>1171350.55</v>
      </c>
      <c r="F26" s="251">
        <v>3781570.44</v>
      </c>
      <c r="H26" s="232">
        <v>58396.9</v>
      </c>
      <c r="J26" s="232">
        <v>26.16</v>
      </c>
      <c r="N26" s="251">
        <v>2060186.09</v>
      </c>
      <c r="O26" s="73">
        <v>2394334.65</v>
      </c>
      <c r="P26" s="73">
        <v>576100</v>
      </c>
      <c r="Q26" s="73">
        <v>1581.9</v>
      </c>
      <c r="R26" s="73">
        <v>1937195</v>
      </c>
      <c r="T26" s="90">
        <v>2505217</v>
      </c>
      <c r="W26" s="90">
        <v>1265694.56</v>
      </c>
      <c r="X26" s="90">
        <v>272839.78999999998</v>
      </c>
    </row>
    <row r="27" spans="1:24" x14ac:dyDescent="0.2">
      <c r="A27" s="251" t="s">
        <v>2534</v>
      </c>
      <c r="B27" s="89">
        <v>936074.96</v>
      </c>
      <c r="C27" s="89">
        <v>71280</v>
      </c>
      <c r="D27" s="89">
        <v>57114.68</v>
      </c>
      <c r="E27" s="251">
        <v>610239.18999999994</v>
      </c>
      <c r="F27" s="251">
        <v>530719.77</v>
      </c>
      <c r="H27" s="232">
        <v>29609</v>
      </c>
      <c r="M27" s="251">
        <v>232300</v>
      </c>
      <c r="N27" s="251">
        <v>2920599.11</v>
      </c>
      <c r="O27" s="73">
        <v>1668013.58</v>
      </c>
      <c r="P27" s="73">
        <v>413900</v>
      </c>
      <c r="Q27" s="73">
        <v>835.22</v>
      </c>
      <c r="R27" s="73">
        <v>1372969.5</v>
      </c>
      <c r="T27" s="90">
        <v>1828993.5</v>
      </c>
      <c r="W27" s="90">
        <v>680123.86</v>
      </c>
      <c r="X27" s="90">
        <v>341497.09</v>
      </c>
    </row>
    <row r="28" spans="1:24" x14ac:dyDescent="0.2">
      <c r="A28" s="251" t="s">
        <v>2535</v>
      </c>
      <c r="B28" s="89">
        <v>596490.1</v>
      </c>
      <c r="C28" s="89">
        <v>569.5</v>
      </c>
      <c r="D28" s="89">
        <v>9617.23</v>
      </c>
      <c r="E28" s="251">
        <v>460819.46</v>
      </c>
      <c r="F28" s="251">
        <v>156164.98000000001</v>
      </c>
      <c r="H28" s="232">
        <v>14707.7</v>
      </c>
      <c r="M28" s="251">
        <v>140750</v>
      </c>
      <c r="N28" s="251">
        <v>1187021.07</v>
      </c>
      <c r="O28" s="73">
        <v>1424603.07</v>
      </c>
      <c r="P28" s="73">
        <v>272210</v>
      </c>
      <c r="Q28" s="73">
        <v>565.29999999999995</v>
      </c>
      <c r="R28" s="73">
        <v>1314300</v>
      </c>
      <c r="T28" s="90">
        <v>1901997</v>
      </c>
      <c r="W28" s="90">
        <v>532907.9</v>
      </c>
      <c r="X28" s="90">
        <v>182018.3</v>
      </c>
    </row>
    <row r="29" spans="1:24" x14ac:dyDescent="0.2">
      <c r="A29" s="251" t="s">
        <v>2536</v>
      </c>
      <c r="B29" s="89">
        <v>808659.6</v>
      </c>
      <c r="C29" s="89">
        <v>12837</v>
      </c>
      <c r="D29" s="89">
        <v>51082.37</v>
      </c>
      <c r="E29" s="251">
        <v>511194.4</v>
      </c>
      <c r="F29" s="251">
        <v>257150.02</v>
      </c>
      <c r="H29" s="232">
        <v>26742.58</v>
      </c>
      <c r="M29" s="251">
        <v>173850</v>
      </c>
      <c r="N29" s="251">
        <v>2650223.29</v>
      </c>
      <c r="O29" s="73">
        <v>1758366.61</v>
      </c>
      <c r="P29" s="73">
        <v>166100</v>
      </c>
      <c r="Q29" s="73">
        <v>587.35</v>
      </c>
      <c r="R29" s="73">
        <v>1157741</v>
      </c>
      <c r="T29" s="90">
        <v>1536881</v>
      </c>
      <c r="W29" s="90">
        <v>770828.08</v>
      </c>
      <c r="X29" s="90">
        <v>216749.4</v>
      </c>
    </row>
    <row r="30" spans="1:24" x14ac:dyDescent="0.2">
      <c r="A30" s="251" t="s">
        <v>2537</v>
      </c>
      <c r="B30" s="89">
        <v>401702.67</v>
      </c>
      <c r="C30" s="89">
        <v>1534.5</v>
      </c>
      <c r="D30" s="89">
        <v>59801.951999999997</v>
      </c>
      <c r="E30" s="251">
        <v>1672238.75</v>
      </c>
      <c r="F30" s="251">
        <v>177841.37</v>
      </c>
      <c r="H30" s="232">
        <v>16350</v>
      </c>
      <c r="M30" s="251">
        <v>110600</v>
      </c>
      <c r="N30" s="251">
        <v>1714501.17</v>
      </c>
      <c r="O30" s="73">
        <v>1050080.3500000001</v>
      </c>
      <c r="P30" s="73">
        <v>118500</v>
      </c>
      <c r="Q30" s="73">
        <v>694.1</v>
      </c>
      <c r="R30" s="73">
        <v>718848.5</v>
      </c>
      <c r="T30" s="90">
        <v>1022728.18</v>
      </c>
      <c r="W30" s="90">
        <v>634883.04799999995</v>
      </c>
      <c r="X30" s="90">
        <v>267192.7</v>
      </c>
    </row>
    <row r="31" spans="1:24" x14ac:dyDescent="0.2">
      <c r="A31" s="251" t="s">
        <v>2538</v>
      </c>
      <c r="B31" s="89">
        <v>920216.55</v>
      </c>
      <c r="C31" s="89">
        <v>1633.5</v>
      </c>
      <c r="D31" s="89">
        <v>82475.55</v>
      </c>
      <c r="E31" s="251">
        <v>703605.59</v>
      </c>
      <c r="F31" s="251">
        <v>1214151.6399999999</v>
      </c>
      <c r="H31" s="232">
        <v>60361.8</v>
      </c>
      <c r="M31" s="251">
        <v>148750</v>
      </c>
      <c r="N31" s="251">
        <v>2482860.59</v>
      </c>
      <c r="O31" s="73">
        <v>1712215.91</v>
      </c>
      <c r="P31" s="73">
        <v>198562</v>
      </c>
      <c r="Q31" s="73">
        <v>1067.8800000000001</v>
      </c>
      <c r="R31" s="73">
        <v>1171350</v>
      </c>
      <c r="T31" s="90">
        <v>1698470</v>
      </c>
      <c r="W31" s="90">
        <v>929577.4</v>
      </c>
      <c r="X31" s="90">
        <v>268087.2</v>
      </c>
    </row>
    <row r="32" spans="1:24" x14ac:dyDescent="0.2">
      <c r="A32" s="251" t="s">
        <v>2539</v>
      </c>
      <c r="B32" s="89">
        <v>414197.36</v>
      </c>
      <c r="C32" s="89">
        <v>5436</v>
      </c>
      <c r="D32" s="89">
        <v>9193.2199999999993</v>
      </c>
      <c r="E32" s="251">
        <v>519787.71</v>
      </c>
      <c r="F32" s="251">
        <v>245677.96</v>
      </c>
      <c r="H32" s="232">
        <v>19200</v>
      </c>
      <c r="M32" s="251">
        <v>-864160.78</v>
      </c>
      <c r="N32" s="251">
        <v>2102364.12</v>
      </c>
      <c r="O32" s="73">
        <v>805602.97</v>
      </c>
      <c r="P32" s="73">
        <v>104730</v>
      </c>
      <c r="Q32" s="73">
        <v>728.21</v>
      </c>
      <c r="R32" s="73">
        <v>998162.6</v>
      </c>
      <c r="S32" s="73">
        <v>3000</v>
      </c>
      <c r="T32" s="90">
        <v>1284542.6000000001</v>
      </c>
      <c r="W32" s="90">
        <v>421844.97</v>
      </c>
      <c r="X32" s="90">
        <v>118367.3</v>
      </c>
    </row>
    <row r="33" spans="1:25" x14ac:dyDescent="0.2">
      <c r="A33" s="251" t="s">
        <v>2540</v>
      </c>
      <c r="B33" s="89">
        <v>413797.92</v>
      </c>
      <c r="C33" s="89">
        <v>0</v>
      </c>
      <c r="D33" s="89">
        <v>40667.040000000001</v>
      </c>
      <c r="E33" s="251">
        <v>593269.37</v>
      </c>
      <c r="F33" s="251">
        <v>506081.96</v>
      </c>
      <c r="H33" s="232">
        <v>38638.379999999997</v>
      </c>
      <c r="J33" s="232">
        <v>0</v>
      </c>
      <c r="M33" s="251">
        <v>535909.46</v>
      </c>
      <c r="N33" s="251">
        <v>923152.19</v>
      </c>
      <c r="O33" s="73">
        <v>1508467.32</v>
      </c>
      <c r="P33" s="73">
        <v>407855</v>
      </c>
      <c r="Q33" s="73">
        <v>424.59</v>
      </c>
      <c r="R33" s="73">
        <v>1401800</v>
      </c>
      <c r="S33" s="73">
        <v>7750</v>
      </c>
      <c r="T33" s="90">
        <v>1978312</v>
      </c>
      <c r="W33" s="90">
        <v>766455.67</v>
      </c>
      <c r="X33" s="90">
        <v>203395.20000000001</v>
      </c>
    </row>
    <row r="34" spans="1:25" x14ac:dyDescent="0.2">
      <c r="A34" s="251" t="s">
        <v>2541</v>
      </c>
      <c r="B34" s="89">
        <v>629130.97</v>
      </c>
      <c r="C34" s="89">
        <v>0</v>
      </c>
      <c r="D34" s="89">
        <v>86992.74</v>
      </c>
      <c r="E34" s="251">
        <v>1214110.56</v>
      </c>
      <c r="F34" s="251">
        <v>605016.65</v>
      </c>
      <c r="H34" s="232">
        <v>37050</v>
      </c>
      <c r="M34" s="251">
        <v>366128</v>
      </c>
      <c r="N34" s="251">
        <v>2548141.21</v>
      </c>
      <c r="O34" s="73">
        <v>1411599.38</v>
      </c>
      <c r="P34" s="73">
        <v>313960</v>
      </c>
      <c r="Q34" s="73">
        <v>1270.01</v>
      </c>
      <c r="R34" s="73">
        <v>1731500</v>
      </c>
      <c r="T34" s="90">
        <v>2052990</v>
      </c>
      <c r="W34" s="90">
        <v>917220.14</v>
      </c>
      <c r="X34" s="90">
        <v>148968.24</v>
      </c>
    </row>
    <row r="35" spans="1:25" x14ac:dyDescent="0.2">
      <c r="A35" s="251" t="s">
        <v>2594</v>
      </c>
      <c r="B35" s="89">
        <v>472555.25</v>
      </c>
      <c r="C35" s="89">
        <v>0</v>
      </c>
      <c r="D35" s="89">
        <v>76916.28</v>
      </c>
      <c r="E35" s="251">
        <v>375209.27</v>
      </c>
      <c r="F35" s="251">
        <v>413712.58</v>
      </c>
      <c r="H35" s="232">
        <v>30025.43</v>
      </c>
      <c r="M35" s="251">
        <v>110400</v>
      </c>
      <c r="N35" s="251">
        <v>1650244.41</v>
      </c>
      <c r="O35" s="73">
        <v>1144139.76</v>
      </c>
      <c r="P35" s="73">
        <v>207055</v>
      </c>
      <c r="Q35" s="73">
        <v>581.42999999999995</v>
      </c>
      <c r="R35" s="73">
        <v>937734.5</v>
      </c>
      <c r="T35" s="90">
        <v>1206734.5</v>
      </c>
      <c r="W35" s="90">
        <v>568871.85</v>
      </c>
      <c r="X35" s="90">
        <v>222974.43</v>
      </c>
    </row>
    <row r="36" spans="1:25" x14ac:dyDescent="0.2">
      <c r="A36" s="251" t="s">
        <v>2542</v>
      </c>
      <c r="B36" s="89">
        <v>326689.56</v>
      </c>
      <c r="C36" s="89">
        <v>11724.9</v>
      </c>
      <c r="D36" s="89">
        <v>22162.36</v>
      </c>
      <c r="E36" s="251">
        <v>65903.539999999994</v>
      </c>
      <c r="F36" s="251">
        <v>374372.28</v>
      </c>
      <c r="H36" s="232">
        <v>20414.28</v>
      </c>
      <c r="M36" s="251">
        <v>-1213146.33</v>
      </c>
      <c r="N36" s="251">
        <v>1948644.79</v>
      </c>
      <c r="O36" s="73">
        <v>599877.86</v>
      </c>
      <c r="P36" s="73">
        <v>52000</v>
      </c>
      <c r="Q36" s="73">
        <v>495.31</v>
      </c>
      <c r="R36" s="73">
        <v>1055930</v>
      </c>
      <c r="S36" s="73">
        <v>280</v>
      </c>
      <c r="T36" s="90">
        <v>1199130</v>
      </c>
      <c r="W36" s="90">
        <v>320865.27</v>
      </c>
      <c r="X36" s="90">
        <v>56634</v>
      </c>
    </row>
    <row r="37" spans="1:25" x14ac:dyDescent="0.2">
      <c r="A37" s="251" t="s">
        <v>2543</v>
      </c>
      <c r="B37" s="89">
        <v>690550.54</v>
      </c>
      <c r="C37" s="89">
        <v>46635.11</v>
      </c>
      <c r="D37" s="89">
        <v>20447.98</v>
      </c>
      <c r="E37" s="251">
        <v>-436449.09</v>
      </c>
      <c r="F37" s="251">
        <v>870288.43</v>
      </c>
      <c r="H37" s="232">
        <v>20150</v>
      </c>
      <c r="M37" s="251">
        <v>-1253951.57</v>
      </c>
      <c r="N37" s="251">
        <v>2125603</v>
      </c>
      <c r="O37" s="73">
        <v>1326164.6200000001</v>
      </c>
      <c r="P37" s="73">
        <v>121000</v>
      </c>
      <c r="Q37" s="73">
        <v>1774.15</v>
      </c>
      <c r="R37" s="73">
        <v>1655110</v>
      </c>
      <c r="S37" s="73">
        <v>7640</v>
      </c>
      <c r="T37" s="90">
        <v>2097126</v>
      </c>
      <c r="W37" s="90">
        <v>493404.23</v>
      </c>
      <c r="X37" s="90">
        <v>32441</v>
      </c>
    </row>
    <row r="38" spans="1:25" x14ac:dyDescent="0.2">
      <c r="A38" s="251" t="s">
        <v>2544</v>
      </c>
      <c r="B38" s="89">
        <v>289483.09999999998</v>
      </c>
      <c r="C38" s="89">
        <v>25932</v>
      </c>
      <c r="D38" s="89">
        <v>22222.86</v>
      </c>
      <c r="E38" s="251">
        <v>116995.4</v>
      </c>
      <c r="F38" s="251">
        <v>325398.33</v>
      </c>
      <c r="H38" s="232">
        <v>20199.38</v>
      </c>
      <c r="J38" s="232">
        <v>0</v>
      </c>
      <c r="M38" s="251">
        <v>-1111470.77</v>
      </c>
      <c r="N38" s="251">
        <v>1917883.16</v>
      </c>
      <c r="O38" s="73">
        <v>611454.57999999996</v>
      </c>
      <c r="P38" s="73">
        <v>57000</v>
      </c>
      <c r="Q38" s="73">
        <v>493.53</v>
      </c>
      <c r="R38" s="73">
        <v>924530</v>
      </c>
      <c r="S38" s="73">
        <v>20391</v>
      </c>
      <c r="T38" s="90">
        <v>1248515</v>
      </c>
      <c r="W38" s="90">
        <v>265395.23</v>
      </c>
      <c r="X38" s="90">
        <v>99534.96</v>
      </c>
    </row>
    <row r="39" spans="1:25" x14ac:dyDescent="0.2">
      <c r="A39" s="251" t="s">
        <v>2545</v>
      </c>
      <c r="B39" s="89">
        <v>735417.02</v>
      </c>
      <c r="C39" s="89">
        <v>28000</v>
      </c>
      <c r="D39" s="89">
        <v>132548.65</v>
      </c>
      <c r="E39" s="251">
        <v>247340.64</v>
      </c>
      <c r="F39" s="251">
        <v>1115766.8400000001</v>
      </c>
      <c r="J39" s="232">
        <v>0</v>
      </c>
      <c r="M39" s="251">
        <v>-175946.09</v>
      </c>
      <c r="N39" s="251">
        <v>2205072.4900000002</v>
      </c>
      <c r="O39" s="73">
        <v>1417210.95</v>
      </c>
      <c r="P39" s="73">
        <v>118900</v>
      </c>
      <c r="Q39" s="73">
        <v>3321.39</v>
      </c>
      <c r="R39" s="73">
        <v>1193310</v>
      </c>
      <c r="S39" s="73">
        <v>26266</v>
      </c>
      <c r="T39" s="90">
        <v>1672110</v>
      </c>
      <c r="W39" s="90">
        <v>539163.79</v>
      </c>
      <c r="X39" s="90">
        <v>175001.8</v>
      </c>
      <c r="Y39" s="90">
        <v>600</v>
      </c>
    </row>
    <row r="40" spans="1:25" x14ac:dyDescent="0.2">
      <c r="A40" s="251" t="s">
        <v>2546</v>
      </c>
      <c r="B40" s="89">
        <v>900063.56</v>
      </c>
      <c r="C40" s="89">
        <v>0</v>
      </c>
      <c r="D40" s="89">
        <v>112429.18</v>
      </c>
      <c r="E40" s="251">
        <v>2185992.48</v>
      </c>
      <c r="F40" s="251">
        <v>714254.34</v>
      </c>
      <c r="H40" s="232">
        <v>53432.71</v>
      </c>
      <c r="M40" s="251">
        <v>1611769.95</v>
      </c>
      <c r="N40" s="251">
        <v>1879861.02</v>
      </c>
      <c r="O40" s="73">
        <v>1702593.26</v>
      </c>
      <c r="P40" s="73">
        <v>290000</v>
      </c>
      <c r="Q40" s="73">
        <v>887.01</v>
      </c>
      <c r="R40" s="73">
        <v>1043660</v>
      </c>
      <c r="T40" s="90">
        <v>1802629</v>
      </c>
      <c r="W40" s="90">
        <v>571463.18999999994</v>
      </c>
      <c r="X40" s="90">
        <v>112019.2</v>
      </c>
    </row>
    <row r="41" spans="1:25" x14ac:dyDescent="0.2">
      <c r="A41" s="251" t="s">
        <v>2547</v>
      </c>
      <c r="B41" s="89">
        <v>846571.08</v>
      </c>
      <c r="C41" s="89">
        <v>67299.5</v>
      </c>
      <c r="D41" s="89">
        <v>118490.67</v>
      </c>
      <c r="E41" s="251">
        <v>644857.23</v>
      </c>
      <c r="F41" s="251">
        <v>529751.97</v>
      </c>
      <c r="H41" s="232">
        <v>24150</v>
      </c>
      <c r="M41" s="251">
        <v>-1711979.96</v>
      </c>
      <c r="N41" s="251">
        <v>3832429.73</v>
      </c>
      <c r="O41" s="73">
        <v>1302679.1499999999</v>
      </c>
      <c r="P41" s="73">
        <v>260800</v>
      </c>
      <c r="Q41" s="73">
        <v>1450.35</v>
      </c>
      <c r="R41" s="73">
        <v>1931160</v>
      </c>
      <c r="S41" s="73">
        <v>6611.5</v>
      </c>
      <c r="T41" s="90">
        <v>2595137</v>
      </c>
      <c r="W41" s="90">
        <v>476840.16</v>
      </c>
      <c r="X41" s="90">
        <v>142800.16</v>
      </c>
      <c r="Y41" s="90">
        <v>4671</v>
      </c>
    </row>
    <row r="42" spans="1:25" x14ac:dyDescent="0.2">
      <c r="A42" s="251" t="s">
        <v>2548</v>
      </c>
      <c r="B42" s="89">
        <v>288151.12</v>
      </c>
      <c r="C42" s="89">
        <v>4337.96</v>
      </c>
      <c r="D42" s="89">
        <v>48421.51</v>
      </c>
      <c r="E42" s="251">
        <v>174855.73</v>
      </c>
      <c r="F42" s="251">
        <v>1633996.98</v>
      </c>
      <c r="H42" s="232">
        <v>26450</v>
      </c>
      <c r="J42" s="232">
        <v>0</v>
      </c>
      <c r="M42" s="251">
        <v>298327.61</v>
      </c>
      <c r="N42" s="251">
        <v>1975418.72</v>
      </c>
      <c r="O42" s="73">
        <v>957217.02</v>
      </c>
      <c r="P42" s="73">
        <v>69800</v>
      </c>
      <c r="Q42" s="73">
        <v>425.51</v>
      </c>
      <c r="R42" s="73">
        <v>1106760</v>
      </c>
      <c r="S42" s="73">
        <v>23407</v>
      </c>
      <c r="T42" s="90">
        <v>1570611</v>
      </c>
      <c r="W42" s="90">
        <v>431428.36</v>
      </c>
      <c r="X42" s="90">
        <v>169911.2</v>
      </c>
    </row>
    <row r="43" spans="1:25" x14ac:dyDescent="0.2">
      <c r="A43" s="251" t="s">
        <v>2549</v>
      </c>
      <c r="B43" s="89">
        <v>413183.95</v>
      </c>
      <c r="C43" s="89">
        <v>2660.3</v>
      </c>
      <c r="D43" s="89">
        <v>33565.919999999998</v>
      </c>
      <c r="E43" s="251">
        <v>130595.4</v>
      </c>
      <c r="F43" s="251">
        <v>134253.51999999999</v>
      </c>
      <c r="H43" s="232">
        <v>20622.560000000001</v>
      </c>
      <c r="M43" s="251">
        <v>-912474.48</v>
      </c>
      <c r="N43" s="251">
        <v>1580455.21</v>
      </c>
      <c r="O43" s="73">
        <v>664098.82999999996</v>
      </c>
      <c r="P43" s="73">
        <v>55140</v>
      </c>
      <c r="Q43" s="73">
        <v>552.15</v>
      </c>
      <c r="R43" s="73">
        <v>952360</v>
      </c>
      <c r="S43" s="73">
        <v>48116</v>
      </c>
      <c r="T43" s="90">
        <v>1243660</v>
      </c>
      <c r="W43" s="90">
        <v>253461.76000000001</v>
      </c>
      <c r="X43" s="90">
        <v>69649.42</v>
      </c>
    </row>
    <row r="44" spans="1:25" x14ac:dyDescent="0.2">
      <c r="A44" s="251" t="s">
        <v>2550</v>
      </c>
      <c r="B44" s="89">
        <v>1142827.57</v>
      </c>
      <c r="C44" s="89">
        <v>147084.75</v>
      </c>
      <c r="D44" s="89">
        <v>63300.25</v>
      </c>
      <c r="E44" s="251">
        <v>443153.72</v>
      </c>
      <c r="F44" s="251">
        <v>556110.18999999994</v>
      </c>
      <c r="H44" s="232">
        <v>28996.83</v>
      </c>
      <c r="J44" s="232">
        <v>0</v>
      </c>
      <c r="M44" s="251">
        <v>-1003216.88</v>
      </c>
      <c r="N44" s="251">
        <v>2583577.5299999998</v>
      </c>
      <c r="O44" s="73">
        <v>1180106.8899999999</v>
      </c>
      <c r="P44" s="73">
        <v>839000</v>
      </c>
      <c r="Q44" s="73">
        <v>831.94</v>
      </c>
      <c r="R44" s="73">
        <v>1262460</v>
      </c>
      <c r="S44" s="73">
        <v>560</v>
      </c>
      <c r="T44" s="90">
        <v>1654741</v>
      </c>
      <c r="W44" s="90">
        <v>510473.83</v>
      </c>
      <c r="X44" s="90">
        <v>167460</v>
      </c>
    </row>
    <row r="45" spans="1:25" x14ac:dyDescent="0.2">
      <c r="A45" s="251" t="s">
        <v>2551</v>
      </c>
      <c r="B45" s="89">
        <v>402004.71</v>
      </c>
      <c r="C45" s="89">
        <v>11384.75</v>
      </c>
      <c r="D45" s="89">
        <v>20356.13</v>
      </c>
      <c r="E45" s="251">
        <v>240451.91</v>
      </c>
      <c r="F45" s="251">
        <v>641142.62</v>
      </c>
      <c r="M45" s="251">
        <v>-509530.11</v>
      </c>
      <c r="N45" s="251">
        <v>1850667.12</v>
      </c>
      <c r="O45" s="73">
        <v>493790.25</v>
      </c>
      <c r="Q45" s="73">
        <v>97.9</v>
      </c>
      <c r="R45" s="73">
        <v>640480</v>
      </c>
      <c r="T45" s="90">
        <v>790048</v>
      </c>
      <c r="W45" s="90">
        <v>282093.64</v>
      </c>
      <c r="X45" s="90">
        <v>50979.4</v>
      </c>
    </row>
    <row r="46" spans="1:25" x14ac:dyDescent="0.2">
      <c r="A46" s="251" t="s">
        <v>2552</v>
      </c>
      <c r="B46" s="89">
        <v>296229.2</v>
      </c>
      <c r="C46" s="89">
        <v>2574</v>
      </c>
      <c r="D46" s="89">
        <v>66530.62</v>
      </c>
      <c r="E46" s="251">
        <v>264008.08</v>
      </c>
      <c r="F46" s="251">
        <v>458739.37</v>
      </c>
      <c r="M46" s="251">
        <v>-2065072.41</v>
      </c>
      <c r="N46" s="251">
        <v>3139393.79</v>
      </c>
      <c r="O46" s="73">
        <v>1377868.27</v>
      </c>
      <c r="P46" s="73">
        <v>60000</v>
      </c>
      <c r="Q46" s="73">
        <v>349.32</v>
      </c>
      <c r="R46" s="73">
        <v>1246510</v>
      </c>
      <c r="T46" s="90">
        <v>1975778</v>
      </c>
      <c r="W46" s="90">
        <v>464792.1</v>
      </c>
      <c r="X46" s="90">
        <v>175981.6</v>
      </c>
    </row>
    <row r="47" spans="1:25" x14ac:dyDescent="0.2">
      <c r="A47" s="251" t="s">
        <v>2553</v>
      </c>
      <c r="B47" s="89">
        <v>209058.58</v>
      </c>
      <c r="C47" s="89">
        <v>74616</v>
      </c>
      <c r="D47" s="89">
        <v>76622.03</v>
      </c>
      <c r="E47" s="251">
        <v>182073.72</v>
      </c>
      <c r="F47" s="251">
        <v>821717.83</v>
      </c>
      <c r="M47" s="251">
        <v>-1233203.54</v>
      </c>
      <c r="N47" s="251">
        <v>2592803.14</v>
      </c>
      <c r="O47" s="73">
        <v>732049.64</v>
      </c>
      <c r="P47" s="73">
        <v>50000</v>
      </c>
      <c r="Q47" s="73">
        <v>433.54</v>
      </c>
      <c r="R47" s="73">
        <v>1257070</v>
      </c>
      <c r="S47" s="73">
        <v>250</v>
      </c>
      <c r="T47" s="90">
        <v>1446800</v>
      </c>
      <c r="W47" s="90">
        <v>358619.92</v>
      </c>
      <c r="X47" s="90">
        <v>159448.70000000001</v>
      </c>
    </row>
    <row r="48" spans="1:25" x14ac:dyDescent="0.2">
      <c r="A48" s="251" t="s">
        <v>2554</v>
      </c>
      <c r="B48" s="89">
        <v>514007.68</v>
      </c>
      <c r="C48" s="89">
        <v>3199.2</v>
      </c>
      <c r="D48" s="89">
        <v>53467.41</v>
      </c>
      <c r="E48" s="251">
        <v>109605.17</v>
      </c>
      <c r="F48" s="251">
        <v>339720.05</v>
      </c>
      <c r="H48" s="232">
        <v>17872.62</v>
      </c>
      <c r="M48" s="251">
        <v>-1235855.6299999999</v>
      </c>
      <c r="N48" s="251">
        <v>2213150.63</v>
      </c>
      <c r="O48" s="73">
        <v>523037.3</v>
      </c>
      <c r="P48" s="73">
        <v>45000</v>
      </c>
      <c r="Q48" s="73">
        <v>862.83</v>
      </c>
      <c r="R48" s="73">
        <v>1124780</v>
      </c>
      <c r="S48" s="73">
        <v>24010.01</v>
      </c>
      <c r="T48" s="90">
        <v>1206480</v>
      </c>
      <c r="W48" s="90">
        <v>342164.55</v>
      </c>
      <c r="X48" s="90">
        <v>54087.7</v>
      </c>
    </row>
    <row r="49" spans="1:25" x14ac:dyDescent="0.2">
      <c r="A49" s="251" t="s">
        <v>2555</v>
      </c>
      <c r="B49" s="89">
        <v>316405.12</v>
      </c>
      <c r="C49" s="89">
        <v>0</v>
      </c>
      <c r="D49" s="89">
        <v>18076.73</v>
      </c>
      <c r="E49" s="251">
        <v>1437302.79</v>
      </c>
      <c r="F49" s="251">
        <v>542559.43999999994</v>
      </c>
      <c r="H49" s="232">
        <v>3400</v>
      </c>
      <c r="M49" s="251">
        <v>209274.9</v>
      </c>
      <c r="N49" s="251">
        <v>2118686.35</v>
      </c>
      <c r="O49" s="73">
        <v>681617.35</v>
      </c>
      <c r="Q49" s="73">
        <v>312.07</v>
      </c>
      <c r="R49" s="73">
        <v>985490</v>
      </c>
      <c r="S49" s="73">
        <v>200</v>
      </c>
      <c r="T49" s="90">
        <v>1175045</v>
      </c>
      <c r="W49" s="90">
        <v>286557.99</v>
      </c>
      <c r="X49" s="90">
        <v>141713.60000000001</v>
      </c>
    </row>
    <row r="50" spans="1:25" x14ac:dyDescent="0.2">
      <c r="A50" s="251" t="s">
        <v>2556</v>
      </c>
      <c r="B50" s="89">
        <v>878019.39</v>
      </c>
      <c r="C50" s="89">
        <v>75782</v>
      </c>
      <c r="D50" s="89">
        <v>52224.84</v>
      </c>
      <c r="E50" s="251">
        <v>887783.21</v>
      </c>
      <c r="F50" s="251">
        <v>225750.57</v>
      </c>
      <c r="H50" s="232">
        <v>25275</v>
      </c>
      <c r="M50" s="251">
        <v>-1394410.94</v>
      </c>
      <c r="N50" s="251">
        <v>3206691.97</v>
      </c>
      <c r="O50" s="73">
        <v>1537112.13</v>
      </c>
      <c r="P50" s="73">
        <v>593350</v>
      </c>
      <c r="Q50" s="73">
        <v>1194.68</v>
      </c>
      <c r="R50" s="73">
        <v>1908779</v>
      </c>
      <c r="S50" s="73">
        <v>2307</v>
      </c>
      <c r="T50" s="90">
        <v>2445979</v>
      </c>
      <c r="W50" s="90">
        <v>666896.63</v>
      </c>
      <c r="X50" s="90">
        <v>167955.20000000001</v>
      </c>
      <c r="Y50" s="90">
        <v>191</v>
      </c>
    </row>
    <row r="51" spans="1:25" x14ac:dyDescent="0.2">
      <c r="A51" s="251" t="s">
        <v>2557</v>
      </c>
      <c r="B51" s="89">
        <v>650640.35</v>
      </c>
      <c r="C51" s="89">
        <v>0</v>
      </c>
      <c r="D51" s="89">
        <v>158946.57999999999</v>
      </c>
      <c r="E51" s="251">
        <v>4</v>
      </c>
      <c r="F51" s="251">
        <v>1186960.32</v>
      </c>
      <c r="H51" s="232">
        <v>110800</v>
      </c>
      <c r="J51" s="232">
        <v>0</v>
      </c>
      <c r="M51" s="251">
        <v>-953932.85</v>
      </c>
      <c r="N51" s="251">
        <v>2598703.46</v>
      </c>
      <c r="O51" s="73">
        <v>2217527.14</v>
      </c>
      <c r="P51" s="73">
        <v>32500</v>
      </c>
      <c r="Q51" s="73">
        <v>700.84</v>
      </c>
      <c r="R51" s="73">
        <v>1607705</v>
      </c>
      <c r="S51" s="73">
        <v>62654</v>
      </c>
      <c r="T51" s="90">
        <v>2678545</v>
      </c>
      <c r="W51" s="90">
        <v>472606.86</v>
      </c>
      <c r="X51" s="90">
        <v>335926.48</v>
      </c>
      <c r="Y51" s="90">
        <v>7800</v>
      </c>
    </row>
    <row r="52" spans="1:25" x14ac:dyDescent="0.2">
      <c r="A52" s="251" t="s">
        <v>2558</v>
      </c>
      <c r="B52" s="89">
        <v>669727.93999999994</v>
      </c>
      <c r="C52" s="89">
        <v>0</v>
      </c>
      <c r="D52" s="89">
        <v>39233.040000000001</v>
      </c>
      <c r="E52" s="251">
        <v>194544.3</v>
      </c>
      <c r="F52" s="251">
        <v>189295.79</v>
      </c>
      <c r="H52" s="232">
        <v>21225</v>
      </c>
      <c r="J52" s="232">
        <v>0</v>
      </c>
      <c r="M52" s="251">
        <v>-1385848</v>
      </c>
      <c r="N52" s="251">
        <v>2341456.5299999998</v>
      </c>
      <c r="O52" s="73">
        <v>1357709.15</v>
      </c>
      <c r="P52" s="73">
        <v>81518</v>
      </c>
      <c r="Q52" s="73">
        <v>1065.24</v>
      </c>
      <c r="R52" s="73">
        <v>362907.7</v>
      </c>
      <c r="S52" s="73">
        <v>50000</v>
      </c>
      <c r="T52" s="90">
        <v>912353.7</v>
      </c>
      <c r="W52" s="90">
        <v>389430.05</v>
      </c>
      <c r="X52" s="90">
        <v>165872.79999999999</v>
      </c>
    </row>
    <row r="53" spans="1:25" x14ac:dyDescent="0.2">
      <c r="A53" s="251" t="s">
        <v>2559</v>
      </c>
      <c r="B53" s="89">
        <v>713750.1</v>
      </c>
      <c r="C53" s="89">
        <v>0</v>
      </c>
      <c r="D53" s="89">
        <v>107565.11</v>
      </c>
      <c r="E53" s="251">
        <v>1960589.43</v>
      </c>
      <c r="F53" s="251">
        <v>762843.43</v>
      </c>
      <c r="J53" s="232">
        <v>0</v>
      </c>
      <c r="M53" s="251">
        <v>2008223.6</v>
      </c>
      <c r="N53" s="251">
        <v>1574485.41</v>
      </c>
      <c r="O53" s="73">
        <v>3211201.11</v>
      </c>
      <c r="Q53" s="73">
        <v>1487.93</v>
      </c>
      <c r="R53" s="73">
        <v>9264388.4000000004</v>
      </c>
      <c r="T53" s="90">
        <v>10710451.4</v>
      </c>
      <c r="W53" s="90">
        <v>1152971.7</v>
      </c>
      <c r="X53" s="90">
        <v>380236.28</v>
      </c>
    </row>
    <row r="54" spans="1:25" x14ac:dyDescent="0.2">
      <c r="A54" s="251" t="s">
        <v>2560</v>
      </c>
      <c r="B54" s="89">
        <v>378404.36</v>
      </c>
      <c r="C54" s="89">
        <v>0</v>
      </c>
      <c r="D54" s="89">
        <v>22179.07</v>
      </c>
      <c r="E54" s="251">
        <v>2</v>
      </c>
      <c r="F54" s="251">
        <v>68594.28</v>
      </c>
      <c r="H54" s="232">
        <v>13275</v>
      </c>
      <c r="M54" s="251">
        <v>-1250983.1100000001</v>
      </c>
      <c r="N54" s="251">
        <v>1566508.7</v>
      </c>
      <c r="O54" s="73">
        <v>810700.9</v>
      </c>
      <c r="P54" s="73">
        <v>64450</v>
      </c>
      <c r="Q54" s="73">
        <v>550.42999999999995</v>
      </c>
      <c r="R54" s="73">
        <v>1376838</v>
      </c>
      <c r="S54" s="73">
        <v>1673</v>
      </c>
      <c r="T54" s="90">
        <v>1745095</v>
      </c>
      <c r="W54" s="90">
        <v>297476.81</v>
      </c>
      <c r="X54" s="90">
        <v>19070.400000000001</v>
      </c>
    </row>
    <row r="55" spans="1:25" x14ac:dyDescent="0.2">
      <c r="A55" s="251" t="s">
        <v>2561</v>
      </c>
      <c r="B55" s="89">
        <v>296532.05</v>
      </c>
      <c r="C55" s="89">
        <v>18000</v>
      </c>
      <c r="D55" s="89">
        <v>18057.86</v>
      </c>
      <c r="E55" s="251">
        <v>11811.44</v>
      </c>
      <c r="F55" s="251">
        <v>87302.12</v>
      </c>
      <c r="H55" s="232">
        <v>16450</v>
      </c>
      <c r="M55" s="251">
        <v>-2189294.04</v>
      </c>
      <c r="N55" s="251">
        <v>2534998.48</v>
      </c>
      <c r="O55" s="73">
        <v>1136967.77</v>
      </c>
      <c r="P55" s="73">
        <v>48600</v>
      </c>
      <c r="Q55" s="73">
        <v>469.83</v>
      </c>
      <c r="R55" s="73">
        <v>1783435</v>
      </c>
      <c r="S55" s="73">
        <v>22014</v>
      </c>
      <c r="T55" s="90">
        <v>2283735</v>
      </c>
      <c r="W55" s="90">
        <v>502677.97</v>
      </c>
      <c r="X55" s="90">
        <v>33235.599999999999</v>
      </c>
    </row>
    <row r="56" spans="1:25" x14ac:dyDescent="0.2">
      <c r="A56" s="251" t="s">
        <v>2562</v>
      </c>
      <c r="B56" s="89">
        <v>386087.86</v>
      </c>
      <c r="C56" s="89">
        <v>0</v>
      </c>
      <c r="D56" s="89">
        <v>49516.35</v>
      </c>
      <c r="E56" s="251">
        <v>158029.82</v>
      </c>
      <c r="F56" s="251">
        <v>242127.28</v>
      </c>
      <c r="H56" s="232">
        <v>0</v>
      </c>
      <c r="M56" s="251">
        <v>-1775597.1</v>
      </c>
      <c r="N56" s="251">
        <v>2415193.5099999998</v>
      </c>
      <c r="O56" s="73">
        <v>1476098.03</v>
      </c>
      <c r="P56" s="73">
        <v>40700</v>
      </c>
      <c r="Q56" s="73">
        <v>592.1</v>
      </c>
      <c r="R56" s="73">
        <v>1541813</v>
      </c>
      <c r="S56" s="73">
        <v>100000</v>
      </c>
      <c r="T56" s="90">
        <v>1842465</v>
      </c>
      <c r="W56" s="90">
        <v>804797.32</v>
      </c>
      <c r="X56" s="90">
        <v>78623.91</v>
      </c>
    </row>
    <row r="57" spans="1:25" x14ac:dyDescent="0.2">
      <c r="A57" s="251" t="s">
        <v>2563</v>
      </c>
      <c r="B57" s="89">
        <v>362826.14</v>
      </c>
      <c r="C57" s="89">
        <v>0</v>
      </c>
      <c r="D57" s="89">
        <v>55304.54</v>
      </c>
      <c r="E57" s="251">
        <v>241767.44</v>
      </c>
      <c r="F57" s="251">
        <v>210875.47</v>
      </c>
      <c r="H57" s="232">
        <v>7155</v>
      </c>
      <c r="M57" s="251">
        <v>-732421.06</v>
      </c>
      <c r="N57" s="251">
        <v>1430245.31</v>
      </c>
      <c r="O57" s="73">
        <v>867176.65</v>
      </c>
      <c r="P57" s="73">
        <v>173880</v>
      </c>
      <c r="Q57" s="73">
        <v>320.02</v>
      </c>
      <c r="R57" s="73">
        <v>1368706</v>
      </c>
      <c r="T57" s="90">
        <v>1589627</v>
      </c>
      <c r="W57" s="90">
        <v>298731.13</v>
      </c>
      <c r="X57" s="90">
        <v>196192.2</v>
      </c>
    </row>
    <row r="58" spans="1:25" x14ac:dyDescent="0.2">
      <c r="A58" s="251" t="s">
        <v>2564</v>
      </c>
      <c r="B58" s="89">
        <v>412567.1</v>
      </c>
      <c r="C58" s="89">
        <v>8400</v>
      </c>
      <c r="D58" s="89">
        <v>79253.3</v>
      </c>
      <c r="E58" s="251">
        <v>3</v>
      </c>
      <c r="F58" s="251">
        <v>1343515.54</v>
      </c>
      <c r="H58" s="232">
        <v>100</v>
      </c>
      <c r="J58" s="232">
        <v>0</v>
      </c>
      <c r="M58" s="251">
        <v>-1124540.6499999999</v>
      </c>
      <c r="N58" s="251">
        <v>2897338.69</v>
      </c>
      <c r="O58" s="73">
        <v>1818339.25</v>
      </c>
      <c r="P58" s="73">
        <v>660335</v>
      </c>
      <c r="Q58" s="73">
        <v>347.06</v>
      </c>
      <c r="R58" s="73">
        <v>1681139.5</v>
      </c>
      <c r="S58" s="73">
        <v>124077</v>
      </c>
      <c r="T58" s="90">
        <v>2253450</v>
      </c>
      <c r="W58" s="90">
        <v>997500.21</v>
      </c>
      <c r="X58" s="90">
        <v>335601.2</v>
      </c>
    </row>
    <row r="59" spans="1:25" x14ac:dyDescent="0.2">
      <c r="A59" s="251" t="s">
        <v>2565</v>
      </c>
      <c r="B59" s="89">
        <v>221876.98</v>
      </c>
      <c r="C59" s="89">
        <v>0</v>
      </c>
      <c r="D59" s="89">
        <v>79557.145000000004</v>
      </c>
      <c r="E59" s="251">
        <v>2</v>
      </c>
      <c r="F59" s="251">
        <v>191049.82</v>
      </c>
      <c r="H59" s="232">
        <v>65363.75</v>
      </c>
      <c r="J59" s="232">
        <v>0</v>
      </c>
      <c r="M59" s="251">
        <v>-3139617.21</v>
      </c>
      <c r="N59" s="251">
        <v>3457082.1</v>
      </c>
      <c r="O59" s="73">
        <v>1202208.94</v>
      </c>
      <c r="Q59" s="73">
        <v>401.8</v>
      </c>
      <c r="R59" s="73">
        <v>757877.5</v>
      </c>
      <c r="T59" s="90">
        <v>1333745.8999999999</v>
      </c>
      <c r="W59" s="90">
        <v>338891.33500000002</v>
      </c>
      <c r="X59" s="90">
        <v>95197.7</v>
      </c>
    </row>
    <row r="60" spans="1:25" x14ac:dyDescent="0.2">
      <c r="A60" s="251" t="s">
        <v>2566</v>
      </c>
      <c r="B60" s="89">
        <v>169526.76</v>
      </c>
      <c r="C60" s="89">
        <v>0</v>
      </c>
      <c r="D60" s="89">
        <v>4650</v>
      </c>
      <c r="E60" s="251">
        <v>903620.19</v>
      </c>
      <c r="F60" s="251">
        <v>218570.37</v>
      </c>
      <c r="M60" s="251">
        <v>1174157.81</v>
      </c>
      <c r="N60" s="251">
        <v>339109.18</v>
      </c>
      <c r="O60" s="73">
        <v>910309.42</v>
      </c>
      <c r="Q60" s="73">
        <v>430.21</v>
      </c>
      <c r="R60" s="73">
        <v>825707</v>
      </c>
      <c r="S60" s="73">
        <v>100000</v>
      </c>
      <c r="T60" s="90">
        <v>1064407</v>
      </c>
      <c r="W60" s="90">
        <v>575996</v>
      </c>
      <c r="X60" s="90">
        <v>118121.3</v>
      </c>
      <c r="Y60" s="90">
        <v>189000</v>
      </c>
    </row>
    <row r="61" spans="1:25" x14ac:dyDescent="0.2">
      <c r="A61" s="251" t="s">
        <v>2567</v>
      </c>
      <c r="B61" s="89">
        <v>197222.25</v>
      </c>
      <c r="C61" s="89">
        <v>0</v>
      </c>
      <c r="D61" s="89">
        <v>76649.41</v>
      </c>
      <c r="E61" s="251">
        <v>234235.45</v>
      </c>
      <c r="F61" s="251">
        <v>73017.83</v>
      </c>
      <c r="H61" s="232">
        <v>27305</v>
      </c>
      <c r="J61" s="232">
        <v>0</v>
      </c>
      <c r="M61" s="251">
        <v>-1217116.1200000001</v>
      </c>
      <c r="N61" s="251">
        <v>1695206.85</v>
      </c>
      <c r="O61" s="73">
        <v>670918.54</v>
      </c>
      <c r="R61" s="73">
        <v>1198816.5</v>
      </c>
      <c r="T61" s="90">
        <v>1461186.4</v>
      </c>
      <c r="W61" s="90">
        <v>226510.71</v>
      </c>
      <c r="X61" s="90">
        <v>55908.72</v>
      </c>
    </row>
    <row r="62" spans="1:25" x14ac:dyDescent="0.2">
      <c r="A62" s="251" t="s">
        <v>2568</v>
      </c>
      <c r="B62" s="89">
        <v>547050.57999999996</v>
      </c>
      <c r="C62" s="89">
        <v>0</v>
      </c>
      <c r="D62" s="89">
        <v>32513.26</v>
      </c>
      <c r="E62" s="251">
        <v>80897.399999999994</v>
      </c>
      <c r="F62" s="251">
        <v>250188.45</v>
      </c>
      <c r="H62" s="232">
        <v>41005.24</v>
      </c>
      <c r="J62" s="232">
        <v>0</v>
      </c>
      <c r="M62" s="251">
        <v>-1837905.27</v>
      </c>
      <c r="N62" s="251">
        <v>2729343.72</v>
      </c>
      <c r="O62" s="73">
        <v>1297884.3</v>
      </c>
      <c r="Q62" s="73">
        <v>1042.8699999999999</v>
      </c>
      <c r="R62" s="73">
        <v>1051293</v>
      </c>
      <c r="T62" s="90">
        <v>1603191</v>
      </c>
      <c r="W62" s="90">
        <v>596139.87</v>
      </c>
      <c r="X62" s="90">
        <v>128353.3</v>
      </c>
    </row>
    <row r="63" spans="1:25" x14ac:dyDescent="0.2">
      <c r="A63" s="251" t="s">
        <v>2569</v>
      </c>
      <c r="B63" s="89">
        <v>593043.54</v>
      </c>
      <c r="C63" s="89">
        <v>0</v>
      </c>
      <c r="D63" s="89">
        <v>10381.219999999999</v>
      </c>
      <c r="E63" s="251">
        <v>84282</v>
      </c>
      <c r="F63" s="251">
        <v>635110.1</v>
      </c>
      <c r="H63" s="232">
        <v>0</v>
      </c>
      <c r="J63" s="232">
        <v>0</v>
      </c>
      <c r="M63" s="251">
        <v>-1894110.56</v>
      </c>
      <c r="N63" s="251">
        <v>3207310.61</v>
      </c>
      <c r="O63" s="73">
        <v>1775282.84</v>
      </c>
      <c r="P63" s="73">
        <v>101280</v>
      </c>
      <c r="Q63" s="73">
        <v>838.22</v>
      </c>
      <c r="R63" s="73">
        <v>1469999</v>
      </c>
      <c r="S63" s="73">
        <v>22940</v>
      </c>
      <c r="T63" s="90">
        <v>2140765.7999999998</v>
      </c>
      <c r="W63" s="90">
        <v>743560.15</v>
      </c>
      <c r="X63" s="90">
        <v>325509.3</v>
      </c>
      <c r="Y63" s="90">
        <v>5000</v>
      </c>
    </row>
    <row r="64" spans="1:25" x14ac:dyDescent="0.2">
      <c r="A64" s="251" t="s">
        <v>2570</v>
      </c>
      <c r="B64" s="89">
        <v>725492.4</v>
      </c>
      <c r="C64" s="89">
        <v>19500</v>
      </c>
      <c r="D64" s="89">
        <v>77709.16</v>
      </c>
      <c r="E64" s="251">
        <v>72708.820000000007</v>
      </c>
      <c r="F64" s="251">
        <v>209874.31</v>
      </c>
      <c r="H64" s="232">
        <v>93300</v>
      </c>
      <c r="M64" s="251">
        <v>-1936005.4</v>
      </c>
      <c r="N64" s="251">
        <v>2601971.02</v>
      </c>
      <c r="O64" s="73">
        <v>1584764.69</v>
      </c>
      <c r="P64" s="73">
        <v>183750</v>
      </c>
      <c r="Q64" s="73">
        <v>804.55</v>
      </c>
      <c r="R64" s="73">
        <v>824953</v>
      </c>
      <c r="S64" s="73">
        <v>23400</v>
      </c>
      <c r="T64" s="90">
        <v>1425273</v>
      </c>
      <c r="W64" s="90">
        <v>523894.87</v>
      </c>
      <c r="X64" s="90">
        <v>162346.29999999999</v>
      </c>
      <c r="Y64" s="90">
        <v>5000</v>
      </c>
    </row>
    <row r="65" spans="1:25" x14ac:dyDescent="0.2">
      <c r="A65" s="251" t="s">
        <v>2571</v>
      </c>
      <c r="B65" s="89">
        <v>406423.75</v>
      </c>
      <c r="C65" s="89">
        <v>0</v>
      </c>
      <c r="D65" s="89">
        <v>23485.93</v>
      </c>
      <c r="E65" s="251">
        <v>840599.82</v>
      </c>
      <c r="F65" s="251">
        <v>81995.08</v>
      </c>
      <c r="H65" s="232">
        <v>15675</v>
      </c>
      <c r="J65" s="232">
        <v>0</v>
      </c>
      <c r="M65" s="251">
        <v>-1847986.76</v>
      </c>
      <c r="N65" s="251">
        <v>3048211.32</v>
      </c>
      <c r="O65" s="73">
        <v>1460932.76</v>
      </c>
      <c r="P65" s="73">
        <v>60000</v>
      </c>
      <c r="Q65" s="73">
        <v>484.97</v>
      </c>
      <c r="R65" s="73">
        <v>1485680</v>
      </c>
      <c r="S65" s="73">
        <v>22181</v>
      </c>
      <c r="T65" s="90">
        <v>2159636</v>
      </c>
      <c r="W65" s="90">
        <v>480433.54</v>
      </c>
      <c r="X65" s="90">
        <v>139108.17000000001</v>
      </c>
    </row>
    <row r="66" spans="1:25" x14ac:dyDescent="0.2">
      <c r="A66" s="251" t="s">
        <v>2592</v>
      </c>
      <c r="B66" s="89">
        <v>533259.81999999995</v>
      </c>
      <c r="C66" s="89">
        <v>10000</v>
      </c>
      <c r="D66" s="89">
        <v>7834.81</v>
      </c>
      <c r="E66" s="251">
        <v>475728.61</v>
      </c>
      <c r="F66" s="251">
        <v>169865.07</v>
      </c>
      <c r="H66" s="232">
        <v>8210</v>
      </c>
      <c r="M66" s="251">
        <v>-330715.87</v>
      </c>
      <c r="N66" s="251">
        <v>1312112.72</v>
      </c>
      <c r="O66" s="73">
        <v>1107825.8899999999</v>
      </c>
      <c r="P66" s="73">
        <v>175230</v>
      </c>
      <c r="Q66" s="73">
        <v>566.24</v>
      </c>
      <c r="R66" s="73">
        <v>900975</v>
      </c>
      <c r="S66" s="73">
        <v>1799</v>
      </c>
      <c r="T66" s="90">
        <v>1262013</v>
      </c>
      <c r="W66" s="90">
        <v>305910.33</v>
      </c>
      <c r="X66" s="90">
        <v>215111.34</v>
      </c>
    </row>
    <row r="67" spans="1:25" x14ac:dyDescent="0.2">
      <c r="A67" s="252" t="s">
        <v>2572</v>
      </c>
      <c r="B67" s="89">
        <v>1022082.99</v>
      </c>
      <c r="C67" s="89">
        <v>0</v>
      </c>
      <c r="D67" s="89">
        <v>63754.6</v>
      </c>
      <c r="E67" s="251">
        <v>788450.25</v>
      </c>
      <c r="F67" s="251">
        <v>242382.37</v>
      </c>
      <c r="H67" s="232">
        <v>22200</v>
      </c>
      <c r="J67" s="232">
        <v>0</v>
      </c>
      <c r="M67" s="251">
        <v>891950.75</v>
      </c>
      <c r="N67" s="251">
        <v>997975.02</v>
      </c>
      <c r="O67" s="73">
        <v>903492.92</v>
      </c>
      <c r="P67" s="73">
        <v>49900</v>
      </c>
      <c r="Q67" s="73">
        <v>1620.82</v>
      </c>
      <c r="R67" s="73">
        <v>1203890</v>
      </c>
      <c r="S67" s="73">
        <v>119048</v>
      </c>
      <c r="T67" s="90">
        <v>1495745</v>
      </c>
      <c r="W67" s="90">
        <v>425342.9</v>
      </c>
      <c r="X67" s="90">
        <v>110270.39999999999</v>
      </c>
    </row>
    <row r="68" spans="1:25" x14ac:dyDescent="0.2">
      <c r="A68" s="251" t="s">
        <v>2573</v>
      </c>
      <c r="B68" s="89">
        <v>567817.76</v>
      </c>
      <c r="C68" s="89">
        <v>126349.61</v>
      </c>
      <c r="D68" s="89">
        <v>86150.01</v>
      </c>
      <c r="E68" s="251">
        <v>631066.80000000005</v>
      </c>
      <c r="F68" s="251">
        <v>214770.71</v>
      </c>
      <c r="H68" s="232">
        <v>44100</v>
      </c>
      <c r="I68" s="232">
        <v>67440</v>
      </c>
      <c r="M68" s="251">
        <v>-3012117.94</v>
      </c>
      <c r="N68" s="251">
        <v>4031791.24</v>
      </c>
      <c r="O68" s="73">
        <v>1237021.67</v>
      </c>
      <c r="P68" s="73">
        <v>132620</v>
      </c>
      <c r="Q68" s="73">
        <v>558.02</v>
      </c>
      <c r="R68" s="73">
        <v>1168970</v>
      </c>
      <c r="S68" s="73">
        <v>203455</v>
      </c>
      <c r="T68" s="90">
        <v>1633355</v>
      </c>
      <c r="U68" s="90">
        <v>5460</v>
      </c>
      <c r="W68" s="90">
        <v>496324.6</v>
      </c>
      <c r="X68" s="90">
        <v>79210.5</v>
      </c>
      <c r="Y68" s="90">
        <v>11980</v>
      </c>
    </row>
    <row r="69" spans="1:25" x14ac:dyDescent="0.2">
      <c r="A69" s="251" t="s">
        <v>2574</v>
      </c>
      <c r="B69" s="89">
        <v>659784.53</v>
      </c>
      <c r="C69" s="89">
        <v>34883.730000000003</v>
      </c>
      <c r="D69" s="89">
        <v>79114.490000000005</v>
      </c>
      <c r="E69" s="251">
        <v>244386.22</v>
      </c>
      <c r="F69" s="251">
        <v>481872.22</v>
      </c>
      <c r="H69" s="232">
        <v>59269.08</v>
      </c>
      <c r="M69" s="251">
        <v>1711382.27</v>
      </c>
      <c r="N69" s="251">
        <v>73641.19</v>
      </c>
      <c r="O69" s="73">
        <v>1907009.76</v>
      </c>
      <c r="P69" s="73">
        <v>124050</v>
      </c>
      <c r="Q69" s="73">
        <v>1546.51</v>
      </c>
      <c r="R69" s="73">
        <v>1799940</v>
      </c>
      <c r="S69" s="73">
        <v>357897</v>
      </c>
      <c r="T69" s="90">
        <v>2453604</v>
      </c>
      <c r="W69" s="90">
        <v>1598533.42</v>
      </c>
      <c r="X69" s="90">
        <v>97011.199999999997</v>
      </c>
    </row>
    <row r="70" spans="1:25" x14ac:dyDescent="0.2">
      <c r="A70" s="251" t="s">
        <v>2575</v>
      </c>
      <c r="B70" s="89">
        <v>191865.5</v>
      </c>
      <c r="C70" s="89">
        <v>0</v>
      </c>
      <c r="D70" s="89">
        <v>53094.81</v>
      </c>
      <c r="E70" s="251">
        <v>3</v>
      </c>
      <c r="F70" s="251">
        <v>-20731.099999999999</v>
      </c>
      <c r="L70" s="251">
        <v>-450851.04</v>
      </c>
      <c r="N70" s="251">
        <v>607615.71</v>
      </c>
      <c r="O70" s="73">
        <v>985374.22</v>
      </c>
      <c r="Q70" s="73">
        <v>404.49</v>
      </c>
      <c r="R70" s="73">
        <v>925200</v>
      </c>
      <c r="T70" s="90">
        <v>1326938</v>
      </c>
      <c r="W70" s="90">
        <v>471681.07</v>
      </c>
      <c r="X70" s="90">
        <v>20738.099999999999</v>
      </c>
    </row>
    <row r="71" spans="1:25" x14ac:dyDescent="0.2">
      <c r="A71" s="251" t="s">
        <v>2576</v>
      </c>
      <c r="B71" s="89">
        <v>812592.49</v>
      </c>
      <c r="C71" s="89">
        <v>16150</v>
      </c>
      <c r="D71" s="89">
        <v>41799.379999999997</v>
      </c>
      <c r="E71" s="251">
        <v>595891.81000000006</v>
      </c>
      <c r="F71" s="251">
        <v>628647.02</v>
      </c>
      <c r="H71" s="232">
        <v>0</v>
      </c>
      <c r="L71" s="251">
        <v>-34206</v>
      </c>
      <c r="M71" s="251">
        <v>-1604767.93</v>
      </c>
      <c r="N71" s="251">
        <v>3812852.35</v>
      </c>
      <c r="O71" s="73">
        <v>1128227.24</v>
      </c>
      <c r="Q71" s="73">
        <v>2927.75</v>
      </c>
      <c r="R71" s="73">
        <v>580780</v>
      </c>
      <c r="S71" s="73">
        <v>391328</v>
      </c>
      <c r="T71" s="90">
        <v>1199375</v>
      </c>
      <c r="W71" s="90">
        <v>425052.12</v>
      </c>
      <c r="X71" s="90">
        <v>498136.59</v>
      </c>
    </row>
    <row r="72" spans="1:25" x14ac:dyDescent="0.2">
      <c r="A72" s="251" t="s">
        <v>2577</v>
      </c>
      <c r="B72" s="89">
        <v>561151.73</v>
      </c>
      <c r="C72" s="89">
        <v>103643.25</v>
      </c>
      <c r="D72" s="89">
        <v>88508.23</v>
      </c>
      <c r="E72" s="251">
        <v>550863.35</v>
      </c>
      <c r="F72" s="251">
        <v>185538.79</v>
      </c>
      <c r="H72" s="232">
        <v>102603</v>
      </c>
      <c r="M72" s="251">
        <v>-894450.52</v>
      </c>
      <c r="N72" s="251">
        <v>1909993.72</v>
      </c>
      <c r="O72" s="73">
        <v>1255546.3700000001</v>
      </c>
      <c r="P72" s="73">
        <v>190000</v>
      </c>
      <c r="Q72" s="73">
        <v>711.15</v>
      </c>
      <c r="R72" s="73">
        <v>1033800</v>
      </c>
      <c r="S72" s="73">
        <v>135672</v>
      </c>
      <c r="T72" s="90">
        <v>1579354</v>
      </c>
      <c r="W72" s="90">
        <v>452317.57</v>
      </c>
      <c r="X72" s="90">
        <v>121730.8</v>
      </c>
    </row>
    <row r="73" spans="1:25" x14ac:dyDescent="0.2">
      <c r="A73" s="251" t="s">
        <v>2578</v>
      </c>
      <c r="B73" s="89">
        <v>479125.55</v>
      </c>
      <c r="C73" s="89">
        <v>86749.26</v>
      </c>
      <c r="D73" s="89">
        <v>48227.8</v>
      </c>
      <c r="E73" s="251">
        <v>216885.03</v>
      </c>
      <c r="F73" s="251">
        <v>11911.58</v>
      </c>
      <c r="H73" s="232">
        <v>6356</v>
      </c>
      <c r="M73" s="251">
        <v>-953667.24</v>
      </c>
      <c r="N73" s="251">
        <v>1439320.15</v>
      </c>
      <c r="O73" s="73">
        <v>1300028.52</v>
      </c>
      <c r="P73" s="73">
        <v>166800</v>
      </c>
      <c r="Q73" s="73">
        <v>260.8</v>
      </c>
      <c r="R73" s="73">
        <v>618408</v>
      </c>
      <c r="S73" s="73">
        <v>535425</v>
      </c>
      <c r="T73" s="90">
        <v>1478088</v>
      </c>
      <c r="W73" s="90">
        <v>583441.11</v>
      </c>
      <c r="X73" s="90">
        <v>117471.9</v>
      </c>
    </row>
    <row r="74" spans="1:25" x14ac:dyDescent="0.2">
      <c r="A74" s="251" t="s">
        <v>2579</v>
      </c>
      <c r="B74" s="89">
        <v>709594.7</v>
      </c>
      <c r="C74" s="89">
        <v>94626.15</v>
      </c>
      <c r="D74" s="89">
        <v>51231.42</v>
      </c>
      <c r="E74" s="251">
        <v>904200.73</v>
      </c>
      <c r="F74" s="251">
        <v>179962.25</v>
      </c>
      <c r="L74" s="251">
        <v>17550</v>
      </c>
      <c r="M74" s="251">
        <v>-3371071.5</v>
      </c>
      <c r="N74" s="251">
        <v>4868817.07</v>
      </c>
      <c r="O74" s="73">
        <v>1423420.57</v>
      </c>
      <c r="P74" s="73">
        <v>326390</v>
      </c>
      <c r="Q74" s="73">
        <v>833.46</v>
      </c>
      <c r="R74" s="73">
        <v>790650</v>
      </c>
      <c r="T74" s="90">
        <v>1270473</v>
      </c>
      <c r="U74" s="90">
        <v>8230</v>
      </c>
      <c r="W74" s="90">
        <v>542788.85</v>
      </c>
      <c r="X74" s="90">
        <v>109343.5</v>
      </c>
    </row>
    <row r="75" spans="1:25" x14ac:dyDescent="0.2">
      <c r="A75" s="251" t="s">
        <v>2580</v>
      </c>
      <c r="B75" s="89">
        <v>388906.22</v>
      </c>
      <c r="C75" s="89">
        <v>0</v>
      </c>
      <c r="D75" s="89">
        <v>59050.6</v>
      </c>
      <c r="E75" s="251">
        <v>427657.79</v>
      </c>
      <c r="F75" s="251">
        <v>130945.09</v>
      </c>
      <c r="H75" s="232">
        <v>80550</v>
      </c>
      <c r="M75" s="251">
        <v>276457.03000000003</v>
      </c>
      <c r="N75" s="251">
        <v>310741.76000000001</v>
      </c>
      <c r="O75" s="73">
        <v>844234.57</v>
      </c>
      <c r="P75" s="73">
        <v>113750</v>
      </c>
      <c r="Q75" s="73">
        <v>322.26</v>
      </c>
      <c r="R75" s="73">
        <v>1075000</v>
      </c>
      <c r="T75" s="90">
        <v>1304999.5</v>
      </c>
      <c r="W75" s="90">
        <v>282550.82</v>
      </c>
      <c r="X75" s="90">
        <v>83741.100000000006</v>
      </c>
    </row>
    <row r="76" spans="1:25" x14ac:dyDescent="0.2">
      <c r="A76" s="251" t="s">
        <v>2581</v>
      </c>
      <c r="B76" s="89">
        <v>175969.94</v>
      </c>
      <c r="C76" s="89">
        <v>0</v>
      </c>
      <c r="D76" s="89">
        <v>59070.82</v>
      </c>
      <c r="E76" s="251">
        <v>180713.87</v>
      </c>
      <c r="F76" s="251">
        <v>158001.68</v>
      </c>
      <c r="M76" s="251">
        <v>-2648078.71</v>
      </c>
      <c r="N76" s="251">
        <v>3225580.14</v>
      </c>
      <c r="O76" s="73">
        <v>856916.56</v>
      </c>
      <c r="Q76" s="73">
        <v>244.06</v>
      </c>
      <c r="R76" s="73">
        <v>219680</v>
      </c>
      <c r="S76" s="73">
        <v>1000</v>
      </c>
      <c r="T76" s="90">
        <v>475920</v>
      </c>
      <c r="W76" s="90">
        <v>351812.06</v>
      </c>
      <c r="X76" s="90">
        <v>93715.68</v>
      </c>
    </row>
    <row r="77" spans="1:25" x14ac:dyDescent="0.2">
      <c r="A77" s="251" t="s">
        <v>2582</v>
      </c>
      <c r="B77" s="89">
        <v>620004.18000000005</v>
      </c>
      <c r="C77" s="89">
        <v>55786.400000000001</v>
      </c>
      <c r="D77" s="89">
        <v>22642.16</v>
      </c>
      <c r="E77" s="251">
        <v>459200.19</v>
      </c>
      <c r="F77" s="251">
        <v>224322.65</v>
      </c>
      <c r="K77" s="251">
        <v>255150</v>
      </c>
      <c r="M77" s="251">
        <v>-1522828.36</v>
      </c>
      <c r="N77" s="251">
        <v>2484321.89</v>
      </c>
      <c r="O77" s="73">
        <v>1703810.34</v>
      </c>
      <c r="Q77" s="73">
        <v>1101.04</v>
      </c>
      <c r="R77" s="73">
        <v>603990</v>
      </c>
      <c r="S77" s="73">
        <v>300</v>
      </c>
      <c r="T77" s="90">
        <v>1345910</v>
      </c>
      <c r="W77" s="90">
        <v>635661.07999999996</v>
      </c>
      <c r="X77" s="90">
        <v>105167.25</v>
      </c>
    </row>
    <row r="78" spans="1:25" x14ac:dyDescent="0.2">
      <c r="A78" s="251" t="s">
        <v>2590</v>
      </c>
      <c r="B78" s="89">
        <v>228142.47</v>
      </c>
      <c r="C78" s="89">
        <v>0</v>
      </c>
      <c r="D78" s="89">
        <v>44909.35</v>
      </c>
      <c r="E78" s="251">
        <v>231064.55</v>
      </c>
      <c r="F78" s="251">
        <v>25213.31</v>
      </c>
      <c r="M78" s="251">
        <v>-933912.4</v>
      </c>
      <c r="N78" s="251">
        <v>1412549.96</v>
      </c>
      <c r="O78" s="73">
        <v>602016.03</v>
      </c>
      <c r="P78" s="73">
        <v>29700</v>
      </c>
      <c r="Q78" s="73">
        <v>308.45999999999998</v>
      </c>
      <c r="S78" s="73">
        <v>914550</v>
      </c>
      <c r="T78" s="90">
        <v>1125893.5</v>
      </c>
      <c r="W78" s="90">
        <v>224070.86</v>
      </c>
      <c r="X78" s="90">
        <v>127340.51</v>
      </c>
    </row>
    <row r="79" spans="1:25" x14ac:dyDescent="0.2">
      <c r="A79" s="251" t="s">
        <v>2593</v>
      </c>
      <c r="B79" s="89">
        <v>372852.91</v>
      </c>
      <c r="C79" s="89">
        <v>6120.46</v>
      </c>
      <c r="D79" s="89">
        <v>50830.78</v>
      </c>
      <c r="E79" s="251">
        <v>697305.29</v>
      </c>
      <c r="F79" s="251">
        <v>16443.16</v>
      </c>
      <c r="G79" s="232">
        <v>900</v>
      </c>
      <c r="H79" s="232">
        <v>91500</v>
      </c>
      <c r="M79" s="251">
        <v>-1131637.8700000001</v>
      </c>
      <c r="N79" s="251">
        <v>2368149.29</v>
      </c>
      <c r="O79" s="73">
        <v>703957.3</v>
      </c>
      <c r="Q79" s="73">
        <v>739.12</v>
      </c>
      <c r="R79" s="73">
        <v>1294410</v>
      </c>
      <c r="S79" s="73">
        <v>71355</v>
      </c>
      <c r="T79" s="90">
        <v>1437826</v>
      </c>
      <c r="W79" s="90">
        <v>582569.21</v>
      </c>
      <c r="X79" s="90">
        <v>105720.03</v>
      </c>
    </row>
    <row r="80" spans="1:25" x14ac:dyDescent="0.2">
      <c r="A80" s="251" t="s">
        <v>2583</v>
      </c>
      <c r="B80" s="89">
        <v>725829.79</v>
      </c>
      <c r="C80" s="89">
        <v>1881</v>
      </c>
      <c r="D80" s="89">
        <v>26813.26</v>
      </c>
      <c r="E80" s="251">
        <v>453948.46</v>
      </c>
      <c r="F80" s="251">
        <v>301590.53999999998</v>
      </c>
      <c r="H80" s="232">
        <v>25335</v>
      </c>
      <c r="M80" s="251">
        <v>-1476227.03</v>
      </c>
      <c r="N80" s="251">
        <v>2500428.33</v>
      </c>
      <c r="O80" s="73">
        <v>1495458.97</v>
      </c>
      <c r="P80" s="73">
        <v>89870</v>
      </c>
      <c r="Q80" s="73">
        <v>678.89</v>
      </c>
      <c r="R80" s="73">
        <v>1119102.3</v>
      </c>
      <c r="S80" s="73">
        <v>6070</v>
      </c>
      <c r="T80" s="90">
        <v>1473680.3</v>
      </c>
      <c r="W80" s="90">
        <v>566521.01</v>
      </c>
      <c r="X80" s="90">
        <v>159119.1</v>
      </c>
    </row>
    <row r="81" spans="1:24" x14ac:dyDescent="0.2">
      <c r="A81" s="251" t="s">
        <v>2584</v>
      </c>
      <c r="B81" s="89">
        <v>534817.92000000004</v>
      </c>
      <c r="C81" s="89">
        <v>1419</v>
      </c>
      <c r="D81" s="89">
        <v>43073</v>
      </c>
      <c r="E81" s="251">
        <v>5</v>
      </c>
      <c r="F81" s="251">
        <v>216785.4</v>
      </c>
      <c r="H81" s="232">
        <v>9900</v>
      </c>
      <c r="K81" s="251">
        <v>35000</v>
      </c>
      <c r="M81" s="251">
        <v>-1733354.94</v>
      </c>
      <c r="N81" s="251">
        <v>2140561.41</v>
      </c>
      <c r="O81" s="73">
        <v>1174690.58</v>
      </c>
      <c r="P81" s="73">
        <v>37805</v>
      </c>
      <c r="Q81" s="73">
        <v>460.03</v>
      </c>
      <c r="R81" s="73">
        <v>705100</v>
      </c>
      <c r="T81" s="90">
        <v>1138854</v>
      </c>
      <c r="W81" s="90">
        <v>263645.65999999997</v>
      </c>
      <c r="X81" s="90">
        <v>59634.1</v>
      </c>
    </row>
    <row r="82" spans="1:24" x14ac:dyDescent="0.2">
      <c r="A82" s="251" t="s">
        <v>2585</v>
      </c>
      <c r="B82" s="89">
        <v>957219.57</v>
      </c>
      <c r="C82" s="89">
        <v>3472</v>
      </c>
      <c r="D82" s="89">
        <v>39623.25</v>
      </c>
      <c r="E82" s="251">
        <v>793122.12</v>
      </c>
      <c r="F82" s="251">
        <v>532402.07999999996</v>
      </c>
      <c r="H82" s="232">
        <v>115125</v>
      </c>
      <c r="M82" s="251">
        <v>-489112.87</v>
      </c>
      <c r="N82" s="251">
        <v>2191938.59</v>
      </c>
      <c r="O82" s="73">
        <v>1884543.47</v>
      </c>
      <c r="P82" s="73">
        <v>233068</v>
      </c>
      <c r="Q82" s="73">
        <v>660.39</v>
      </c>
      <c r="R82" s="73">
        <v>1034697</v>
      </c>
      <c r="S82" s="73">
        <v>2688</v>
      </c>
      <c r="T82" s="90">
        <v>1693848</v>
      </c>
      <c r="W82" s="90">
        <v>467700.76</v>
      </c>
      <c r="X82" s="90">
        <v>276691.8</v>
      </c>
    </row>
    <row r="83" spans="1:24" x14ac:dyDescent="0.2">
      <c r="A83" s="251" t="s">
        <v>2586</v>
      </c>
      <c r="B83" s="89">
        <v>1145843.73</v>
      </c>
      <c r="C83" s="89">
        <v>3663</v>
      </c>
      <c r="D83" s="89">
        <v>47811.53</v>
      </c>
      <c r="E83" s="251">
        <v>1021201.22</v>
      </c>
      <c r="F83" s="251">
        <v>328146.18</v>
      </c>
      <c r="H83" s="232">
        <v>28806.3</v>
      </c>
      <c r="M83" s="251">
        <v>-1998886.27</v>
      </c>
      <c r="N83" s="251">
        <v>4194803.6500000004</v>
      </c>
      <c r="O83" s="73">
        <v>1349756.47</v>
      </c>
      <c r="P83" s="73">
        <v>188780</v>
      </c>
      <c r="Q83" s="73">
        <v>1004.53</v>
      </c>
      <c r="R83" s="73">
        <v>1249909.5</v>
      </c>
      <c r="S83" s="73">
        <v>678</v>
      </c>
      <c r="T83" s="90">
        <v>1549177.5</v>
      </c>
      <c r="W83" s="90">
        <v>560419.81999999995</v>
      </c>
      <c r="X83" s="90">
        <v>325431.2</v>
      </c>
    </row>
    <row r="84" spans="1:24" x14ac:dyDescent="0.2">
      <c r="A84" s="251" t="s">
        <v>2587</v>
      </c>
      <c r="B84" s="89">
        <v>337473.21</v>
      </c>
      <c r="C84" s="89">
        <v>1507.93</v>
      </c>
      <c r="D84" s="89">
        <v>11958.49</v>
      </c>
      <c r="E84" s="251">
        <v>591857.04</v>
      </c>
      <c r="F84" s="251">
        <v>180859.34</v>
      </c>
      <c r="H84" s="232">
        <v>15600</v>
      </c>
      <c r="M84" s="251">
        <v>-1122371.27</v>
      </c>
      <c r="N84" s="251">
        <v>2119139.65</v>
      </c>
      <c r="O84" s="73">
        <v>919480.05</v>
      </c>
      <c r="P84" s="73">
        <v>108400</v>
      </c>
      <c r="Q84" s="73">
        <v>215</v>
      </c>
      <c r="R84" s="73">
        <v>922731</v>
      </c>
      <c r="S84" s="73">
        <v>1161</v>
      </c>
      <c r="T84" s="90">
        <v>1332221</v>
      </c>
      <c r="W84" s="90">
        <v>280236.84999999998</v>
      </c>
      <c r="X84" s="90">
        <v>207546.57</v>
      </c>
    </row>
    <row r="85" spans="1:24" x14ac:dyDescent="0.2">
      <c r="A85" s="251" t="s">
        <v>2588</v>
      </c>
      <c r="B85" s="89">
        <v>865863.2</v>
      </c>
      <c r="C85" s="89">
        <v>2070</v>
      </c>
      <c r="D85" s="89">
        <v>56651.86</v>
      </c>
      <c r="E85" s="251">
        <v>250385.26</v>
      </c>
      <c r="F85" s="251">
        <v>326392.36</v>
      </c>
      <c r="H85" s="232">
        <v>30183.87</v>
      </c>
      <c r="M85" s="251">
        <v>155777.5</v>
      </c>
      <c r="N85" s="251">
        <v>1096893.17</v>
      </c>
      <c r="O85" s="73">
        <v>1439147.56</v>
      </c>
      <c r="P85" s="73">
        <v>114000</v>
      </c>
      <c r="R85" s="73">
        <v>1325720</v>
      </c>
      <c r="T85" s="90">
        <v>1570310</v>
      </c>
      <c r="W85" s="90">
        <v>585092.81999999995</v>
      </c>
      <c r="X85" s="90">
        <v>224900.6</v>
      </c>
    </row>
    <row r="86" spans="1:24" x14ac:dyDescent="0.2">
      <c r="A86" s="251" t="s">
        <v>2589</v>
      </c>
      <c r="B86" s="89">
        <v>1000802.03</v>
      </c>
      <c r="C86" s="89">
        <v>7266.5</v>
      </c>
      <c r="D86" s="89">
        <v>29648.87</v>
      </c>
      <c r="E86" s="251">
        <v>293919.14</v>
      </c>
      <c r="F86" s="251">
        <v>228716.25</v>
      </c>
      <c r="H86" s="232">
        <v>25765.9</v>
      </c>
      <c r="M86" s="251">
        <v>-2020759.86</v>
      </c>
      <c r="N86" s="251">
        <v>3207738.11</v>
      </c>
      <c r="O86" s="73">
        <v>1026873.84</v>
      </c>
      <c r="P86" s="73">
        <v>291150</v>
      </c>
      <c r="R86" s="73">
        <v>1096541</v>
      </c>
      <c r="S86" s="73">
        <v>6000</v>
      </c>
      <c r="T86" s="90">
        <v>1219105</v>
      </c>
      <c r="W86" s="90">
        <v>560965.11</v>
      </c>
      <c r="X86" s="90">
        <v>244817.1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I86"/>
  <sheetViews>
    <sheetView topLeftCell="X1" zoomScale="60" zoomScaleNormal="60" workbookViewId="0">
      <selection activeCell="AH14" sqref="AH14"/>
    </sheetView>
  </sheetViews>
  <sheetFormatPr defaultColWidth="2.75" defaultRowHeight="14.25" x14ac:dyDescent="0.2"/>
  <cols>
    <col min="1" max="1" width="5.5" style="270" bestFit="1" customWidth="1"/>
    <col min="2" max="2" width="14.75" style="270" customWidth="1"/>
    <col min="3" max="3" width="7.5" style="280" bestFit="1" customWidth="1"/>
    <col min="4" max="4" width="44.625" style="280" bestFit="1" customWidth="1"/>
    <col min="5" max="5" width="29" style="251"/>
    <col min="6" max="8" width="29" style="89"/>
    <col min="9" max="10" width="29" style="251"/>
    <col min="11" max="14" width="29" style="232"/>
    <col min="15" max="18" width="29" style="251"/>
    <col min="19" max="23" width="29" style="73"/>
    <col min="24" max="28" width="29" style="90"/>
    <col min="29" max="29" width="34.875" style="90" customWidth="1"/>
    <col min="30" max="30" width="16.375" style="264" customWidth="1"/>
    <col min="31" max="31" width="15.875" style="287" bestFit="1" customWidth="1"/>
    <col min="32" max="32" width="17.375" style="281" bestFit="1" customWidth="1"/>
    <col min="33" max="33" width="17.625" style="283" bestFit="1" customWidth="1"/>
    <col min="34" max="34" width="19.125" style="284" bestFit="1" customWidth="1"/>
    <col min="35" max="35" width="14.625" style="288" bestFit="1" customWidth="1"/>
    <col min="36" max="16384" width="2.75" style="270"/>
  </cols>
  <sheetData>
    <row r="1" spans="1:35" x14ac:dyDescent="0.2">
      <c r="E1" s="251" t="s">
        <v>2456</v>
      </c>
      <c r="F1" s="89" t="s">
        <v>2457</v>
      </c>
      <c r="G1" s="89" t="s">
        <v>2458</v>
      </c>
      <c r="H1" s="89" t="s">
        <v>2459</v>
      </c>
      <c r="I1" s="251" t="s">
        <v>2460</v>
      </c>
      <c r="J1" s="251" t="s">
        <v>2461</v>
      </c>
      <c r="K1" s="232" t="s">
        <v>2463</v>
      </c>
      <c r="L1" s="232" t="s">
        <v>2464</v>
      </c>
      <c r="M1" s="232" t="s">
        <v>2465</v>
      </c>
      <c r="N1" s="232" t="s">
        <v>2466</v>
      </c>
      <c r="O1" s="251" t="s">
        <v>2467</v>
      </c>
      <c r="P1" s="251" t="s">
        <v>2468</v>
      </c>
      <c r="Q1" s="251" t="s">
        <v>2469</v>
      </c>
      <c r="R1" s="251" t="s">
        <v>2470</v>
      </c>
      <c r="S1" s="73" t="s">
        <v>2471</v>
      </c>
      <c r="T1" s="73" t="s">
        <v>2472</v>
      </c>
      <c r="U1" s="73" t="s">
        <v>2473</v>
      </c>
      <c r="V1" s="73" t="s">
        <v>2474</v>
      </c>
      <c r="W1" s="73" t="s">
        <v>2475</v>
      </c>
      <c r="X1" s="90" t="s">
        <v>2476</v>
      </c>
      <c r="Y1" s="90" t="s">
        <v>2477</v>
      </c>
      <c r="Z1" s="90" t="s">
        <v>2478</v>
      </c>
      <c r="AA1" s="90" t="s">
        <v>2479</v>
      </c>
      <c r="AB1" s="90" t="s">
        <v>2480</v>
      </c>
      <c r="AC1" s="90" t="s">
        <v>2481</v>
      </c>
      <c r="AD1" s="264" t="s">
        <v>6</v>
      </c>
      <c r="AE1" s="265" t="s">
        <v>7</v>
      </c>
      <c r="AF1" s="281" t="s">
        <v>8</v>
      </c>
      <c r="AG1" s="282" t="s">
        <v>9</v>
      </c>
      <c r="AH1" s="267" t="s">
        <v>10</v>
      </c>
      <c r="AI1" s="269" t="s">
        <v>11</v>
      </c>
    </row>
    <row r="2" spans="1:35" x14ac:dyDescent="0.2">
      <c r="B2" s="270" t="s">
        <v>55</v>
      </c>
      <c r="C2" s="280" t="s">
        <v>166</v>
      </c>
      <c r="E2" s="251" t="s">
        <v>2482</v>
      </c>
      <c r="F2" s="89" t="s">
        <v>2483</v>
      </c>
      <c r="G2" s="89" t="s">
        <v>2484</v>
      </c>
      <c r="H2" s="89" t="s">
        <v>2485</v>
      </c>
      <c r="I2" s="251" t="s">
        <v>2486</v>
      </c>
      <c r="J2" s="251" t="s">
        <v>2487</v>
      </c>
      <c r="K2" s="232" t="s">
        <v>2489</v>
      </c>
      <c r="L2" s="232" t="s">
        <v>2490</v>
      </c>
      <c r="M2" s="232" t="s">
        <v>2491</v>
      </c>
      <c r="N2" s="232" t="s">
        <v>2492</v>
      </c>
      <c r="O2" s="251" t="s">
        <v>2493</v>
      </c>
      <c r="P2" s="251" t="s">
        <v>2494</v>
      </c>
      <c r="Q2" s="251" t="s">
        <v>2495</v>
      </c>
      <c r="R2" s="251" t="s">
        <v>2496</v>
      </c>
      <c r="S2" s="73" t="s">
        <v>2497</v>
      </c>
      <c r="T2" s="73" t="s">
        <v>2498</v>
      </c>
      <c r="U2" s="73" t="s">
        <v>2499</v>
      </c>
      <c r="V2" s="73" t="s">
        <v>2500</v>
      </c>
      <c r="W2" s="73" t="s">
        <v>2501</v>
      </c>
      <c r="X2" s="90" t="s">
        <v>2502</v>
      </c>
      <c r="Y2" s="90" t="s">
        <v>2503</v>
      </c>
      <c r="Z2" s="90" t="s">
        <v>2504</v>
      </c>
      <c r="AA2" s="90" t="s">
        <v>2505</v>
      </c>
      <c r="AB2" s="90" t="s">
        <v>2506</v>
      </c>
      <c r="AC2" s="90" t="s">
        <v>2507</v>
      </c>
      <c r="AE2" s="265"/>
      <c r="AI2" s="266"/>
    </row>
    <row r="3" spans="1:35" x14ac:dyDescent="0.2">
      <c r="E3" s="251" t="s">
        <v>2508</v>
      </c>
      <c r="F3" s="89">
        <v>52200604.520000003</v>
      </c>
      <c r="G3" s="89">
        <v>1823638.72</v>
      </c>
      <c r="H3" s="89">
        <v>4585891.2470000004</v>
      </c>
      <c r="I3" s="251">
        <v>47587224.329999998</v>
      </c>
      <c r="J3" s="251">
        <v>36543528.899999999</v>
      </c>
      <c r="K3" s="232">
        <v>900</v>
      </c>
      <c r="L3" s="232">
        <v>2224443.61</v>
      </c>
      <c r="M3" s="232">
        <v>67440</v>
      </c>
      <c r="N3" s="232">
        <v>26.16</v>
      </c>
      <c r="O3" s="251">
        <v>290150</v>
      </c>
      <c r="P3" s="251">
        <v>-467507.04</v>
      </c>
      <c r="Q3" s="251">
        <v>-60128113.439999998</v>
      </c>
      <c r="R3" s="251">
        <v>189694652.86000001</v>
      </c>
      <c r="S3" s="73">
        <v>105234217</v>
      </c>
      <c r="T3" s="73">
        <v>14058335</v>
      </c>
      <c r="U3" s="73">
        <v>62932.52</v>
      </c>
      <c r="V3" s="73">
        <v>101291829.5</v>
      </c>
      <c r="W3" s="73">
        <v>5767112.5099999998</v>
      </c>
      <c r="X3" s="90">
        <v>142160811.78</v>
      </c>
      <c r="Y3" s="90">
        <v>13690</v>
      </c>
      <c r="Z3" s="90">
        <v>3644</v>
      </c>
      <c r="AA3" s="90">
        <v>45656367.953000002</v>
      </c>
      <c r="AB3" s="90">
        <v>14063883.09</v>
      </c>
      <c r="AC3" s="90">
        <v>224392</v>
      </c>
      <c r="AD3" s="264">
        <f t="shared" ref="AD3:AI3" si="0">SUM(AD4:AD86)</f>
        <v>58610134.487000003</v>
      </c>
      <c r="AE3" s="265">
        <f t="shared" si="0"/>
        <v>2292809.77</v>
      </c>
      <c r="AF3" s="281">
        <f t="shared" si="0"/>
        <v>56317324.716999993</v>
      </c>
      <c r="AG3" s="283">
        <f t="shared" si="0"/>
        <v>226414426.53000009</v>
      </c>
      <c r="AH3" s="284">
        <f t="shared" si="0"/>
        <v>202122788.82300001</v>
      </c>
      <c r="AI3" s="266">
        <f t="shared" si="0"/>
        <v>24291637.70700001</v>
      </c>
    </row>
    <row r="4" spans="1:35" x14ac:dyDescent="0.2">
      <c r="A4" s="270" t="s">
        <v>279</v>
      </c>
      <c r="B4" s="270" t="s">
        <v>0</v>
      </c>
      <c r="C4" s="280">
        <v>5737</v>
      </c>
      <c r="D4" s="280" t="s">
        <v>600</v>
      </c>
      <c r="E4" s="251" t="s">
        <v>2512</v>
      </c>
      <c r="F4" s="89">
        <v>996593.33</v>
      </c>
      <c r="G4" s="89">
        <v>9658</v>
      </c>
      <c r="H4" s="89">
        <v>38115.93</v>
      </c>
      <c r="I4" s="251">
        <v>1622576.03</v>
      </c>
      <c r="J4" s="251">
        <v>228428.25</v>
      </c>
      <c r="L4" s="232">
        <v>30322.17</v>
      </c>
      <c r="Q4" s="251">
        <v>2421464.7799999998</v>
      </c>
      <c r="R4" s="251">
        <v>198336.84</v>
      </c>
      <c r="S4" s="73">
        <v>1235458.77</v>
      </c>
      <c r="T4" s="73">
        <v>233800</v>
      </c>
      <c r="U4" s="73">
        <v>841.29</v>
      </c>
      <c r="V4" s="73">
        <v>887860</v>
      </c>
      <c r="W4" s="73">
        <v>437581</v>
      </c>
      <c r="X4" s="90">
        <v>1339840</v>
      </c>
      <c r="AA4" s="90">
        <v>591940.21</v>
      </c>
      <c r="AB4" s="90">
        <v>173881.1</v>
      </c>
      <c r="AD4" s="264">
        <f>SUM(F4:H4)</f>
        <v>1044367.26</v>
      </c>
      <c r="AE4" s="271">
        <f>SUM(K4:N4)</f>
        <v>30322.17</v>
      </c>
      <c r="AF4" s="285">
        <f>AD4-AE4</f>
        <v>1014045.09</v>
      </c>
      <c r="AG4" s="286">
        <f>SUM(S4:W4)</f>
        <v>2795541.06</v>
      </c>
      <c r="AH4" s="272">
        <f>SUM(X4:AC4)</f>
        <v>2105661.31</v>
      </c>
      <c r="AI4" s="266">
        <f>AG4-AH4</f>
        <v>689879.75</v>
      </c>
    </row>
    <row r="5" spans="1:35" x14ac:dyDescent="0.2">
      <c r="A5" s="270" t="s">
        <v>279</v>
      </c>
      <c r="B5" s="270" t="s">
        <v>0</v>
      </c>
      <c r="C5" s="280">
        <v>4213</v>
      </c>
      <c r="D5" s="280" t="s">
        <v>601</v>
      </c>
      <c r="E5" s="251" t="s">
        <v>2513</v>
      </c>
      <c r="F5" s="89">
        <v>618187.31999999995</v>
      </c>
      <c r="G5" s="89">
        <v>193912.68</v>
      </c>
      <c r="H5" s="89">
        <v>86615.96</v>
      </c>
      <c r="I5" s="251">
        <v>569070.41</v>
      </c>
      <c r="J5" s="251">
        <v>222638.56</v>
      </c>
      <c r="L5" s="232">
        <v>10500</v>
      </c>
      <c r="Q5" s="251">
        <v>-628401.68999999994</v>
      </c>
      <c r="R5" s="251">
        <v>2159407.13</v>
      </c>
      <c r="S5" s="73">
        <v>1577366.15</v>
      </c>
      <c r="T5" s="73">
        <v>259810</v>
      </c>
      <c r="U5" s="73">
        <v>344.34</v>
      </c>
      <c r="V5" s="73">
        <v>1166890</v>
      </c>
      <c r="X5" s="90">
        <v>1888817</v>
      </c>
      <c r="AA5" s="90">
        <v>653045.1</v>
      </c>
      <c r="AB5" s="90">
        <v>153507.9</v>
      </c>
      <c r="AD5" s="264">
        <f t="shared" ref="AD5:AD68" si="1">SUM(F5:H5)</f>
        <v>898715.96</v>
      </c>
      <c r="AE5" s="271">
        <f t="shared" ref="AE5:AE68" si="2">SUM(K5:N5)</f>
        <v>10500</v>
      </c>
      <c r="AF5" s="285">
        <f t="shared" ref="AF5:AF68" si="3">AD5-AE5</f>
        <v>888215.96</v>
      </c>
      <c r="AG5" s="286">
        <f t="shared" ref="AG5:AG68" si="4">SUM(S5:W5)</f>
        <v>3004410.49</v>
      </c>
      <c r="AH5" s="272">
        <f t="shared" ref="AH5:AH68" si="5">SUM(X5:AC5)</f>
        <v>2695370</v>
      </c>
      <c r="AI5" s="266">
        <f t="shared" ref="AI5:AI68" si="6">AG5-AH5</f>
        <v>309040.49000000022</v>
      </c>
    </row>
    <row r="6" spans="1:35" x14ac:dyDescent="0.2">
      <c r="A6" s="270" t="s">
        <v>279</v>
      </c>
      <c r="B6" s="270" t="s">
        <v>0</v>
      </c>
      <c r="C6" s="280">
        <v>4949</v>
      </c>
      <c r="D6" s="280" t="s">
        <v>602</v>
      </c>
      <c r="E6" s="251" t="s">
        <v>2514</v>
      </c>
      <c r="F6" s="89">
        <v>620074.71</v>
      </c>
      <c r="G6" s="89">
        <v>24904</v>
      </c>
      <c r="H6" s="89">
        <v>83441.39</v>
      </c>
      <c r="I6" s="251">
        <v>850447.44</v>
      </c>
      <c r="J6" s="251">
        <v>802538.85</v>
      </c>
      <c r="L6" s="232">
        <v>16608.3</v>
      </c>
      <c r="Q6" s="251">
        <v>-783788.51</v>
      </c>
      <c r="R6" s="251">
        <v>3104237.14</v>
      </c>
      <c r="S6" s="73">
        <v>1396877.89</v>
      </c>
      <c r="T6" s="73">
        <v>315120</v>
      </c>
      <c r="U6" s="73">
        <v>508.67</v>
      </c>
      <c r="V6" s="73">
        <v>1631960</v>
      </c>
      <c r="W6" s="73">
        <v>76898</v>
      </c>
      <c r="X6" s="90">
        <v>2186970</v>
      </c>
      <c r="AA6" s="90">
        <v>501099.45</v>
      </c>
      <c r="AB6" s="90">
        <v>133958.65</v>
      </c>
      <c r="AC6" s="90">
        <v>150</v>
      </c>
      <c r="AD6" s="264">
        <f t="shared" si="1"/>
        <v>728420.1</v>
      </c>
      <c r="AE6" s="271">
        <f t="shared" si="2"/>
        <v>16608.3</v>
      </c>
      <c r="AF6" s="285">
        <f t="shared" si="3"/>
        <v>711811.79999999993</v>
      </c>
      <c r="AG6" s="286">
        <f t="shared" si="4"/>
        <v>3421364.5599999996</v>
      </c>
      <c r="AH6" s="272">
        <f t="shared" si="5"/>
        <v>2822178.1</v>
      </c>
      <c r="AI6" s="266">
        <f t="shared" si="6"/>
        <v>599186.4599999995</v>
      </c>
    </row>
    <row r="7" spans="1:35" x14ac:dyDescent="0.2">
      <c r="A7" s="270" t="s">
        <v>279</v>
      </c>
      <c r="B7" s="270" t="s">
        <v>0</v>
      </c>
      <c r="C7" s="280">
        <v>7233</v>
      </c>
      <c r="D7" s="280" t="s">
        <v>603</v>
      </c>
      <c r="E7" s="251" t="s">
        <v>2515</v>
      </c>
      <c r="F7" s="89">
        <v>1234707.98</v>
      </c>
      <c r="G7" s="89">
        <v>72638.16</v>
      </c>
      <c r="H7" s="89">
        <v>61347.199999999997</v>
      </c>
      <c r="I7" s="251">
        <v>84971.7</v>
      </c>
      <c r="J7" s="251">
        <v>133371.75</v>
      </c>
      <c r="L7" s="232">
        <v>18150</v>
      </c>
      <c r="Q7" s="251">
        <v>-275832.28999999998</v>
      </c>
      <c r="R7" s="251">
        <v>1481598.18</v>
      </c>
      <c r="S7" s="73">
        <v>1363512.63</v>
      </c>
      <c r="T7" s="73">
        <v>878255</v>
      </c>
      <c r="U7" s="73">
        <v>840.51</v>
      </c>
      <c r="V7" s="73">
        <v>1630860</v>
      </c>
      <c r="W7" s="73">
        <v>648624</v>
      </c>
      <c r="X7" s="90">
        <v>2671934</v>
      </c>
      <c r="AA7" s="90">
        <v>1167591.74</v>
      </c>
      <c r="AB7" s="90">
        <v>153331.5</v>
      </c>
      <c r="AD7" s="264">
        <f t="shared" si="1"/>
        <v>1368693.3399999999</v>
      </c>
      <c r="AE7" s="271">
        <f t="shared" si="2"/>
        <v>18150</v>
      </c>
      <c r="AF7" s="285">
        <f t="shared" si="3"/>
        <v>1350543.3399999999</v>
      </c>
      <c r="AG7" s="286">
        <f t="shared" si="4"/>
        <v>4522092.1399999997</v>
      </c>
      <c r="AH7" s="272">
        <f t="shared" si="5"/>
        <v>3992857.24</v>
      </c>
      <c r="AI7" s="266">
        <f t="shared" si="6"/>
        <v>529234.89999999944</v>
      </c>
    </row>
    <row r="8" spans="1:35" x14ac:dyDescent="0.2">
      <c r="A8" s="270" t="s">
        <v>279</v>
      </c>
      <c r="B8" s="270" t="s">
        <v>0</v>
      </c>
      <c r="C8" s="280">
        <v>5081</v>
      </c>
      <c r="D8" s="280" t="s">
        <v>604</v>
      </c>
      <c r="E8" s="251" t="s">
        <v>2516</v>
      </c>
      <c r="F8" s="89">
        <v>892684.28</v>
      </c>
      <c r="G8" s="89">
        <v>31253.7</v>
      </c>
      <c r="H8" s="89">
        <v>32931.01</v>
      </c>
      <c r="I8" s="251">
        <v>20764.71</v>
      </c>
      <c r="J8" s="251">
        <v>815305.83</v>
      </c>
      <c r="L8" s="232">
        <v>31800</v>
      </c>
      <c r="Q8" s="251">
        <v>-1889847.85</v>
      </c>
      <c r="R8" s="251">
        <v>3577514.61</v>
      </c>
      <c r="S8" s="73">
        <v>1537838.69</v>
      </c>
      <c r="T8" s="73">
        <v>135575</v>
      </c>
      <c r="U8" s="73">
        <v>971.92</v>
      </c>
      <c r="V8" s="73">
        <v>1087990</v>
      </c>
      <c r="W8" s="73">
        <v>206490</v>
      </c>
      <c r="X8" s="90">
        <v>1957090</v>
      </c>
      <c r="AA8" s="90">
        <v>737162.88</v>
      </c>
      <c r="AB8" s="90">
        <v>79399.960000000006</v>
      </c>
      <c r="AD8" s="264">
        <f t="shared" si="1"/>
        <v>956868.99</v>
      </c>
      <c r="AE8" s="271">
        <f t="shared" si="2"/>
        <v>31800</v>
      </c>
      <c r="AF8" s="285">
        <f t="shared" si="3"/>
        <v>925068.99</v>
      </c>
      <c r="AG8" s="286">
        <f t="shared" si="4"/>
        <v>2968865.61</v>
      </c>
      <c r="AH8" s="272">
        <f t="shared" si="5"/>
        <v>2773652.84</v>
      </c>
      <c r="AI8" s="266">
        <f t="shared" si="6"/>
        <v>195212.77000000002</v>
      </c>
    </row>
    <row r="9" spans="1:35" x14ac:dyDescent="0.2">
      <c r="A9" s="270" t="s">
        <v>279</v>
      </c>
      <c r="B9" s="270" t="s">
        <v>0</v>
      </c>
      <c r="C9" s="280">
        <v>1868</v>
      </c>
      <c r="D9" s="280" t="s">
        <v>605</v>
      </c>
      <c r="E9" s="251" t="s">
        <v>2517</v>
      </c>
      <c r="F9" s="89">
        <v>416419.63</v>
      </c>
      <c r="G9" s="89">
        <v>690.1</v>
      </c>
      <c r="H9" s="89">
        <v>64251.75</v>
      </c>
      <c r="I9" s="251">
        <v>352330.85</v>
      </c>
      <c r="J9" s="251">
        <v>213905.21</v>
      </c>
      <c r="L9" s="232">
        <v>17756.5</v>
      </c>
      <c r="Q9" s="251">
        <v>954063.64</v>
      </c>
      <c r="R9" s="251">
        <v>80851.62</v>
      </c>
      <c r="S9" s="73">
        <v>634941.05000000005</v>
      </c>
      <c r="U9" s="73">
        <v>396.65</v>
      </c>
      <c r="V9" s="73">
        <v>1120310</v>
      </c>
      <c r="X9" s="90">
        <v>1268010</v>
      </c>
      <c r="AA9" s="90">
        <v>378404.25</v>
      </c>
      <c r="AB9" s="90">
        <v>99787.67</v>
      </c>
      <c r="AD9" s="264">
        <f t="shared" si="1"/>
        <v>481361.48</v>
      </c>
      <c r="AE9" s="271">
        <f t="shared" si="2"/>
        <v>17756.5</v>
      </c>
      <c r="AF9" s="285">
        <f t="shared" si="3"/>
        <v>463604.98</v>
      </c>
      <c r="AG9" s="286">
        <f t="shared" si="4"/>
        <v>1755647.7000000002</v>
      </c>
      <c r="AH9" s="272">
        <f t="shared" si="5"/>
        <v>1746201.92</v>
      </c>
      <c r="AI9" s="266">
        <f t="shared" si="6"/>
        <v>9445.7800000002608</v>
      </c>
    </row>
    <row r="10" spans="1:35" x14ac:dyDescent="0.2">
      <c r="A10" s="270" t="s">
        <v>279</v>
      </c>
      <c r="B10" s="270" t="s">
        <v>0</v>
      </c>
      <c r="C10" s="280">
        <v>7126</v>
      </c>
      <c r="D10" s="280" t="s">
        <v>606</v>
      </c>
      <c r="E10" s="251" t="s">
        <v>2518</v>
      </c>
      <c r="F10" s="89">
        <v>1184507.81</v>
      </c>
      <c r="G10" s="89">
        <v>34240</v>
      </c>
      <c r="H10" s="89">
        <v>110642.1</v>
      </c>
      <c r="I10" s="251">
        <v>976593.27</v>
      </c>
      <c r="J10" s="251">
        <v>1658009.25</v>
      </c>
      <c r="L10" s="232">
        <v>27750</v>
      </c>
      <c r="Q10" s="251">
        <v>962353.97</v>
      </c>
      <c r="R10" s="251">
        <v>2359303.7200000002</v>
      </c>
      <c r="S10" s="73">
        <v>1595904.63</v>
      </c>
      <c r="T10" s="73">
        <v>761270</v>
      </c>
      <c r="U10" s="73">
        <v>966.88</v>
      </c>
      <c r="V10" s="73">
        <v>1352920</v>
      </c>
      <c r="W10" s="73">
        <v>96510</v>
      </c>
      <c r="X10" s="90">
        <v>2033420</v>
      </c>
      <c r="Z10" s="90">
        <v>1860</v>
      </c>
      <c r="AA10" s="90">
        <v>673024.17</v>
      </c>
      <c r="AB10" s="90">
        <v>317182.59999999998</v>
      </c>
      <c r="AD10" s="264">
        <f t="shared" si="1"/>
        <v>1329389.9100000001</v>
      </c>
      <c r="AE10" s="271">
        <f t="shared" si="2"/>
        <v>27750</v>
      </c>
      <c r="AF10" s="285">
        <f t="shared" si="3"/>
        <v>1301639.9100000001</v>
      </c>
      <c r="AG10" s="286">
        <f t="shared" si="4"/>
        <v>3807571.51</v>
      </c>
      <c r="AH10" s="272">
        <f t="shared" si="5"/>
        <v>3025486.77</v>
      </c>
      <c r="AI10" s="266">
        <f t="shared" si="6"/>
        <v>782084.73999999976</v>
      </c>
    </row>
    <row r="11" spans="1:35" x14ac:dyDescent="0.2">
      <c r="A11" s="270" t="s">
        <v>279</v>
      </c>
      <c r="B11" s="270" t="s">
        <v>0</v>
      </c>
      <c r="C11" s="280">
        <v>2671</v>
      </c>
      <c r="D11" s="280" t="s">
        <v>607</v>
      </c>
      <c r="E11" s="251" t="s">
        <v>2519</v>
      </c>
      <c r="F11" s="89">
        <v>397159.03</v>
      </c>
      <c r="G11" s="89">
        <v>29635.91</v>
      </c>
      <c r="H11" s="89">
        <v>44262.23</v>
      </c>
      <c r="I11" s="251">
        <v>753995.41</v>
      </c>
      <c r="J11" s="251">
        <v>123547.14</v>
      </c>
      <c r="Q11" s="251">
        <v>-686685.96</v>
      </c>
      <c r="R11" s="251">
        <v>2243800.1</v>
      </c>
      <c r="S11" s="73">
        <v>688200.61</v>
      </c>
      <c r="T11" s="73">
        <v>81550</v>
      </c>
      <c r="U11" s="73">
        <v>189.19</v>
      </c>
      <c r="V11" s="73">
        <v>421450</v>
      </c>
      <c r="X11" s="90">
        <v>914742</v>
      </c>
      <c r="AA11" s="90">
        <v>284548.52</v>
      </c>
      <c r="AB11" s="90">
        <v>162594.70000000001</v>
      </c>
      <c r="AD11" s="264">
        <f t="shared" si="1"/>
        <v>471057.17</v>
      </c>
      <c r="AE11" s="271">
        <f t="shared" si="2"/>
        <v>0</v>
      </c>
      <c r="AF11" s="285">
        <f t="shared" si="3"/>
        <v>471057.17</v>
      </c>
      <c r="AG11" s="286">
        <f t="shared" si="4"/>
        <v>1191389.7999999998</v>
      </c>
      <c r="AH11" s="272">
        <f t="shared" si="5"/>
        <v>1361885.22</v>
      </c>
      <c r="AI11" s="266">
        <f t="shared" si="6"/>
        <v>-170495.42000000016</v>
      </c>
    </row>
    <row r="12" spans="1:35" ht="13.5" customHeight="1" x14ac:dyDescent="0.2">
      <c r="A12" s="270" t="s">
        <v>279</v>
      </c>
      <c r="B12" s="270" t="s">
        <v>0</v>
      </c>
      <c r="C12" s="280">
        <v>4454</v>
      </c>
      <c r="D12" s="280" t="s">
        <v>608</v>
      </c>
      <c r="E12" s="251" t="s">
        <v>2520</v>
      </c>
      <c r="F12" s="89">
        <v>988069.75</v>
      </c>
      <c r="G12" s="89">
        <v>12608.56</v>
      </c>
      <c r="H12" s="89">
        <v>88221.84</v>
      </c>
      <c r="I12" s="251">
        <v>73408.37</v>
      </c>
      <c r="J12" s="251">
        <v>179063.27</v>
      </c>
      <c r="L12" s="232">
        <v>15600</v>
      </c>
      <c r="Q12" s="251">
        <v>-1162053.32</v>
      </c>
      <c r="R12" s="251">
        <v>2541297.98</v>
      </c>
      <c r="S12" s="73">
        <v>893234.23</v>
      </c>
      <c r="T12" s="73">
        <v>110220</v>
      </c>
      <c r="U12" s="73">
        <v>1281.42</v>
      </c>
      <c r="V12" s="73">
        <v>1128890</v>
      </c>
      <c r="W12" s="73">
        <v>284806</v>
      </c>
      <c r="X12" s="90">
        <v>1730190</v>
      </c>
      <c r="AA12" s="90">
        <v>549837.62</v>
      </c>
      <c r="AB12" s="90">
        <v>141684.9</v>
      </c>
      <c r="AD12" s="264">
        <f t="shared" si="1"/>
        <v>1088900.1500000001</v>
      </c>
      <c r="AE12" s="271">
        <f t="shared" si="2"/>
        <v>15600</v>
      </c>
      <c r="AF12" s="285">
        <f t="shared" si="3"/>
        <v>1073300.1500000001</v>
      </c>
      <c r="AG12" s="286">
        <f t="shared" si="4"/>
        <v>2418431.65</v>
      </c>
      <c r="AH12" s="272">
        <f t="shared" si="5"/>
        <v>2421712.52</v>
      </c>
      <c r="AI12" s="266">
        <f t="shared" si="6"/>
        <v>-3280.8700000001118</v>
      </c>
    </row>
    <row r="13" spans="1:35" x14ac:dyDescent="0.2">
      <c r="A13" s="270" t="s">
        <v>279</v>
      </c>
      <c r="B13" s="270" t="s">
        <v>0</v>
      </c>
      <c r="C13" s="280">
        <v>3077</v>
      </c>
      <c r="D13" s="280" t="s">
        <v>609</v>
      </c>
      <c r="E13" s="251" t="s">
        <v>2521</v>
      </c>
      <c r="F13" s="89">
        <v>669446.68999999994</v>
      </c>
      <c r="G13" s="89">
        <v>12177.63</v>
      </c>
      <c r="H13" s="89">
        <v>24358</v>
      </c>
      <c r="I13" s="251">
        <v>1901938.49</v>
      </c>
      <c r="J13" s="251">
        <v>236730.47</v>
      </c>
      <c r="L13" s="232">
        <v>88694.28</v>
      </c>
      <c r="Q13" s="251">
        <v>448536.59</v>
      </c>
      <c r="R13" s="251">
        <v>2357450.56</v>
      </c>
      <c r="S13" s="73">
        <v>723337.91</v>
      </c>
      <c r="T13" s="73">
        <v>80000</v>
      </c>
      <c r="U13" s="73">
        <v>856.38</v>
      </c>
      <c r="V13" s="73">
        <v>392360</v>
      </c>
      <c r="W13" s="73">
        <v>55000</v>
      </c>
      <c r="X13" s="90">
        <v>552360</v>
      </c>
      <c r="AA13" s="90">
        <v>503249.1</v>
      </c>
      <c r="AB13" s="90">
        <v>129416.34</v>
      </c>
      <c r="AD13" s="264">
        <f t="shared" si="1"/>
        <v>705982.32</v>
      </c>
      <c r="AE13" s="271">
        <f t="shared" si="2"/>
        <v>88694.28</v>
      </c>
      <c r="AF13" s="285">
        <f t="shared" si="3"/>
        <v>617288.03999999992</v>
      </c>
      <c r="AG13" s="286">
        <f t="shared" si="4"/>
        <v>1251554.29</v>
      </c>
      <c r="AH13" s="272">
        <f t="shared" si="5"/>
        <v>1185025.4400000002</v>
      </c>
      <c r="AI13" s="266">
        <f t="shared" si="6"/>
        <v>66528.84999999986</v>
      </c>
    </row>
    <row r="14" spans="1:35" x14ac:dyDescent="0.2">
      <c r="A14" s="270" t="s">
        <v>279</v>
      </c>
      <c r="B14" s="270" t="s">
        <v>0</v>
      </c>
      <c r="C14" s="280">
        <v>2778</v>
      </c>
      <c r="D14" s="280" t="s">
        <v>610</v>
      </c>
      <c r="E14" s="251" t="s">
        <v>2522</v>
      </c>
      <c r="F14" s="89">
        <v>569157.66</v>
      </c>
      <c r="G14" s="89">
        <v>11164.79</v>
      </c>
      <c r="H14" s="89">
        <v>22406.91</v>
      </c>
      <c r="I14" s="251">
        <v>946847.54</v>
      </c>
      <c r="J14" s="251">
        <v>594341.31999999995</v>
      </c>
      <c r="L14" s="232">
        <v>20476.77</v>
      </c>
      <c r="Q14" s="251">
        <v>-1273945.6299999999</v>
      </c>
      <c r="R14" s="251">
        <v>3416597.09</v>
      </c>
      <c r="S14" s="73">
        <v>1085372.28</v>
      </c>
      <c r="T14" s="73">
        <v>80000</v>
      </c>
      <c r="U14" s="73">
        <v>534.59</v>
      </c>
      <c r="V14" s="73">
        <v>783150</v>
      </c>
      <c r="X14" s="90">
        <v>1269290</v>
      </c>
      <c r="AA14" s="90">
        <v>359725.48</v>
      </c>
      <c r="AB14" s="90">
        <v>273444.40000000002</v>
      </c>
      <c r="AD14" s="264">
        <f t="shared" si="1"/>
        <v>602729.3600000001</v>
      </c>
      <c r="AE14" s="271">
        <f t="shared" si="2"/>
        <v>20476.77</v>
      </c>
      <c r="AF14" s="285">
        <f t="shared" si="3"/>
        <v>582252.59000000008</v>
      </c>
      <c r="AG14" s="286">
        <f t="shared" si="4"/>
        <v>1949056.87</v>
      </c>
      <c r="AH14" s="272">
        <f t="shared" si="5"/>
        <v>1902459.88</v>
      </c>
      <c r="AI14" s="266">
        <f t="shared" si="6"/>
        <v>46596.990000000224</v>
      </c>
    </row>
    <row r="15" spans="1:35" x14ac:dyDescent="0.2">
      <c r="A15" s="270" t="s">
        <v>279</v>
      </c>
      <c r="B15" s="270" t="s">
        <v>0</v>
      </c>
      <c r="C15" s="280">
        <v>4143</v>
      </c>
      <c r="D15" s="280" t="s">
        <v>611</v>
      </c>
      <c r="E15" s="251" t="s">
        <v>2523</v>
      </c>
      <c r="F15" s="89">
        <v>843297.25</v>
      </c>
      <c r="G15" s="89">
        <v>61016.66</v>
      </c>
      <c r="H15" s="89">
        <v>19168.28</v>
      </c>
      <c r="I15" s="251">
        <v>1999434.01</v>
      </c>
      <c r="J15" s="251">
        <v>284323.05</v>
      </c>
      <c r="L15" s="232">
        <v>28563.06</v>
      </c>
      <c r="Q15" s="251">
        <v>259438.22</v>
      </c>
      <c r="R15" s="251">
        <v>3110817.16</v>
      </c>
      <c r="S15" s="73">
        <v>1237230.48</v>
      </c>
      <c r="T15" s="73">
        <v>307200</v>
      </c>
      <c r="U15" s="73">
        <v>1010.8</v>
      </c>
      <c r="V15" s="73">
        <v>1106110</v>
      </c>
      <c r="X15" s="90">
        <v>1434610</v>
      </c>
      <c r="AA15" s="90">
        <v>516885.67</v>
      </c>
      <c r="AB15" s="90">
        <v>608522.80000000005</v>
      </c>
      <c r="AD15" s="264">
        <f t="shared" si="1"/>
        <v>923482.19000000006</v>
      </c>
      <c r="AE15" s="271">
        <f t="shared" si="2"/>
        <v>28563.06</v>
      </c>
      <c r="AF15" s="285">
        <f t="shared" si="3"/>
        <v>894919.13</v>
      </c>
      <c r="AG15" s="286">
        <f t="shared" si="4"/>
        <v>2651551.2800000003</v>
      </c>
      <c r="AH15" s="272">
        <f t="shared" si="5"/>
        <v>2560018.4699999997</v>
      </c>
      <c r="AI15" s="266">
        <f t="shared" si="6"/>
        <v>91532.810000000522</v>
      </c>
    </row>
    <row r="16" spans="1:35" x14ac:dyDescent="0.2">
      <c r="A16" s="270" t="s">
        <v>279</v>
      </c>
      <c r="B16" s="270" t="s">
        <v>0</v>
      </c>
      <c r="C16" s="280">
        <v>5018</v>
      </c>
      <c r="D16" s="280" t="s">
        <v>612</v>
      </c>
      <c r="E16" s="251" t="s">
        <v>2524</v>
      </c>
      <c r="F16" s="89">
        <v>570444.03</v>
      </c>
      <c r="G16" s="89">
        <v>10353.280000000001</v>
      </c>
      <c r="H16" s="89">
        <v>42134.95</v>
      </c>
      <c r="I16" s="251">
        <v>1450154.22</v>
      </c>
      <c r="J16" s="251">
        <v>731996.23</v>
      </c>
      <c r="L16" s="232">
        <v>12300</v>
      </c>
      <c r="Q16" s="251">
        <v>-1656150.79</v>
      </c>
      <c r="R16" s="251">
        <v>4381554.71</v>
      </c>
      <c r="S16" s="73">
        <v>1865009.47</v>
      </c>
      <c r="T16" s="73">
        <v>155400</v>
      </c>
      <c r="U16" s="73">
        <v>201.63</v>
      </c>
      <c r="V16" s="73">
        <v>1064600</v>
      </c>
      <c r="X16" s="90">
        <v>1857046</v>
      </c>
      <c r="Z16" s="90">
        <v>1784</v>
      </c>
      <c r="AA16" s="90">
        <v>876538.51</v>
      </c>
      <c r="AB16" s="90">
        <v>194931.8</v>
      </c>
      <c r="AD16" s="264">
        <f t="shared" si="1"/>
        <v>622932.26</v>
      </c>
      <c r="AE16" s="271">
        <f t="shared" si="2"/>
        <v>12300</v>
      </c>
      <c r="AF16" s="285">
        <f t="shared" si="3"/>
        <v>610632.26</v>
      </c>
      <c r="AG16" s="286">
        <f t="shared" si="4"/>
        <v>3085211.0999999996</v>
      </c>
      <c r="AH16" s="272">
        <f t="shared" si="5"/>
        <v>2930300.3099999996</v>
      </c>
      <c r="AI16" s="266">
        <f t="shared" si="6"/>
        <v>154910.79000000004</v>
      </c>
    </row>
    <row r="17" spans="1:35" x14ac:dyDescent="0.2">
      <c r="A17" s="270" t="s">
        <v>279</v>
      </c>
      <c r="B17" s="270" t="s">
        <v>0</v>
      </c>
      <c r="C17" s="280">
        <v>3532</v>
      </c>
      <c r="D17" s="280" t="s">
        <v>613</v>
      </c>
      <c r="E17" s="251" t="s">
        <v>2525</v>
      </c>
      <c r="F17" s="89">
        <v>966191.33</v>
      </c>
      <c r="G17" s="89">
        <v>1675</v>
      </c>
      <c r="H17" s="89">
        <v>44688.62</v>
      </c>
      <c r="I17" s="251">
        <v>181976.2</v>
      </c>
      <c r="J17" s="251">
        <v>92584.61</v>
      </c>
      <c r="L17" s="232">
        <v>48900</v>
      </c>
      <c r="Q17" s="251">
        <v>-1650447.11</v>
      </c>
      <c r="R17" s="251">
        <v>2824820.87</v>
      </c>
      <c r="S17" s="73">
        <v>1330963.1299999999</v>
      </c>
      <c r="T17" s="73">
        <v>109080</v>
      </c>
      <c r="U17" s="73">
        <v>1290.3800000000001</v>
      </c>
      <c r="V17" s="73">
        <v>1195280</v>
      </c>
      <c r="W17" s="73">
        <v>112300</v>
      </c>
      <c r="X17" s="90">
        <v>1899930</v>
      </c>
      <c r="AA17" s="90">
        <v>497787.93</v>
      </c>
      <c r="AB17" s="90">
        <v>140645.57999999999</v>
      </c>
      <c r="AD17" s="264">
        <f t="shared" si="1"/>
        <v>1012554.95</v>
      </c>
      <c r="AE17" s="271">
        <f t="shared" si="2"/>
        <v>48900</v>
      </c>
      <c r="AF17" s="285">
        <f t="shared" si="3"/>
        <v>963654.95</v>
      </c>
      <c r="AG17" s="286">
        <f t="shared" si="4"/>
        <v>2748913.51</v>
      </c>
      <c r="AH17" s="272">
        <f t="shared" si="5"/>
        <v>2538363.5100000002</v>
      </c>
      <c r="AI17" s="266">
        <f t="shared" si="6"/>
        <v>210549.99999999953</v>
      </c>
    </row>
    <row r="18" spans="1:35" x14ac:dyDescent="0.2">
      <c r="A18" s="270" t="s">
        <v>279</v>
      </c>
      <c r="B18" s="270" t="s">
        <v>0</v>
      </c>
      <c r="C18" s="280">
        <v>5707</v>
      </c>
      <c r="D18" s="280" t="s">
        <v>614</v>
      </c>
      <c r="E18" s="251" t="s">
        <v>2526</v>
      </c>
      <c r="F18" s="89">
        <v>957772.9</v>
      </c>
      <c r="G18" s="89">
        <v>20958.89</v>
      </c>
      <c r="H18" s="89">
        <v>101970.51</v>
      </c>
      <c r="I18" s="251">
        <v>126547.77</v>
      </c>
      <c r="J18" s="251">
        <v>341363.05</v>
      </c>
      <c r="L18" s="232">
        <v>20100</v>
      </c>
      <c r="Q18" s="251">
        <v>-963353.23</v>
      </c>
      <c r="R18" s="251">
        <v>2287611.84</v>
      </c>
      <c r="S18" s="73">
        <v>1989066.51</v>
      </c>
      <c r="T18" s="73">
        <v>169810</v>
      </c>
      <c r="U18" s="73">
        <v>1110.3800000000001</v>
      </c>
      <c r="V18" s="73">
        <v>1391300</v>
      </c>
      <c r="X18" s="90">
        <v>2138901</v>
      </c>
      <c r="AA18" s="90">
        <v>826602.48</v>
      </c>
      <c r="AB18" s="90">
        <v>103934.9</v>
      </c>
      <c r="AD18" s="264">
        <f t="shared" si="1"/>
        <v>1080702.3</v>
      </c>
      <c r="AE18" s="271">
        <f t="shared" si="2"/>
        <v>20100</v>
      </c>
      <c r="AF18" s="285">
        <f t="shared" si="3"/>
        <v>1060602.3</v>
      </c>
      <c r="AG18" s="286">
        <f t="shared" si="4"/>
        <v>3551286.8899999997</v>
      </c>
      <c r="AH18" s="272">
        <f t="shared" si="5"/>
        <v>3069438.38</v>
      </c>
      <c r="AI18" s="266">
        <f t="shared" si="6"/>
        <v>481848.50999999978</v>
      </c>
    </row>
    <row r="19" spans="1:35" x14ac:dyDescent="0.2">
      <c r="A19" s="270" t="s">
        <v>279</v>
      </c>
      <c r="B19" s="270" t="s">
        <v>0</v>
      </c>
      <c r="C19" s="280">
        <v>3845</v>
      </c>
      <c r="D19" s="280" t="s">
        <v>615</v>
      </c>
      <c r="E19" s="251" t="s">
        <v>2527</v>
      </c>
      <c r="F19" s="89">
        <v>556748.93999999994</v>
      </c>
      <c r="G19" s="89">
        <v>38602.67</v>
      </c>
      <c r="H19" s="89">
        <v>40583.589999999997</v>
      </c>
      <c r="I19" s="251">
        <v>16044.71</v>
      </c>
      <c r="J19" s="251">
        <v>55961.120000000003</v>
      </c>
      <c r="L19" s="232">
        <v>4801</v>
      </c>
      <c r="Q19" s="251">
        <v>-2097582.8199999998</v>
      </c>
      <c r="R19" s="251">
        <v>2658489.6</v>
      </c>
      <c r="S19" s="73">
        <v>1481580.17</v>
      </c>
      <c r="T19" s="73">
        <v>74800</v>
      </c>
      <c r="U19" s="73">
        <v>661.05</v>
      </c>
      <c r="V19" s="73">
        <v>1497940</v>
      </c>
      <c r="X19" s="90">
        <v>2181724</v>
      </c>
      <c r="AA19" s="90">
        <v>494860.89</v>
      </c>
      <c r="AB19" s="90">
        <v>55988.08</v>
      </c>
      <c r="AD19" s="264">
        <f t="shared" si="1"/>
        <v>635935.19999999995</v>
      </c>
      <c r="AE19" s="271">
        <f t="shared" si="2"/>
        <v>4801</v>
      </c>
      <c r="AF19" s="285">
        <f t="shared" si="3"/>
        <v>631134.19999999995</v>
      </c>
      <c r="AG19" s="286">
        <f t="shared" si="4"/>
        <v>3054981.2199999997</v>
      </c>
      <c r="AH19" s="272">
        <f t="shared" si="5"/>
        <v>2732572.97</v>
      </c>
      <c r="AI19" s="266">
        <f t="shared" si="6"/>
        <v>322408.24999999953</v>
      </c>
    </row>
    <row r="20" spans="1:35" x14ac:dyDescent="0.2">
      <c r="A20" s="270" t="s">
        <v>279</v>
      </c>
      <c r="B20" s="270" t="s">
        <v>0</v>
      </c>
      <c r="C20" s="280">
        <v>2875</v>
      </c>
      <c r="D20" s="280" t="s">
        <v>616</v>
      </c>
      <c r="E20" s="251" t="s">
        <v>2528</v>
      </c>
      <c r="F20" s="89">
        <v>525720.56000000006</v>
      </c>
      <c r="G20" s="89">
        <v>17009.48</v>
      </c>
      <c r="H20" s="89">
        <v>63832.43</v>
      </c>
      <c r="I20" s="251">
        <v>4255321.03</v>
      </c>
      <c r="J20" s="251">
        <v>128048.43</v>
      </c>
      <c r="L20" s="232">
        <v>35052.120000000003</v>
      </c>
      <c r="Q20" s="251">
        <v>4526352.97</v>
      </c>
      <c r="R20" s="251">
        <v>712043.8</v>
      </c>
      <c r="S20" s="73">
        <v>560642.07999999996</v>
      </c>
      <c r="U20" s="73">
        <v>1323.82</v>
      </c>
      <c r="V20" s="73">
        <v>1432420</v>
      </c>
      <c r="X20" s="90">
        <v>1644609</v>
      </c>
      <c r="AA20" s="90">
        <v>324428.46000000002</v>
      </c>
      <c r="AB20" s="90">
        <v>164274.4</v>
      </c>
      <c r="AD20" s="264">
        <f t="shared" si="1"/>
        <v>606562.47000000009</v>
      </c>
      <c r="AE20" s="271">
        <f t="shared" si="2"/>
        <v>35052.120000000003</v>
      </c>
      <c r="AF20" s="285">
        <f t="shared" si="3"/>
        <v>571510.35000000009</v>
      </c>
      <c r="AG20" s="286">
        <f t="shared" si="4"/>
        <v>1994385.9</v>
      </c>
      <c r="AH20" s="272">
        <f t="shared" si="5"/>
        <v>2133311.86</v>
      </c>
      <c r="AI20" s="266">
        <f t="shared" si="6"/>
        <v>-138925.95999999996</v>
      </c>
    </row>
    <row r="21" spans="1:35" x14ac:dyDescent="0.2">
      <c r="A21" s="270" t="s">
        <v>279</v>
      </c>
      <c r="B21" s="270" t="s">
        <v>0</v>
      </c>
      <c r="C21" s="280">
        <v>3123</v>
      </c>
      <c r="D21" s="280" t="s">
        <v>617</v>
      </c>
      <c r="E21" s="251" t="s">
        <v>2529</v>
      </c>
      <c r="F21" s="89">
        <v>506911.03</v>
      </c>
      <c r="G21" s="89">
        <v>7006.94</v>
      </c>
      <c r="H21" s="89">
        <v>33203.18</v>
      </c>
      <c r="I21" s="251">
        <v>172602.25</v>
      </c>
      <c r="J21" s="251">
        <v>664509.01</v>
      </c>
      <c r="L21" s="232">
        <v>13306.3</v>
      </c>
      <c r="Q21" s="251">
        <v>-2543644.42</v>
      </c>
      <c r="R21" s="251">
        <v>4272663.5999999996</v>
      </c>
      <c r="S21" s="73">
        <v>1182087.5</v>
      </c>
      <c r="U21" s="73">
        <v>532.74</v>
      </c>
      <c r="V21" s="73">
        <v>787320</v>
      </c>
      <c r="X21" s="90">
        <v>1381220</v>
      </c>
      <c r="AA21" s="90">
        <v>501909.61</v>
      </c>
      <c r="AB21" s="90">
        <v>278659.7</v>
      </c>
      <c r="AD21" s="264">
        <f t="shared" si="1"/>
        <v>547121.15</v>
      </c>
      <c r="AE21" s="271">
        <f t="shared" si="2"/>
        <v>13306.3</v>
      </c>
      <c r="AF21" s="285">
        <f t="shared" si="3"/>
        <v>533814.85</v>
      </c>
      <c r="AG21" s="286">
        <f t="shared" si="4"/>
        <v>1969940.24</v>
      </c>
      <c r="AH21" s="272">
        <f t="shared" si="5"/>
        <v>2161789.31</v>
      </c>
      <c r="AI21" s="266">
        <f t="shared" si="6"/>
        <v>-191849.07000000007</v>
      </c>
    </row>
    <row r="22" spans="1:35" x14ac:dyDescent="0.2">
      <c r="A22" s="270" t="s">
        <v>279</v>
      </c>
      <c r="B22" s="270" t="s">
        <v>0</v>
      </c>
      <c r="C22" s="280">
        <v>3601</v>
      </c>
      <c r="D22" s="280" t="s">
        <v>618</v>
      </c>
      <c r="E22" s="251" t="s">
        <v>2530</v>
      </c>
      <c r="F22" s="89">
        <v>611765.35</v>
      </c>
      <c r="G22" s="89">
        <v>20521.009999999998</v>
      </c>
      <c r="H22" s="89">
        <v>32661.25</v>
      </c>
      <c r="I22" s="251">
        <v>1245394.26</v>
      </c>
      <c r="J22" s="251">
        <v>109468.81</v>
      </c>
      <c r="L22" s="232">
        <v>32030.63</v>
      </c>
      <c r="Q22" s="251">
        <v>-6294.68</v>
      </c>
      <c r="R22" s="251">
        <v>2054348.01</v>
      </c>
      <c r="S22" s="73">
        <v>1118463.1200000001</v>
      </c>
      <c r="T22" s="73">
        <v>165470</v>
      </c>
      <c r="U22" s="73">
        <v>389.56</v>
      </c>
      <c r="V22" s="73">
        <v>774060</v>
      </c>
      <c r="X22" s="90">
        <v>1258820</v>
      </c>
      <c r="AA22" s="90">
        <v>589966.16</v>
      </c>
      <c r="AB22" s="90">
        <v>135429.79999999999</v>
      </c>
      <c r="AD22" s="264">
        <f t="shared" si="1"/>
        <v>664947.61</v>
      </c>
      <c r="AE22" s="271">
        <f t="shared" si="2"/>
        <v>32030.63</v>
      </c>
      <c r="AF22" s="285">
        <f t="shared" si="3"/>
        <v>632916.98</v>
      </c>
      <c r="AG22" s="286">
        <f t="shared" si="4"/>
        <v>2058382.6800000002</v>
      </c>
      <c r="AH22" s="272">
        <f t="shared" si="5"/>
        <v>1984215.9600000002</v>
      </c>
      <c r="AI22" s="266">
        <f t="shared" si="6"/>
        <v>74166.719999999972</v>
      </c>
    </row>
    <row r="23" spans="1:35" x14ac:dyDescent="0.2">
      <c r="A23" s="270" t="s">
        <v>279</v>
      </c>
      <c r="B23" s="270" t="s">
        <v>0</v>
      </c>
      <c r="C23" s="280">
        <v>3870</v>
      </c>
      <c r="D23" s="280" t="s">
        <v>619</v>
      </c>
      <c r="E23" s="251" t="s">
        <v>2591</v>
      </c>
      <c r="F23" s="89">
        <v>1413806.55</v>
      </c>
      <c r="G23" s="89">
        <v>15325</v>
      </c>
      <c r="H23" s="89">
        <v>23155.39</v>
      </c>
      <c r="I23" s="251">
        <v>16046.71</v>
      </c>
      <c r="J23" s="251">
        <v>112889.87</v>
      </c>
      <c r="L23" s="232">
        <v>17625.650000000001</v>
      </c>
      <c r="Q23" s="251">
        <v>-623970.94999999995</v>
      </c>
      <c r="R23" s="251">
        <v>2203520.5099999998</v>
      </c>
      <c r="S23" s="73">
        <v>1211627.3899999999</v>
      </c>
      <c r="U23" s="73">
        <v>1915.05</v>
      </c>
      <c r="V23" s="73">
        <v>780950</v>
      </c>
      <c r="W23" s="73">
        <v>750</v>
      </c>
      <c r="X23" s="90">
        <v>1407150</v>
      </c>
      <c r="AA23" s="90">
        <v>450026.93</v>
      </c>
      <c r="AB23" s="90">
        <v>62233.2</v>
      </c>
      <c r="AD23" s="264">
        <f t="shared" si="1"/>
        <v>1452286.94</v>
      </c>
      <c r="AE23" s="271">
        <f t="shared" si="2"/>
        <v>17625.650000000001</v>
      </c>
      <c r="AF23" s="285">
        <f t="shared" si="3"/>
        <v>1434661.29</v>
      </c>
      <c r="AG23" s="286">
        <f t="shared" si="4"/>
        <v>1995242.44</v>
      </c>
      <c r="AH23" s="272">
        <f t="shared" si="5"/>
        <v>1919410.13</v>
      </c>
      <c r="AI23" s="266">
        <f t="shared" si="6"/>
        <v>75832.310000000056</v>
      </c>
    </row>
    <row r="24" spans="1:35" x14ac:dyDescent="0.2">
      <c r="A24" s="270" t="s">
        <v>283</v>
      </c>
      <c r="B24" s="270" t="s">
        <v>1</v>
      </c>
      <c r="C24" s="280">
        <v>7346</v>
      </c>
      <c r="D24" s="280" t="s">
        <v>620</v>
      </c>
      <c r="E24" s="251" t="s">
        <v>2531</v>
      </c>
      <c r="F24" s="89">
        <v>1941611.47</v>
      </c>
      <c r="G24" s="89">
        <v>0</v>
      </c>
      <c r="H24" s="89">
        <v>83327.08</v>
      </c>
      <c r="I24" s="251">
        <v>112113.27</v>
      </c>
      <c r="J24" s="251">
        <v>815154.57</v>
      </c>
      <c r="L24" s="232">
        <v>44150.22</v>
      </c>
      <c r="Q24" s="251">
        <v>-498281.94</v>
      </c>
      <c r="R24" s="251">
        <v>2350727.5299999998</v>
      </c>
      <c r="S24" s="73">
        <v>2020658.36</v>
      </c>
      <c r="T24" s="73">
        <v>737387</v>
      </c>
      <c r="U24" s="73">
        <v>5.78</v>
      </c>
      <c r="V24" s="73">
        <v>1340467</v>
      </c>
      <c r="W24" s="73">
        <v>400000</v>
      </c>
      <c r="X24" s="90">
        <v>1969817</v>
      </c>
      <c r="AA24" s="90">
        <v>772894.47</v>
      </c>
      <c r="AB24" s="90">
        <v>279259.09000000003</v>
      </c>
      <c r="AD24" s="264">
        <f t="shared" si="1"/>
        <v>2024938.55</v>
      </c>
      <c r="AE24" s="271">
        <f t="shared" si="2"/>
        <v>44150.22</v>
      </c>
      <c r="AF24" s="285">
        <f t="shared" si="3"/>
        <v>1980788.33</v>
      </c>
      <c r="AG24" s="286">
        <f t="shared" si="4"/>
        <v>4498518.1400000006</v>
      </c>
      <c r="AH24" s="272">
        <f t="shared" si="5"/>
        <v>3021970.5599999996</v>
      </c>
      <c r="AI24" s="266">
        <f t="shared" si="6"/>
        <v>1476547.580000001</v>
      </c>
    </row>
    <row r="25" spans="1:35" x14ac:dyDescent="0.2">
      <c r="A25" s="270" t="s">
        <v>283</v>
      </c>
      <c r="B25" s="270" t="s">
        <v>1</v>
      </c>
      <c r="C25" s="280">
        <v>4269</v>
      </c>
      <c r="D25" s="280" t="s">
        <v>621</v>
      </c>
      <c r="E25" s="251" t="s">
        <v>2532</v>
      </c>
      <c r="F25" s="89">
        <v>236869.3</v>
      </c>
      <c r="G25" s="89">
        <v>0</v>
      </c>
      <c r="H25" s="89">
        <v>181236.76</v>
      </c>
      <c r="I25" s="251">
        <v>741398.06</v>
      </c>
      <c r="J25" s="251">
        <v>312082.98</v>
      </c>
      <c r="L25" s="232">
        <v>20753.3</v>
      </c>
      <c r="Q25" s="251">
        <v>-1902313.1</v>
      </c>
      <c r="R25" s="251">
        <v>3163898.35</v>
      </c>
      <c r="S25" s="73">
        <v>1473687.86</v>
      </c>
      <c r="T25" s="73">
        <v>194100</v>
      </c>
      <c r="U25" s="73">
        <v>242.73</v>
      </c>
      <c r="V25" s="73">
        <v>1016000</v>
      </c>
      <c r="X25" s="90">
        <v>1463050</v>
      </c>
      <c r="AA25" s="90">
        <v>588553.64</v>
      </c>
      <c r="AB25" s="90">
        <v>251953.4</v>
      </c>
      <c r="AD25" s="264">
        <f t="shared" si="1"/>
        <v>418106.06</v>
      </c>
      <c r="AE25" s="271">
        <f t="shared" si="2"/>
        <v>20753.3</v>
      </c>
      <c r="AF25" s="285">
        <f t="shared" si="3"/>
        <v>397352.76</v>
      </c>
      <c r="AG25" s="286">
        <f t="shared" si="4"/>
        <v>2684030.59</v>
      </c>
      <c r="AH25" s="272">
        <f t="shared" si="5"/>
        <v>2303557.04</v>
      </c>
      <c r="AI25" s="266">
        <f t="shared" si="6"/>
        <v>380473.54999999981</v>
      </c>
    </row>
    <row r="26" spans="1:35" x14ac:dyDescent="0.2">
      <c r="A26" s="270" t="s">
        <v>283</v>
      </c>
      <c r="B26" s="270" t="s">
        <v>1</v>
      </c>
      <c r="C26" s="280">
        <v>7452</v>
      </c>
      <c r="D26" s="280" t="s">
        <v>622</v>
      </c>
      <c r="E26" s="251" t="s">
        <v>2533</v>
      </c>
      <c r="F26" s="89">
        <v>1018797.66</v>
      </c>
      <c r="G26" s="89">
        <v>2277</v>
      </c>
      <c r="H26" s="89">
        <v>81805.19</v>
      </c>
      <c r="I26" s="251">
        <v>1171350.55</v>
      </c>
      <c r="J26" s="251">
        <v>3781570.44</v>
      </c>
      <c r="L26" s="232">
        <v>58396.9</v>
      </c>
      <c r="N26" s="232">
        <v>26.16</v>
      </c>
      <c r="R26" s="251">
        <v>2060186.09</v>
      </c>
      <c r="S26" s="73">
        <v>2394334.65</v>
      </c>
      <c r="T26" s="73">
        <v>576100</v>
      </c>
      <c r="U26" s="73">
        <v>1581.9</v>
      </c>
      <c r="V26" s="73">
        <v>1937195</v>
      </c>
      <c r="X26" s="90">
        <v>2505217</v>
      </c>
      <c r="AA26" s="90">
        <v>1265694.56</v>
      </c>
      <c r="AB26" s="90">
        <v>272839.78999999998</v>
      </c>
      <c r="AD26" s="264">
        <f t="shared" si="1"/>
        <v>1102879.8500000001</v>
      </c>
      <c r="AE26" s="271">
        <f t="shared" si="2"/>
        <v>58423.060000000005</v>
      </c>
      <c r="AF26" s="285">
        <f t="shared" si="3"/>
        <v>1044456.79</v>
      </c>
      <c r="AG26" s="286">
        <f t="shared" si="4"/>
        <v>4909211.55</v>
      </c>
      <c r="AH26" s="272">
        <f t="shared" si="5"/>
        <v>4043751.35</v>
      </c>
      <c r="AI26" s="266">
        <f t="shared" si="6"/>
        <v>865460.19999999972</v>
      </c>
    </row>
    <row r="27" spans="1:35" x14ac:dyDescent="0.2">
      <c r="A27" s="270" t="s">
        <v>283</v>
      </c>
      <c r="B27" s="270" t="s">
        <v>1</v>
      </c>
      <c r="C27" s="280">
        <v>5116</v>
      </c>
      <c r="D27" s="280" t="s">
        <v>623</v>
      </c>
      <c r="E27" s="251" t="s">
        <v>2534</v>
      </c>
      <c r="F27" s="89">
        <v>936074.96</v>
      </c>
      <c r="G27" s="89">
        <v>71280</v>
      </c>
      <c r="H27" s="89">
        <v>57114.68</v>
      </c>
      <c r="I27" s="251">
        <v>610239.18999999994</v>
      </c>
      <c r="J27" s="251">
        <v>530719.77</v>
      </c>
      <c r="L27" s="232">
        <v>29609</v>
      </c>
      <c r="Q27" s="251">
        <v>232300</v>
      </c>
      <c r="R27" s="251">
        <v>2920599.11</v>
      </c>
      <c r="S27" s="73">
        <v>1668013.58</v>
      </c>
      <c r="T27" s="73">
        <v>413900</v>
      </c>
      <c r="U27" s="73">
        <v>835.22</v>
      </c>
      <c r="V27" s="73">
        <v>1372969.5</v>
      </c>
      <c r="X27" s="90">
        <v>1828993.5</v>
      </c>
      <c r="AA27" s="90">
        <v>680123.86</v>
      </c>
      <c r="AB27" s="90">
        <v>341497.09</v>
      </c>
      <c r="AD27" s="264">
        <f t="shared" si="1"/>
        <v>1064469.6399999999</v>
      </c>
      <c r="AE27" s="271">
        <f t="shared" si="2"/>
        <v>29609</v>
      </c>
      <c r="AF27" s="285">
        <f t="shared" si="3"/>
        <v>1034860.6399999999</v>
      </c>
      <c r="AG27" s="286">
        <f t="shared" si="4"/>
        <v>3455718.3</v>
      </c>
      <c r="AH27" s="272">
        <f t="shared" si="5"/>
        <v>2850614.4499999997</v>
      </c>
      <c r="AI27" s="266">
        <f t="shared" si="6"/>
        <v>605103.85000000009</v>
      </c>
    </row>
    <row r="28" spans="1:35" x14ac:dyDescent="0.2">
      <c r="A28" s="270" t="s">
        <v>283</v>
      </c>
      <c r="B28" s="270" t="s">
        <v>1</v>
      </c>
      <c r="C28" s="280">
        <v>3330</v>
      </c>
      <c r="D28" s="280" t="s">
        <v>624</v>
      </c>
      <c r="E28" s="251" t="s">
        <v>2535</v>
      </c>
      <c r="F28" s="89">
        <v>596490.1</v>
      </c>
      <c r="G28" s="89">
        <v>569.5</v>
      </c>
      <c r="H28" s="89">
        <v>9617.23</v>
      </c>
      <c r="I28" s="251">
        <v>460819.46</v>
      </c>
      <c r="J28" s="251">
        <v>156164.98000000001</v>
      </c>
      <c r="L28" s="232">
        <v>14707.7</v>
      </c>
      <c r="Q28" s="251">
        <v>140750</v>
      </c>
      <c r="R28" s="251">
        <v>1187021.07</v>
      </c>
      <c r="S28" s="73">
        <v>1424603.07</v>
      </c>
      <c r="T28" s="73">
        <v>272210</v>
      </c>
      <c r="U28" s="73">
        <v>565.29999999999995</v>
      </c>
      <c r="V28" s="73">
        <v>1314300</v>
      </c>
      <c r="X28" s="90">
        <v>1901997</v>
      </c>
      <c r="AA28" s="90">
        <v>532907.9</v>
      </c>
      <c r="AB28" s="90">
        <v>182018.3</v>
      </c>
      <c r="AD28" s="264">
        <f t="shared" si="1"/>
        <v>606676.82999999996</v>
      </c>
      <c r="AE28" s="271">
        <f t="shared" si="2"/>
        <v>14707.7</v>
      </c>
      <c r="AF28" s="285">
        <f t="shared" si="3"/>
        <v>591969.13</v>
      </c>
      <c r="AG28" s="286">
        <f t="shared" si="4"/>
        <v>3011678.37</v>
      </c>
      <c r="AH28" s="272">
        <f t="shared" si="5"/>
        <v>2616923.1999999997</v>
      </c>
      <c r="AI28" s="266">
        <f t="shared" si="6"/>
        <v>394755.17000000039</v>
      </c>
    </row>
    <row r="29" spans="1:35" x14ac:dyDescent="0.2">
      <c r="A29" s="270" t="s">
        <v>283</v>
      </c>
      <c r="B29" s="270" t="s">
        <v>1</v>
      </c>
      <c r="C29" s="280">
        <v>3774</v>
      </c>
      <c r="D29" s="280" t="s">
        <v>625</v>
      </c>
      <c r="E29" s="251" t="s">
        <v>2536</v>
      </c>
      <c r="F29" s="89">
        <v>808659.6</v>
      </c>
      <c r="G29" s="89">
        <v>12837</v>
      </c>
      <c r="H29" s="89">
        <v>51082.37</v>
      </c>
      <c r="I29" s="251">
        <v>511194.4</v>
      </c>
      <c r="J29" s="251">
        <v>257150.02</v>
      </c>
      <c r="L29" s="232">
        <v>26742.58</v>
      </c>
      <c r="Q29" s="251">
        <v>173850</v>
      </c>
      <c r="R29" s="251">
        <v>2650223.29</v>
      </c>
      <c r="S29" s="73">
        <v>1758366.61</v>
      </c>
      <c r="T29" s="73">
        <v>166100</v>
      </c>
      <c r="U29" s="73">
        <v>587.35</v>
      </c>
      <c r="V29" s="73">
        <v>1157741</v>
      </c>
      <c r="X29" s="90">
        <v>1536881</v>
      </c>
      <c r="AA29" s="90">
        <v>770828.08</v>
      </c>
      <c r="AB29" s="90">
        <v>216749.4</v>
      </c>
      <c r="AD29" s="264">
        <f t="shared" si="1"/>
        <v>872578.97</v>
      </c>
      <c r="AE29" s="271">
        <f t="shared" si="2"/>
        <v>26742.58</v>
      </c>
      <c r="AF29" s="285">
        <f t="shared" si="3"/>
        <v>845836.39</v>
      </c>
      <c r="AG29" s="286">
        <f t="shared" si="4"/>
        <v>3082794.96</v>
      </c>
      <c r="AH29" s="272">
        <f t="shared" si="5"/>
        <v>2524458.48</v>
      </c>
      <c r="AI29" s="266">
        <f t="shared" si="6"/>
        <v>558336.48</v>
      </c>
    </row>
    <row r="30" spans="1:35" x14ac:dyDescent="0.2">
      <c r="A30" s="270" t="s">
        <v>283</v>
      </c>
      <c r="B30" s="270" t="s">
        <v>1</v>
      </c>
      <c r="C30" s="280">
        <v>2996</v>
      </c>
      <c r="D30" s="280" t="s">
        <v>626</v>
      </c>
      <c r="E30" s="251" t="s">
        <v>2537</v>
      </c>
      <c r="F30" s="89">
        <v>401702.67</v>
      </c>
      <c r="G30" s="89">
        <v>1534.5</v>
      </c>
      <c r="H30" s="89">
        <v>59801.951999999997</v>
      </c>
      <c r="I30" s="251">
        <v>1672238.75</v>
      </c>
      <c r="J30" s="251">
        <v>177841.37</v>
      </c>
      <c r="L30" s="232">
        <v>16350</v>
      </c>
      <c r="Q30" s="251">
        <v>110600</v>
      </c>
      <c r="R30" s="251">
        <v>1714501.17</v>
      </c>
      <c r="S30" s="73">
        <v>1050080.3500000001</v>
      </c>
      <c r="T30" s="73">
        <v>118500</v>
      </c>
      <c r="U30" s="73">
        <v>694.1</v>
      </c>
      <c r="V30" s="73">
        <v>718848.5</v>
      </c>
      <c r="X30" s="90">
        <v>1022728.18</v>
      </c>
      <c r="AA30" s="90">
        <v>634883.04799999995</v>
      </c>
      <c r="AB30" s="90">
        <v>267192.7</v>
      </c>
      <c r="AD30" s="264">
        <f t="shared" si="1"/>
        <v>463039.12199999997</v>
      </c>
      <c r="AE30" s="271">
        <f t="shared" si="2"/>
        <v>16350</v>
      </c>
      <c r="AF30" s="285">
        <f t="shared" si="3"/>
        <v>446689.12199999997</v>
      </c>
      <c r="AG30" s="286">
        <f t="shared" si="4"/>
        <v>1888122.9500000002</v>
      </c>
      <c r="AH30" s="272">
        <f t="shared" si="5"/>
        <v>1924803.9280000001</v>
      </c>
      <c r="AI30" s="266">
        <f t="shared" si="6"/>
        <v>-36680.977999999886</v>
      </c>
    </row>
    <row r="31" spans="1:35" x14ac:dyDescent="0.2">
      <c r="A31" s="270" t="s">
        <v>283</v>
      </c>
      <c r="B31" s="270" t="s">
        <v>1</v>
      </c>
      <c r="C31" s="280">
        <v>6600</v>
      </c>
      <c r="D31" s="280" t="s">
        <v>627</v>
      </c>
      <c r="E31" s="251" t="s">
        <v>2538</v>
      </c>
      <c r="F31" s="89">
        <v>920216.55</v>
      </c>
      <c r="G31" s="89">
        <v>1633.5</v>
      </c>
      <c r="H31" s="89">
        <v>82475.55</v>
      </c>
      <c r="I31" s="251">
        <v>703605.59</v>
      </c>
      <c r="J31" s="251">
        <v>1214151.6399999999</v>
      </c>
      <c r="L31" s="232">
        <v>60361.8</v>
      </c>
      <c r="Q31" s="251">
        <v>148750</v>
      </c>
      <c r="R31" s="251">
        <v>2482860.59</v>
      </c>
      <c r="S31" s="73">
        <v>1712215.91</v>
      </c>
      <c r="T31" s="73">
        <v>198562</v>
      </c>
      <c r="U31" s="73">
        <v>1067.8800000000001</v>
      </c>
      <c r="V31" s="73">
        <v>1171350</v>
      </c>
      <c r="X31" s="90">
        <v>1698470</v>
      </c>
      <c r="AA31" s="90">
        <v>929577.4</v>
      </c>
      <c r="AB31" s="90">
        <v>268087.2</v>
      </c>
      <c r="AD31" s="264">
        <f t="shared" si="1"/>
        <v>1004325.6000000001</v>
      </c>
      <c r="AE31" s="271">
        <f t="shared" si="2"/>
        <v>60361.8</v>
      </c>
      <c r="AF31" s="285">
        <f t="shared" si="3"/>
        <v>943963.8</v>
      </c>
      <c r="AG31" s="286">
        <f t="shared" si="4"/>
        <v>3083195.79</v>
      </c>
      <c r="AH31" s="272">
        <f t="shared" si="5"/>
        <v>2896134.6</v>
      </c>
      <c r="AI31" s="266">
        <f t="shared" si="6"/>
        <v>187061.18999999994</v>
      </c>
    </row>
    <row r="32" spans="1:35" x14ac:dyDescent="0.2">
      <c r="A32" s="270" t="s">
        <v>283</v>
      </c>
      <c r="B32" s="270" t="s">
        <v>1</v>
      </c>
      <c r="C32" s="280">
        <v>2814</v>
      </c>
      <c r="D32" s="280" t="s">
        <v>628</v>
      </c>
      <c r="E32" s="251" t="s">
        <v>2539</v>
      </c>
      <c r="F32" s="89">
        <v>414197.36</v>
      </c>
      <c r="G32" s="89">
        <v>5436</v>
      </c>
      <c r="H32" s="89">
        <v>9193.2199999999993</v>
      </c>
      <c r="I32" s="251">
        <v>519787.71</v>
      </c>
      <c r="J32" s="251">
        <v>245677.96</v>
      </c>
      <c r="L32" s="232">
        <v>19200</v>
      </c>
      <c r="Q32" s="251">
        <v>-864160.78</v>
      </c>
      <c r="R32" s="251">
        <v>2102364.12</v>
      </c>
      <c r="S32" s="73">
        <v>805602.97</v>
      </c>
      <c r="T32" s="73">
        <v>104730</v>
      </c>
      <c r="U32" s="73">
        <v>728.21</v>
      </c>
      <c r="V32" s="73">
        <v>998162.6</v>
      </c>
      <c r="W32" s="73">
        <v>3000</v>
      </c>
      <c r="X32" s="90">
        <v>1284542.6000000001</v>
      </c>
      <c r="AA32" s="90">
        <v>421844.97</v>
      </c>
      <c r="AB32" s="90">
        <v>118367.3</v>
      </c>
      <c r="AD32" s="264">
        <f t="shared" si="1"/>
        <v>428826.57999999996</v>
      </c>
      <c r="AE32" s="271">
        <f t="shared" si="2"/>
        <v>19200</v>
      </c>
      <c r="AF32" s="285">
        <f t="shared" si="3"/>
        <v>409626.57999999996</v>
      </c>
      <c r="AG32" s="286">
        <f t="shared" si="4"/>
        <v>1912223.7799999998</v>
      </c>
      <c r="AH32" s="272">
        <f t="shared" si="5"/>
        <v>1824754.87</v>
      </c>
      <c r="AI32" s="266">
        <f t="shared" si="6"/>
        <v>87468.909999999683</v>
      </c>
    </row>
    <row r="33" spans="1:35" x14ac:dyDescent="0.2">
      <c r="A33" s="270" t="s">
        <v>283</v>
      </c>
      <c r="B33" s="270" t="s">
        <v>1</v>
      </c>
      <c r="C33" s="280">
        <v>5791</v>
      </c>
      <c r="D33" s="280" t="s">
        <v>629</v>
      </c>
      <c r="E33" s="251" t="s">
        <v>2540</v>
      </c>
      <c r="F33" s="89">
        <v>413797.92</v>
      </c>
      <c r="G33" s="89">
        <v>0</v>
      </c>
      <c r="H33" s="89">
        <v>40667.040000000001</v>
      </c>
      <c r="I33" s="251">
        <v>593269.37</v>
      </c>
      <c r="J33" s="251">
        <v>506081.96</v>
      </c>
      <c r="L33" s="232">
        <v>38638.379999999997</v>
      </c>
      <c r="N33" s="232">
        <v>0</v>
      </c>
      <c r="Q33" s="251">
        <v>535909.46</v>
      </c>
      <c r="R33" s="251">
        <v>923152.19</v>
      </c>
      <c r="S33" s="73">
        <v>1508467.32</v>
      </c>
      <c r="T33" s="73">
        <v>407855</v>
      </c>
      <c r="U33" s="73">
        <v>424.59</v>
      </c>
      <c r="V33" s="73">
        <v>1401800</v>
      </c>
      <c r="W33" s="73">
        <v>7750</v>
      </c>
      <c r="X33" s="90">
        <v>1978312</v>
      </c>
      <c r="AA33" s="90">
        <v>766455.67</v>
      </c>
      <c r="AB33" s="90">
        <v>203395.20000000001</v>
      </c>
      <c r="AD33" s="264">
        <f t="shared" si="1"/>
        <v>454464.95999999996</v>
      </c>
      <c r="AE33" s="271">
        <f t="shared" si="2"/>
        <v>38638.379999999997</v>
      </c>
      <c r="AF33" s="285">
        <f t="shared" si="3"/>
        <v>415826.57999999996</v>
      </c>
      <c r="AG33" s="286">
        <f t="shared" si="4"/>
        <v>3326296.91</v>
      </c>
      <c r="AH33" s="272">
        <f t="shared" si="5"/>
        <v>2948162.87</v>
      </c>
      <c r="AI33" s="266">
        <f t="shared" si="6"/>
        <v>378134.04000000004</v>
      </c>
    </row>
    <row r="34" spans="1:35" x14ac:dyDescent="0.2">
      <c r="A34" s="270" t="s">
        <v>283</v>
      </c>
      <c r="B34" s="270" t="s">
        <v>1</v>
      </c>
      <c r="C34" s="280">
        <v>5865</v>
      </c>
      <c r="D34" s="280" t="s">
        <v>630</v>
      </c>
      <c r="E34" s="251" t="s">
        <v>2541</v>
      </c>
      <c r="F34" s="89">
        <v>629130.97</v>
      </c>
      <c r="G34" s="89">
        <v>0</v>
      </c>
      <c r="H34" s="89">
        <v>86992.74</v>
      </c>
      <c r="I34" s="251">
        <v>1214110.56</v>
      </c>
      <c r="J34" s="251">
        <v>605016.65</v>
      </c>
      <c r="L34" s="232">
        <v>37050</v>
      </c>
      <c r="Q34" s="251">
        <v>366128</v>
      </c>
      <c r="R34" s="251">
        <v>2548141.21</v>
      </c>
      <c r="S34" s="73">
        <v>1411599.38</v>
      </c>
      <c r="T34" s="73">
        <v>313960</v>
      </c>
      <c r="U34" s="73">
        <v>1270.01</v>
      </c>
      <c r="V34" s="73">
        <v>1731500</v>
      </c>
      <c r="X34" s="90">
        <v>2052990</v>
      </c>
      <c r="AA34" s="90">
        <v>917220.14</v>
      </c>
      <c r="AB34" s="90">
        <v>148968.24</v>
      </c>
      <c r="AD34" s="264">
        <f t="shared" si="1"/>
        <v>716123.71</v>
      </c>
      <c r="AE34" s="271">
        <f t="shared" si="2"/>
        <v>37050</v>
      </c>
      <c r="AF34" s="285">
        <f t="shared" si="3"/>
        <v>679073.71</v>
      </c>
      <c r="AG34" s="286">
        <f t="shared" si="4"/>
        <v>3458329.3899999997</v>
      </c>
      <c r="AH34" s="272">
        <f t="shared" si="5"/>
        <v>3119178.38</v>
      </c>
      <c r="AI34" s="266">
        <f t="shared" si="6"/>
        <v>339151.00999999978</v>
      </c>
    </row>
    <row r="35" spans="1:35" x14ac:dyDescent="0.2">
      <c r="A35" s="270" t="s">
        <v>283</v>
      </c>
      <c r="B35" s="270" t="s">
        <v>1</v>
      </c>
      <c r="C35" s="280">
        <v>4329</v>
      </c>
      <c r="D35" s="280" t="s">
        <v>631</v>
      </c>
      <c r="E35" s="251" t="s">
        <v>2594</v>
      </c>
      <c r="F35" s="89">
        <v>472555.25</v>
      </c>
      <c r="G35" s="89">
        <v>0</v>
      </c>
      <c r="H35" s="89">
        <v>76916.28</v>
      </c>
      <c r="I35" s="251">
        <v>375209.27</v>
      </c>
      <c r="J35" s="251">
        <v>413712.58</v>
      </c>
      <c r="L35" s="232">
        <v>30025.43</v>
      </c>
      <c r="Q35" s="251">
        <v>110400</v>
      </c>
      <c r="R35" s="251">
        <v>1650244.41</v>
      </c>
      <c r="S35" s="73">
        <v>1144139.76</v>
      </c>
      <c r="T35" s="73">
        <v>207055</v>
      </c>
      <c r="U35" s="73">
        <v>581.42999999999995</v>
      </c>
      <c r="V35" s="73">
        <v>937734.5</v>
      </c>
      <c r="X35" s="90">
        <v>1206734.5</v>
      </c>
      <c r="AA35" s="90">
        <v>568871.85</v>
      </c>
      <c r="AB35" s="90">
        <v>222974.43</v>
      </c>
      <c r="AD35" s="264">
        <f t="shared" si="1"/>
        <v>549471.53</v>
      </c>
      <c r="AE35" s="271">
        <f t="shared" si="2"/>
        <v>30025.43</v>
      </c>
      <c r="AF35" s="285">
        <f t="shared" si="3"/>
        <v>519446.10000000003</v>
      </c>
      <c r="AG35" s="286">
        <f t="shared" si="4"/>
        <v>2289510.69</v>
      </c>
      <c r="AH35" s="272">
        <f t="shared" si="5"/>
        <v>1998580.78</v>
      </c>
      <c r="AI35" s="266">
        <f t="shared" si="6"/>
        <v>290929.90999999992</v>
      </c>
    </row>
    <row r="36" spans="1:35" x14ac:dyDescent="0.2">
      <c r="A36" s="270" t="s">
        <v>286</v>
      </c>
      <c r="B36" s="270" t="s">
        <v>2</v>
      </c>
      <c r="C36" s="280">
        <v>1955</v>
      </c>
      <c r="D36" s="280" t="s">
        <v>632</v>
      </c>
      <c r="E36" s="251" t="s">
        <v>2542</v>
      </c>
      <c r="F36" s="89">
        <v>326689.56</v>
      </c>
      <c r="G36" s="89">
        <v>11724.9</v>
      </c>
      <c r="H36" s="89">
        <v>22162.36</v>
      </c>
      <c r="I36" s="251">
        <v>65903.539999999994</v>
      </c>
      <c r="J36" s="251">
        <v>374372.28</v>
      </c>
      <c r="L36" s="232">
        <v>20414.28</v>
      </c>
      <c r="Q36" s="251">
        <v>-1213146.33</v>
      </c>
      <c r="R36" s="251">
        <v>1948644.79</v>
      </c>
      <c r="S36" s="73">
        <v>599877.86</v>
      </c>
      <c r="T36" s="73">
        <v>52000</v>
      </c>
      <c r="U36" s="73">
        <v>495.31</v>
      </c>
      <c r="V36" s="73">
        <v>1055930</v>
      </c>
      <c r="W36" s="73">
        <v>280</v>
      </c>
      <c r="X36" s="90">
        <v>1199130</v>
      </c>
      <c r="AA36" s="90">
        <v>320865.27</v>
      </c>
      <c r="AB36" s="90">
        <v>56634</v>
      </c>
      <c r="AD36" s="264">
        <f t="shared" si="1"/>
        <v>360576.82</v>
      </c>
      <c r="AE36" s="271">
        <f t="shared" si="2"/>
        <v>20414.28</v>
      </c>
      <c r="AF36" s="285">
        <f t="shared" si="3"/>
        <v>340162.54000000004</v>
      </c>
      <c r="AG36" s="286">
        <f t="shared" si="4"/>
        <v>1708583.17</v>
      </c>
      <c r="AH36" s="272">
        <f t="shared" si="5"/>
        <v>1576629.27</v>
      </c>
      <c r="AI36" s="266">
        <f t="shared" si="6"/>
        <v>131953.89999999991</v>
      </c>
    </row>
    <row r="37" spans="1:35" x14ac:dyDescent="0.2">
      <c r="A37" s="270" t="s">
        <v>286</v>
      </c>
      <c r="B37" s="270" t="s">
        <v>2</v>
      </c>
      <c r="C37" s="280">
        <v>4228</v>
      </c>
      <c r="D37" s="280" t="s">
        <v>633</v>
      </c>
      <c r="E37" s="251" t="s">
        <v>2543</v>
      </c>
      <c r="F37" s="89">
        <v>690550.54</v>
      </c>
      <c r="G37" s="89">
        <v>46635.11</v>
      </c>
      <c r="H37" s="89">
        <v>20447.98</v>
      </c>
      <c r="I37" s="251">
        <v>-436449.09</v>
      </c>
      <c r="J37" s="251">
        <v>870288.43</v>
      </c>
      <c r="L37" s="232">
        <v>20150</v>
      </c>
      <c r="Q37" s="251">
        <v>-1253951.57</v>
      </c>
      <c r="R37" s="251">
        <v>2125603</v>
      </c>
      <c r="S37" s="73">
        <v>1326164.6200000001</v>
      </c>
      <c r="T37" s="73">
        <v>121000</v>
      </c>
      <c r="U37" s="73">
        <v>1774.15</v>
      </c>
      <c r="V37" s="73">
        <v>1655110</v>
      </c>
      <c r="W37" s="73">
        <v>7640</v>
      </c>
      <c r="X37" s="90">
        <v>2097126</v>
      </c>
      <c r="AA37" s="90">
        <v>493404.23</v>
      </c>
      <c r="AB37" s="90">
        <v>32441</v>
      </c>
      <c r="AD37" s="264">
        <f t="shared" si="1"/>
        <v>757633.63</v>
      </c>
      <c r="AE37" s="271">
        <f t="shared" si="2"/>
        <v>20150</v>
      </c>
      <c r="AF37" s="285">
        <f t="shared" si="3"/>
        <v>737483.63</v>
      </c>
      <c r="AG37" s="286">
        <f t="shared" si="4"/>
        <v>3111688.77</v>
      </c>
      <c r="AH37" s="272">
        <f t="shared" si="5"/>
        <v>2622971.23</v>
      </c>
      <c r="AI37" s="266">
        <f t="shared" si="6"/>
        <v>488717.54000000004</v>
      </c>
    </row>
    <row r="38" spans="1:35" x14ac:dyDescent="0.2">
      <c r="A38" s="270" t="s">
        <v>286</v>
      </c>
      <c r="B38" s="270" t="s">
        <v>2</v>
      </c>
      <c r="C38" s="280">
        <v>1245</v>
      </c>
      <c r="D38" s="280" t="s">
        <v>634</v>
      </c>
      <c r="E38" s="251" t="s">
        <v>2544</v>
      </c>
      <c r="F38" s="89">
        <v>289483.09999999998</v>
      </c>
      <c r="G38" s="89">
        <v>25932</v>
      </c>
      <c r="H38" s="89">
        <v>22222.86</v>
      </c>
      <c r="I38" s="251">
        <v>116995.4</v>
      </c>
      <c r="J38" s="251">
        <v>325398.33</v>
      </c>
      <c r="L38" s="232">
        <v>20199.38</v>
      </c>
      <c r="N38" s="232">
        <v>0</v>
      </c>
      <c r="Q38" s="251">
        <v>-1111470.77</v>
      </c>
      <c r="R38" s="251">
        <v>1917883.16</v>
      </c>
      <c r="S38" s="73">
        <v>611454.57999999996</v>
      </c>
      <c r="T38" s="73">
        <v>57000</v>
      </c>
      <c r="U38" s="73">
        <v>493.53</v>
      </c>
      <c r="V38" s="73">
        <v>924530</v>
      </c>
      <c r="W38" s="73">
        <v>20391</v>
      </c>
      <c r="X38" s="90">
        <v>1248515</v>
      </c>
      <c r="AA38" s="90">
        <v>265395.23</v>
      </c>
      <c r="AB38" s="90">
        <v>99534.96</v>
      </c>
      <c r="AD38" s="264">
        <f t="shared" si="1"/>
        <v>337637.95999999996</v>
      </c>
      <c r="AE38" s="271">
        <f t="shared" si="2"/>
        <v>20199.38</v>
      </c>
      <c r="AF38" s="285">
        <f t="shared" si="3"/>
        <v>317438.57999999996</v>
      </c>
      <c r="AG38" s="286">
        <f t="shared" si="4"/>
        <v>1613869.1099999999</v>
      </c>
      <c r="AH38" s="272">
        <f t="shared" si="5"/>
        <v>1613445.19</v>
      </c>
      <c r="AI38" s="266">
        <f t="shared" si="6"/>
        <v>423.91999999992549</v>
      </c>
    </row>
    <row r="39" spans="1:35" x14ac:dyDescent="0.2">
      <c r="A39" s="270" t="s">
        <v>286</v>
      </c>
      <c r="B39" s="270" t="s">
        <v>2</v>
      </c>
      <c r="C39" s="280">
        <v>5421</v>
      </c>
      <c r="D39" s="280" t="s">
        <v>635</v>
      </c>
      <c r="E39" s="251" t="s">
        <v>2545</v>
      </c>
      <c r="F39" s="89">
        <v>735417.02</v>
      </c>
      <c r="G39" s="89">
        <v>28000</v>
      </c>
      <c r="H39" s="89">
        <v>132548.65</v>
      </c>
      <c r="I39" s="251">
        <v>247340.64</v>
      </c>
      <c r="J39" s="251">
        <v>1115766.8400000001</v>
      </c>
      <c r="N39" s="232">
        <v>0</v>
      </c>
      <c r="Q39" s="251">
        <v>-175946.09</v>
      </c>
      <c r="R39" s="251">
        <v>2205072.4900000002</v>
      </c>
      <c r="S39" s="73">
        <v>1417210.95</v>
      </c>
      <c r="T39" s="73">
        <v>118900</v>
      </c>
      <c r="U39" s="73">
        <v>3321.39</v>
      </c>
      <c r="V39" s="73">
        <v>1193310</v>
      </c>
      <c r="W39" s="73">
        <v>26266</v>
      </c>
      <c r="X39" s="90">
        <v>1672110</v>
      </c>
      <c r="AA39" s="90">
        <v>539163.79</v>
      </c>
      <c r="AB39" s="90">
        <v>175001.8</v>
      </c>
      <c r="AC39" s="90">
        <v>600</v>
      </c>
      <c r="AD39" s="264">
        <f t="shared" si="1"/>
        <v>895965.67</v>
      </c>
      <c r="AE39" s="271">
        <f t="shared" si="2"/>
        <v>0</v>
      </c>
      <c r="AF39" s="285">
        <f t="shared" si="3"/>
        <v>895965.67</v>
      </c>
      <c r="AG39" s="286">
        <f t="shared" si="4"/>
        <v>2759008.34</v>
      </c>
      <c r="AH39" s="272">
        <f t="shared" si="5"/>
        <v>2386875.59</v>
      </c>
      <c r="AI39" s="266">
        <f t="shared" si="6"/>
        <v>372132.75</v>
      </c>
    </row>
    <row r="40" spans="1:35" x14ac:dyDescent="0.2">
      <c r="A40" s="270" t="s">
        <v>286</v>
      </c>
      <c r="B40" s="270" t="s">
        <v>2</v>
      </c>
      <c r="C40" s="280">
        <v>3481</v>
      </c>
      <c r="D40" s="280" t="s">
        <v>636</v>
      </c>
      <c r="E40" s="251" t="s">
        <v>2546</v>
      </c>
      <c r="F40" s="89">
        <v>900063.56</v>
      </c>
      <c r="G40" s="89">
        <v>0</v>
      </c>
      <c r="H40" s="89">
        <v>112429.18</v>
      </c>
      <c r="I40" s="251">
        <v>2185992.48</v>
      </c>
      <c r="J40" s="251">
        <v>714254.34</v>
      </c>
      <c r="L40" s="232">
        <v>53432.71</v>
      </c>
      <c r="Q40" s="251">
        <v>1611769.95</v>
      </c>
      <c r="R40" s="251">
        <v>1879861.02</v>
      </c>
      <c r="S40" s="73">
        <v>1702593.26</v>
      </c>
      <c r="T40" s="73">
        <v>290000</v>
      </c>
      <c r="U40" s="73">
        <v>887.01</v>
      </c>
      <c r="V40" s="73">
        <v>1043660</v>
      </c>
      <c r="X40" s="90">
        <v>1802629</v>
      </c>
      <c r="AA40" s="90">
        <v>571463.18999999994</v>
      </c>
      <c r="AB40" s="90">
        <v>112019.2</v>
      </c>
      <c r="AD40" s="264">
        <f t="shared" si="1"/>
        <v>1012492.74</v>
      </c>
      <c r="AE40" s="271">
        <f t="shared" si="2"/>
        <v>53432.71</v>
      </c>
      <c r="AF40" s="285">
        <f t="shared" si="3"/>
        <v>959060.03</v>
      </c>
      <c r="AG40" s="286">
        <f t="shared" si="4"/>
        <v>3037140.27</v>
      </c>
      <c r="AH40" s="272">
        <f t="shared" si="5"/>
        <v>2486111.39</v>
      </c>
      <c r="AI40" s="266">
        <f t="shared" si="6"/>
        <v>551028.87999999989</v>
      </c>
    </row>
    <row r="41" spans="1:35" x14ac:dyDescent="0.2">
      <c r="A41" s="270" t="s">
        <v>286</v>
      </c>
      <c r="B41" s="270" t="s">
        <v>2</v>
      </c>
      <c r="C41" s="280">
        <v>3499</v>
      </c>
      <c r="D41" s="280" t="s">
        <v>637</v>
      </c>
      <c r="E41" s="251" t="s">
        <v>2547</v>
      </c>
      <c r="F41" s="89">
        <v>846571.08</v>
      </c>
      <c r="G41" s="89">
        <v>67299.5</v>
      </c>
      <c r="H41" s="89">
        <v>118490.67</v>
      </c>
      <c r="I41" s="251">
        <v>644857.23</v>
      </c>
      <c r="J41" s="251">
        <v>529751.97</v>
      </c>
      <c r="L41" s="232">
        <v>24150</v>
      </c>
      <c r="Q41" s="251">
        <v>-1711979.96</v>
      </c>
      <c r="R41" s="251">
        <v>3832429.73</v>
      </c>
      <c r="S41" s="73">
        <v>1302679.1499999999</v>
      </c>
      <c r="T41" s="73">
        <v>260800</v>
      </c>
      <c r="U41" s="73">
        <v>1450.35</v>
      </c>
      <c r="V41" s="73">
        <v>1931160</v>
      </c>
      <c r="W41" s="73">
        <v>6611.5</v>
      </c>
      <c r="X41" s="90">
        <v>2595137</v>
      </c>
      <c r="AA41" s="90">
        <v>476840.16</v>
      </c>
      <c r="AB41" s="90">
        <v>142800.16</v>
      </c>
      <c r="AC41" s="90">
        <v>4671</v>
      </c>
      <c r="AD41" s="264">
        <f t="shared" si="1"/>
        <v>1032361.25</v>
      </c>
      <c r="AE41" s="271">
        <f t="shared" si="2"/>
        <v>24150</v>
      </c>
      <c r="AF41" s="285">
        <f t="shared" si="3"/>
        <v>1008211.25</v>
      </c>
      <c r="AG41" s="286">
        <f t="shared" si="4"/>
        <v>3502701</v>
      </c>
      <c r="AH41" s="272">
        <f t="shared" si="5"/>
        <v>3219448.3200000003</v>
      </c>
      <c r="AI41" s="266">
        <f t="shared" si="6"/>
        <v>283252.6799999997</v>
      </c>
    </row>
    <row r="42" spans="1:35" x14ac:dyDescent="0.2">
      <c r="A42" s="270" t="s">
        <v>286</v>
      </c>
      <c r="B42" s="270" t="s">
        <v>2</v>
      </c>
      <c r="C42" s="280">
        <v>1888</v>
      </c>
      <c r="D42" s="280" t="s">
        <v>638</v>
      </c>
      <c r="E42" s="251" t="s">
        <v>2548</v>
      </c>
      <c r="F42" s="89">
        <v>288151.12</v>
      </c>
      <c r="G42" s="89">
        <v>4337.96</v>
      </c>
      <c r="H42" s="89">
        <v>48421.51</v>
      </c>
      <c r="I42" s="251">
        <v>174855.73</v>
      </c>
      <c r="J42" s="251">
        <v>1633996.98</v>
      </c>
      <c r="L42" s="232">
        <v>26450</v>
      </c>
      <c r="N42" s="232">
        <v>0</v>
      </c>
      <c r="Q42" s="251">
        <v>298327.61</v>
      </c>
      <c r="R42" s="251">
        <v>1975418.72</v>
      </c>
      <c r="S42" s="73">
        <v>957217.02</v>
      </c>
      <c r="T42" s="73">
        <v>69800</v>
      </c>
      <c r="U42" s="73">
        <v>425.51</v>
      </c>
      <c r="V42" s="73">
        <v>1106760</v>
      </c>
      <c r="W42" s="73">
        <v>23407</v>
      </c>
      <c r="X42" s="90">
        <v>1570611</v>
      </c>
      <c r="AA42" s="90">
        <v>431428.36</v>
      </c>
      <c r="AB42" s="90">
        <v>169911.2</v>
      </c>
      <c r="AD42" s="264">
        <f t="shared" si="1"/>
        <v>340910.59</v>
      </c>
      <c r="AE42" s="271">
        <f t="shared" si="2"/>
        <v>26450</v>
      </c>
      <c r="AF42" s="285">
        <f t="shared" si="3"/>
        <v>314460.59000000003</v>
      </c>
      <c r="AG42" s="286">
        <f t="shared" si="4"/>
        <v>2157609.5300000003</v>
      </c>
      <c r="AH42" s="272">
        <f t="shared" si="5"/>
        <v>2171950.56</v>
      </c>
      <c r="AI42" s="266">
        <f t="shared" si="6"/>
        <v>-14341.029999999795</v>
      </c>
    </row>
    <row r="43" spans="1:35" x14ac:dyDescent="0.2">
      <c r="A43" s="270" t="s">
        <v>286</v>
      </c>
      <c r="B43" s="270" t="s">
        <v>2</v>
      </c>
      <c r="C43" s="280">
        <v>1651</v>
      </c>
      <c r="D43" s="280" t="s">
        <v>639</v>
      </c>
      <c r="E43" s="251" t="s">
        <v>2549</v>
      </c>
      <c r="F43" s="89">
        <v>413183.95</v>
      </c>
      <c r="G43" s="89">
        <v>2660.3</v>
      </c>
      <c r="H43" s="89">
        <v>33565.919999999998</v>
      </c>
      <c r="I43" s="251">
        <v>130595.4</v>
      </c>
      <c r="J43" s="251">
        <v>134253.51999999999</v>
      </c>
      <c r="L43" s="232">
        <v>20622.560000000001</v>
      </c>
      <c r="Q43" s="251">
        <v>-912474.48</v>
      </c>
      <c r="R43" s="251">
        <v>1580455.21</v>
      </c>
      <c r="S43" s="73">
        <v>664098.82999999996</v>
      </c>
      <c r="T43" s="73">
        <v>55140</v>
      </c>
      <c r="U43" s="73">
        <v>552.15</v>
      </c>
      <c r="V43" s="73">
        <v>952360</v>
      </c>
      <c r="W43" s="73">
        <v>48116</v>
      </c>
      <c r="X43" s="90">
        <v>1243660</v>
      </c>
      <c r="AA43" s="90">
        <v>253461.76000000001</v>
      </c>
      <c r="AB43" s="90">
        <v>69649.42</v>
      </c>
      <c r="AD43" s="264">
        <f t="shared" si="1"/>
        <v>449410.17</v>
      </c>
      <c r="AE43" s="271">
        <f t="shared" si="2"/>
        <v>20622.560000000001</v>
      </c>
      <c r="AF43" s="285">
        <f t="shared" si="3"/>
        <v>428787.61</v>
      </c>
      <c r="AG43" s="286">
        <f t="shared" si="4"/>
        <v>1720266.98</v>
      </c>
      <c r="AH43" s="272">
        <f t="shared" si="5"/>
        <v>1566771.18</v>
      </c>
      <c r="AI43" s="266">
        <f t="shared" si="6"/>
        <v>153495.80000000005</v>
      </c>
    </row>
    <row r="44" spans="1:35" x14ac:dyDescent="0.2">
      <c r="A44" s="270" t="s">
        <v>286</v>
      </c>
      <c r="B44" s="270" t="s">
        <v>2</v>
      </c>
      <c r="C44" s="280">
        <v>3959</v>
      </c>
      <c r="D44" s="280" t="s">
        <v>640</v>
      </c>
      <c r="E44" s="251" t="s">
        <v>2550</v>
      </c>
      <c r="F44" s="89">
        <v>1142827.57</v>
      </c>
      <c r="G44" s="89">
        <v>147084.75</v>
      </c>
      <c r="H44" s="89">
        <v>63300.25</v>
      </c>
      <c r="I44" s="251">
        <v>443153.72</v>
      </c>
      <c r="J44" s="251">
        <v>556110.18999999994</v>
      </c>
      <c r="L44" s="232">
        <v>28996.83</v>
      </c>
      <c r="N44" s="232">
        <v>0</v>
      </c>
      <c r="Q44" s="251">
        <v>-1003216.88</v>
      </c>
      <c r="R44" s="251">
        <v>2583577.5299999998</v>
      </c>
      <c r="S44" s="73">
        <v>1180106.8899999999</v>
      </c>
      <c r="T44" s="73">
        <v>839000</v>
      </c>
      <c r="U44" s="73">
        <v>831.94</v>
      </c>
      <c r="V44" s="73">
        <v>1262460</v>
      </c>
      <c r="W44" s="73">
        <v>560</v>
      </c>
      <c r="X44" s="90">
        <v>1654741</v>
      </c>
      <c r="AA44" s="90">
        <v>510473.83</v>
      </c>
      <c r="AB44" s="90">
        <v>167460</v>
      </c>
      <c r="AD44" s="264">
        <f t="shared" si="1"/>
        <v>1353212.57</v>
      </c>
      <c r="AE44" s="271">
        <f t="shared" si="2"/>
        <v>28996.83</v>
      </c>
      <c r="AF44" s="285">
        <f t="shared" si="3"/>
        <v>1324215.74</v>
      </c>
      <c r="AG44" s="286">
        <f t="shared" si="4"/>
        <v>3282958.83</v>
      </c>
      <c r="AH44" s="272">
        <f t="shared" si="5"/>
        <v>2332674.83</v>
      </c>
      <c r="AI44" s="266">
        <f t="shared" si="6"/>
        <v>950284</v>
      </c>
    </row>
    <row r="45" spans="1:35" x14ac:dyDescent="0.2">
      <c r="A45" s="270" t="s">
        <v>286</v>
      </c>
      <c r="B45" s="270" t="s">
        <v>2</v>
      </c>
      <c r="C45" s="280">
        <v>2503</v>
      </c>
      <c r="D45" s="280" t="s">
        <v>641</v>
      </c>
      <c r="E45" s="251" t="s">
        <v>2551</v>
      </c>
      <c r="F45" s="89">
        <v>402004.71</v>
      </c>
      <c r="G45" s="89">
        <v>11384.75</v>
      </c>
      <c r="H45" s="89">
        <v>20356.13</v>
      </c>
      <c r="I45" s="251">
        <v>240451.91</v>
      </c>
      <c r="J45" s="251">
        <v>641142.62</v>
      </c>
      <c r="Q45" s="251">
        <v>-509530.11</v>
      </c>
      <c r="R45" s="251">
        <v>1850667.12</v>
      </c>
      <c r="S45" s="73">
        <v>493790.25</v>
      </c>
      <c r="U45" s="73">
        <v>97.9</v>
      </c>
      <c r="V45" s="73">
        <v>640480</v>
      </c>
      <c r="X45" s="90">
        <v>790048</v>
      </c>
      <c r="AA45" s="90">
        <v>282093.64</v>
      </c>
      <c r="AB45" s="90">
        <v>50979.4</v>
      </c>
      <c r="AD45" s="264">
        <f t="shared" si="1"/>
        <v>433745.59</v>
      </c>
      <c r="AE45" s="271">
        <f t="shared" si="2"/>
        <v>0</v>
      </c>
      <c r="AF45" s="285">
        <f t="shared" si="3"/>
        <v>433745.59</v>
      </c>
      <c r="AG45" s="286">
        <f t="shared" si="4"/>
        <v>1134368.1499999999</v>
      </c>
      <c r="AH45" s="272">
        <f t="shared" si="5"/>
        <v>1123121.04</v>
      </c>
      <c r="AI45" s="266">
        <f t="shared" si="6"/>
        <v>11247.10999999987</v>
      </c>
    </row>
    <row r="46" spans="1:35" x14ac:dyDescent="0.2">
      <c r="A46" s="270" t="s">
        <v>286</v>
      </c>
      <c r="B46" s="270" t="s">
        <v>2</v>
      </c>
      <c r="C46" s="280">
        <v>3619</v>
      </c>
      <c r="D46" s="280" t="s">
        <v>642</v>
      </c>
      <c r="E46" s="251" t="s">
        <v>2552</v>
      </c>
      <c r="F46" s="89">
        <v>296229.2</v>
      </c>
      <c r="G46" s="89">
        <v>2574</v>
      </c>
      <c r="H46" s="89">
        <v>66530.62</v>
      </c>
      <c r="I46" s="251">
        <v>264008.08</v>
      </c>
      <c r="J46" s="251">
        <v>458739.37</v>
      </c>
      <c r="Q46" s="251">
        <v>-2065072.41</v>
      </c>
      <c r="R46" s="251">
        <v>3139393.79</v>
      </c>
      <c r="S46" s="73">
        <v>1377868.27</v>
      </c>
      <c r="T46" s="73">
        <v>60000</v>
      </c>
      <c r="U46" s="73">
        <v>349.32</v>
      </c>
      <c r="V46" s="73">
        <v>1246510</v>
      </c>
      <c r="X46" s="90">
        <v>1975778</v>
      </c>
      <c r="AA46" s="90">
        <v>464792.1</v>
      </c>
      <c r="AB46" s="90">
        <v>175981.6</v>
      </c>
      <c r="AD46" s="264">
        <f t="shared" si="1"/>
        <v>365333.82</v>
      </c>
      <c r="AE46" s="271">
        <f t="shared" si="2"/>
        <v>0</v>
      </c>
      <c r="AF46" s="285">
        <f t="shared" si="3"/>
        <v>365333.82</v>
      </c>
      <c r="AG46" s="286">
        <f t="shared" si="4"/>
        <v>2684727.59</v>
      </c>
      <c r="AH46" s="272">
        <f t="shared" si="5"/>
        <v>2616551.7000000002</v>
      </c>
      <c r="AI46" s="266">
        <f t="shared" si="6"/>
        <v>68175.889999999665</v>
      </c>
    </row>
    <row r="47" spans="1:35" x14ac:dyDescent="0.2">
      <c r="A47" s="270" t="s">
        <v>286</v>
      </c>
      <c r="B47" s="270" t="s">
        <v>2</v>
      </c>
      <c r="C47" s="280">
        <v>2593</v>
      </c>
      <c r="D47" s="280" t="s">
        <v>643</v>
      </c>
      <c r="E47" s="251" t="s">
        <v>2553</v>
      </c>
      <c r="F47" s="89">
        <v>209058.58</v>
      </c>
      <c r="G47" s="89">
        <v>74616</v>
      </c>
      <c r="H47" s="89">
        <v>76622.03</v>
      </c>
      <c r="I47" s="251">
        <v>182073.72</v>
      </c>
      <c r="J47" s="251">
        <v>821717.83</v>
      </c>
      <c r="Q47" s="251">
        <v>-1233203.54</v>
      </c>
      <c r="R47" s="251">
        <v>2592803.14</v>
      </c>
      <c r="S47" s="73">
        <v>732049.64</v>
      </c>
      <c r="T47" s="73">
        <v>50000</v>
      </c>
      <c r="U47" s="73">
        <v>433.54</v>
      </c>
      <c r="V47" s="73">
        <v>1257070</v>
      </c>
      <c r="W47" s="73">
        <v>250</v>
      </c>
      <c r="X47" s="90">
        <v>1446800</v>
      </c>
      <c r="AA47" s="90">
        <v>358619.92</v>
      </c>
      <c r="AB47" s="90">
        <v>159448.70000000001</v>
      </c>
      <c r="AD47" s="264">
        <f t="shared" si="1"/>
        <v>360296.61</v>
      </c>
      <c r="AE47" s="271">
        <f t="shared" si="2"/>
        <v>0</v>
      </c>
      <c r="AF47" s="285">
        <f t="shared" si="3"/>
        <v>360296.61</v>
      </c>
      <c r="AG47" s="286">
        <f t="shared" si="4"/>
        <v>2039803.1800000002</v>
      </c>
      <c r="AH47" s="272">
        <f t="shared" si="5"/>
        <v>1964868.6199999999</v>
      </c>
      <c r="AI47" s="266">
        <f t="shared" si="6"/>
        <v>74934.560000000289</v>
      </c>
    </row>
    <row r="48" spans="1:35" x14ac:dyDescent="0.2">
      <c r="A48" s="270" t="s">
        <v>286</v>
      </c>
      <c r="B48" s="270" t="s">
        <v>2</v>
      </c>
      <c r="C48" s="280">
        <v>1622</v>
      </c>
      <c r="D48" s="280" t="s">
        <v>644</v>
      </c>
      <c r="E48" s="251" t="s">
        <v>2554</v>
      </c>
      <c r="F48" s="89">
        <v>514007.68</v>
      </c>
      <c r="G48" s="89">
        <v>3199.2</v>
      </c>
      <c r="H48" s="89">
        <v>53467.41</v>
      </c>
      <c r="I48" s="251">
        <v>109605.17</v>
      </c>
      <c r="J48" s="251">
        <v>339720.05</v>
      </c>
      <c r="L48" s="232">
        <v>17872.62</v>
      </c>
      <c r="Q48" s="251">
        <v>-1235855.6299999999</v>
      </c>
      <c r="R48" s="251">
        <v>2213150.63</v>
      </c>
      <c r="S48" s="73">
        <v>523037.3</v>
      </c>
      <c r="T48" s="73">
        <v>45000</v>
      </c>
      <c r="U48" s="73">
        <v>862.83</v>
      </c>
      <c r="V48" s="73">
        <v>1124780</v>
      </c>
      <c r="W48" s="73">
        <v>24010.01</v>
      </c>
      <c r="X48" s="90">
        <v>1206480</v>
      </c>
      <c r="AA48" s="90">
        <v>342164.55</v>
      </c>
      <c r="AB48" s="90">
        <v>54087.7</v>
      </c>
      <c r="AD48" s="264">
        <f t="shared" si="1"/>
        <v>570674.29</v>
      </c>
      <c r="AE48" s="271">
        <f t="shared" si="2"/>
        <v>17872.62</v>
      </c>
      <c r="AF48" s="285">
        <f t="shared" si="3"/>
        <v>552801.67000000004</v>
      </c>
      <c r="AG48" s="286">
        <f t="shared" si="4"/>
        <v>1717690.14</v>
      </c>
      <c r="AH48" s="272">
        <f t="shared" si="5"/>
        <v>1602732.25</v>
      </c>
      <c r="AI48" s="266">
        <f t="shared" si="6"/>
        <v>114957.8899999999</v>
      </c>
    </row>
    <row r="49" spans="1:35" x14ac:dyDescent="0.2">
      <c r="A49" s="270" t="s">
        <v>286</v>
      </c>
      <c r="B49" s="270" t="s">
        <v>2</v>
      </c>
      <c r="C49" s="280">
        <v>2164</v>
      </c>
      <c r="D49" s="280" t="s">
        <v>645</v>
      </c>
      <c r="E49" s="251" t="s">
        <v>2555</v>
      </c>
      <c r="F49" s="89">
        <v>316405.12</v>
      </c>
      <c r="G49" s="89">
        <v>0</v>
      </c>
      <c r="H49" s="89">
        <v>18076.73</v>
      </c>
      <c r="I49" s="251">
        <v>1437302.79</v>
      </c>
      <c r="J49" s="251">
        <v>542559.43999999994</v>
      </c>
      <c r="L49" s="232">
        <v>3400</v>
      </c>
      <c r="Q49" s="251">
        <v>209274.9</v>
      </c>
      <c r="R49" s="251">
        <v>2118686.35</v>
      </c>
      <c r="S49" s="73">
        <v>681617.35</v>
      </c>
      <c r="U49" s="73">
        <v>312.07</v>
      </c>
      <c r="V49" s="73">
        <v>985490</v>
      </c>
      <c r="W49" s="73">
        <v>200</v>
      </c>
      <c r="X49" s="90">
        <v>1175045</v>
      </c>
      <c r="AA49" s="90">
        <v>286557.99</v>
      </c>
      <c r="AB49" s="90">
        <v>141713.60000000001</v>
      </c>
      <c r="AD49" s="264">
        <f t="shared" si="1"/>
        <v>334481.84999999998</v>
      </c>
      <c r="AE49" s="271">
        <f t="shared" si="2"/>
        <v>3400</v>
      </c>
      <c r="AF49" s="285">
        <f t="shared" si="3"/>
        <v>331081.84999999998</v>
      </c>
      <c r="AG49" s="286">
        <f t="shared" si="4"/>
        <v>1667619.42</v>
      </c>
      <c r="AH49" s="272">
        <f t="shared" si="5"/>
        <v>1603316.59</v>
      </c>
      <c r="AI49" s="266">
        <f t="shared" si="6"/>
        <v>64302.829999999842</v>
      </c>
    </row>
    <row r="50" spans="1:35" x14ac:dyDescent="0.2">
      <c r="A50" s="270" t="s">
        <v>289</v>
      </c>
      <c r="B50" s="270" t="s">
        <v>3</v>
      </c>
      <c r="C50" s="280">
        <v>5944</v>
      </c>
      <c r="D50" s="280" t="s">
        <v>646</v>
      </c>
      <c r="E50" s="251" t="s">
        <v>2556</v>
      </c>
      <c r="F50" s="89">
        <v>878019.39</v>
      </c>
      <c r="G50" s="89">
        <v>75782</v>
      </c>
      <c r="H50" s="89">
        <v>52224.84</v>
      </c>
      <c r="I50" s="251">
        <v>887783.21</v>
      </c>
      <c r="J50" s="251">
        <v>225750.57</v>
      </c>
      <c r="L50" s="232">
        <v>25275</v>
      </c>
      <c r="Q50" s="251">
        <v>-1394410.94</v>
      </c>
      <c r="R50" s="251">
        <v>3206691.97</v>
      </c>
      <c r="S50" s="73">
        <v>1537112.13</v>
      </c>
      <c r="T50" s="73">
        <v>593350</v>
      </c>
      <c r="U50" s="73">
        <v>1194.68</v>
      </c>
      <c r="V50" s="73">
        <v>1908779</v>
      </c>
      <c r="W50" s="73">
        <v>2307</v>
      </c>
      <c r="X50" s="90">
        <v>2445979</v>
      </c>
      <c r="AA50" s="90">
        <v>666896.63</v>
      </c>
      <c r="AB50" s="90">
        <v>167955.20000000001</v>
      </c>
      <c r="AC50" s="90">
        <v>191</v>
      </c>
      <c r="AD50" s="264">
        <f t="shared" si="1"/>
        <v>1006026.23</v>
      </c>
      <c r="AE50" s="271">
        <f t="shared" si="2"/>
        <v>25275</v>
      </c>
      <c r="AF50" s="285">
        <f t="shared" si="3"/>
        <v>980751.23</v>
      </c>
      <c r="AG50" s="286">
        <f t="shared" si="4"/>
        <v>4042742.81</v>
      </c>
      <c r="AH50" s="272">
        <f t="shared" si="5"/>
        <v>3281021.83</v>
      </c>
      <c r="AI50" s="266">
        <f t="shared" si="6"/>
        <v>761720.98</v>
      </c>
    </row>
    <row r="51" spans="1:35" x14ac:dyDescent="0.2">
      <c r="A51" s="270" t="s">
        <v>289</v>
      </c>
      <c r="B51" s="270" t="s">
        <v>3</v>
      </c>
      <c r="C51" s="280">
        <v>5439</v>
      </c>
      <c r="D51" s="280" t="s">
        <v>647</v>
      </c>
      <c r="E51" s="251" t="s">
        <v>2557</v>
      </c>
      <c r="F51" s="89">
        <v>650640.35</v>
      </c>
      <c r="G51" s="89">
        <v>0</v>
      </c>
      <c r="H51" s="89">
        <v>158946.57999999999</v>
      </c>
      <c r="I51" s="251">
        <v>4</v>
      </c>
      <c r="J51" s="251">
        <v>1186960.32</v>
      </c>
      <c r="L51" s="232">
        <v>110800</v>
      </c>
      <c r="N51" s="232">
        <v>0</v>
      </c>
      <c r="Q51" s="251">
        <v>-953932.85</v>
      </c>
      <c r="R51" s="251">
        <v>2598703.46</v>
      </c>
      <c r="S51" s="73">
        <v>2217527.14</v>
      </c>
      <c r="T51" s="73">
        <v>32500</v>
      </c>
      <c r="U51" s="73">
        <v>700.84</v>
      </c>
      <c r="V51" s="73">
        <v>1607705</v>
      </c>
      <c r="W51" s="73">
        <v>62654</v>
      </c>
      <c r="X51" s="90">
        <v>2678545</v>
      </c>
      <c r="AA51" s="90">
        <v>472606.86</v>
      </c>
      <c r="AB51" s="90">
        <v>335926.48</v>
      </c>
      <c r="AC51" s="90">
        <v>7800</v>
      </c>
      <c r="AD51" s="264">
        <f t="shared" si="1"/>
        <v>809586.92999999993</v>
      </c>
      <c r="AE51" s="271">
        <f t="shared" si="2"/>
        <v>110800</v>
      </c>
      <c r="AF51" s="285">
        <f t="shared" si="3"/>
        <v>698786.92999999993</v>
      </c>
      <c r="AG51" s="286">
        <f t="shared" si="4"/>
        <v>3921086.98</v>
      </c>
      <c r="AH51" s="272">
        <f t="shared" si="5"/>
        <v>3494878.34</v>
      </c>
      <c r="AI51" s="266">
        <f t="shared" si="6"/>
        <v>426208.64000000013</v>
      </c>
    </row>
    <row r="52" spans="1:35" x14ac:dyDescent="0.2">
      <c r="A52" s="270" t="s">
        <v>289</v>
      </c>
      <c r="B52" s="270" t="s">
        <v>3</v>
      </c>
      <c r="C52" s="280">
        <v>3683</v>
      </c>
      <c r="D52" s="280" t="s">
        <v>648</v>
      </c>
      <c r="E52" s="251" t="s">
        <v>2558</v>
      </c>
      <c r="F52" s="89">
        <v>669727.93999999994</v>
      </c>
      <c r="G52" s="89">
        <v>0</v>
      </c>
      <c r="H52" s="89">
        <v>39233.040000000001</v>
      </c>
      <c r="I52" s="251">
        <v>194544.3</v>
      </c>
      <c r="J52" s="251">
        <v>189295.79</v>
      </c>
      <c r="L52" s="232">
        <v>21225</v>
      </c>
      <c r="N52" s="232">
        <v>0</v>
      </c>
      <c r="Q52" s="251">
        <v>-1385848</v>
      </c>
      <c r="R52" s="251">
        <v>2341456.5299999998</v>
      </c>
      <c r="S52" s="73">
        <v>1357709.15</v>
      </c>
      <c r="T52" s="73">
        <v>81518</v>
      </c>
      <c r="U52" s="73">
        <v>1065.24</v>
      </c>
      <c r="V52" s="73">
        <v>362907.7</v>
      </c>
      <c r="W52" s="73">
        <v>50000</v>
      </c>
      <c r="X52" s="90">
        <v>912353.7</v>
      </c>
      <c r="AA52" s="90">
        <v>389430.05</v>
      </c>
      <c r="AB52" s="90">
        <v>165872.79999999999</v>
      </c>
      <c r="AD52" s="264">
        <f t="shared" si="1"/>
        <v>708960.98</v>
      </c>
      <c r="AE52" s="271">
        <f t="shared" si="2"/>
        <v>21225</v>
      </c>
      <c r="AF52" s="285">
        <f t="shared" si="3"/>
        <v>687735.98</v>
      </c>
      <c r="AG52" s="286">
        <f t="shared" si="4"/>
        <v>1853200.0899999999</v>
      </c>
      <c r="AH52" s="272">
        <f t="shared" si="5"/>
        <v>1467656.55</v>
      </c>
      <c r="AI52" s="266">
        <f t="shared" si="6"/>
        <v>385543.5399999998</v>
      </c>
    </row>
    <row r="53" spans="1:35" x14ac:dyDescent="0.2">
      <c r="A53" s="270" t="s">
        <v>289</v>
      </c>
      <c r="B53" s="270" t="s">
        <v>3</v>
      </c>
      <c r="C53" s="280">
        <v>10514</v>
      </c>
      <c r="D53" s="280" t="s">
        <v>649</v>
      </c>
      <c r="E53" s="251" t="s">
        <v>2559</v>
      </c>
      <c r="F53" s="89">
        <v>713750.1</v>
      </c>
      <c r="G53" s="89">
        <v>0</v>
      </c>
      <c r="H53" s="89">
        <v>107565.11</v>
      </c>
      <c r="I53" s="251">
        <v>1960589.43</v>
      </c>
      <c r="J53" s="251">
        <v>762843.43</v>
      </c>
      <c r="N53" s="232">
        <v>0</v>
      </c>
      <c r="Q53" s="251">
        <v>2008223.6</v>
      </c>
      <c r="R53" s="251">
        <v>1574485.41</v>
      </c>
      <c r="S53" s="73">
        <v>3211201.11</v>
      </c>
      <c r="U53" s="73">
        <v>1487.93</v>
      </c>
      <c r="V53" s="73">
        <v>9264388.4000000004</v>
      </c>
      <c r="X53" s="90">
        <v>10710451.4</v>
      </c>
      <c r="AA53" s="90">
        <v>1152971.7</v>
      </c>
      <c r="AB53" s="90">
        <v>380236.28</v>
      </c>
      <c r="AD53" s="264">
        <f t="shared" si="1"/>
        <v>821315.21</v>
      </c>
      <c r="AE53" s="271">
        <f t="shared" si="2"/>
        <v>0</v>
      </c>
      <c r="AF53" s="285">
        <f t="shared" si="3"/>
        <v>821315.21</v>
      </c>
      <c r="AG53" s="286">
        <f t="shared" si="4"/>
        <v>12477077.440000001</v>
      </c>
      <c r="AH53" s="272">
        <f t="shared" si="5"/>
        <v>12243659.379999999</v>
      </c>
      <c r="AI53" s="266">
        <f t="shared" si="6"/>
        <v>233418.06000000238</v>
      </c>
    </row>
    <row r="54" spans="1:35" x14ac:dyDescent="0.2">
      <c r="A54" s="270" t="s">
        <v>289</v>
      </c>
      <c r="B54" s="270" t="s">
        <v>3</v>
      </c>
      <c r="C54" s="280">
        <v>1578</v>
      </c>
      <c r="D54" s="280" t="s">
        <v>650</v>
      </c>
      <c r="E54" s="251" t="s">
        <v>2560</v>
      </c>
      <c r="F54" s="89">
        <v>378404.36</v>
      </c>
      <c r="G54" s="89">
        <v>0</v>
      </c>
      <c r="H54" s="89">
        <v>22179.07</v>
      </c>
      <c r="I54" s="251">
        <v>2</v>
      </c>
      <c r="J54" s="251">
        <v>68594.28</v>
      </c>
      <c r="L54" s="232">
        <v>13275</v>
      </c>
      <c r="Q54" s="251">
        <v>-1250983.1100000001</v>
      </c>
      <c r="R54" s="251">
        <v>1566508.7</v>
      </c>
      <c r="S54" s="73">
        <v>810700.9</v>
      </c>
      <c r="T54" s="73">
        <v>64450</v>
      </c>
      <c r="U54" s="73">
        <v>550.42999999999995</v>
      </c>
      <c r="V54" s="73">
        <v>1376838</v>
      </c>
      <c r="W54" s="73">
        <v>1673</v>
      </c>
      <c r="X54" s="90">
        <v>1745095</v>
      </c>
      <c r="AA54" s="90">
        <v>297476.81</v>
      </c>
      <c r="AB54" s="90">
        <v>19070.400000000001</v>
      </c>
      <c r="AD54" s="264">
        <f t="shared" si="1"/>
        <v>400583.43</v>
      </c>
      <c r="AE54" s="271">
        <f t="shared" si="2"/>
        <v>13275</v>
      </c>
      <c r="AF54" s="285">
        <f t="shared" si="3"/>
        <v>387308.43</v>
      </c>
      <c r="AG54" s="286">
        <f t="shared" si="4"/>
        <v>2254212.33</v>
      </c>
      <c r="AH54" s="272">
        <f t="shared" si="5"/>
        <v>2061642.21</v>
      </c>
      <c r="AI54" s="266">
        <f t="shared" si="6"/>
        <v>192570.12000000011</v>
      </c>
    </row>
    <row r="55" spans="1:35" x14ac:dyDescent="0.2">
      <c r="A55" s="270" t="s">
        <v>289</v>
      </c>
      <c r="B55" s="270" t="s">
        <v>3</v>
      </c>
      <c r="C55" s="280">
        <v>3503</v>
      </c>
      <c r="D55" s="280" t="s">
        <v>651</v>
      </c>
      <c r="E55" s="251" t="s">
        <v>2561</v>
      </c>
      <c r="F55" s="89">
        <v>296532.05</v>
      </c>
      <c r="G55" s="89">
        <v>18000</v>
      </c>
      <c r="H55" s="89">
        <v>18057.86</v>
      </c>
      <c r="I55" s="251">
        <v>11811.44</v>
      </c>
      <c r="J55" s="251">
        <v>87302.12</v>
      </c>
      <c r="L55" s="232">
        <v>16450</v>
      </c>
      <c r="Q55" s="251">
        <v>-2189294.04</v>
      </c>
      <c r="R55" s="251">
        <v>2534998.48</v>
      </c>
      <c r="S55" s="73">
        <v>1136967.77</v>
      </c>
      <c r="T55" s="73">
        <v>48600</v>
      </c>
      <c r="U55" s="73">
        <v>469.83</v>
      </c>
      <c r="V55" s="73">
        <v>1783435</v>
      </c>
      <c r="W55" s="73">
        <v>22014</v>
      </c>
      <c r="X55" s="90">
        <v>2283735</v>
      </c>
      <c r="AA55" s="90">
        <v>502677.97</v>
      </c>
      <c r="AB55" s="90">
        <v>33235.599999999999</v>
      </c>
      <c r="AD55" s="264">
        <f t="shared" si="1"/>
        <v>332589.90999999997</v>
      </c>
      <c r="AE55" s="271">
        <f t="shared" si="2"/>
        <v>16450</v>
      </c>
      <c r="AF55" s="285">
        <f t="shared" si="3"/>
        <v>316139.90999999997</v>
      </c>
      <c r="AG55" s="286">
        <f t="shared" si="4"/>
        <v>2991486.6</v>
      </c>
      <c r="AH55" s="272">
        <f t="shared" si="5"/>
        <v>2819648.57</v>
      </c>
      <c r="AI55" s="266">
        <f t="shared" si="6"/>
        <v>171838.03000000026</v>
      </c>
    </row>
    <row r="56" spans="1:35" x14ac:dyDescent="0.2">
      <c r="A56" s="270" t="s">
        <v>289</v>
      </c>
      <c r="B56" s="270" t="s">
        <v>3</v>
      </c>
      <c r="C56" s="280">
        <v>5709</v>
      </c>
      <c r="D56" s="280" t="s">
        <v>652</v>
      </c>
      <c r="E56" s="251" t="s">
        <v>2562</v>
      </c>
      <c r="F56" s="89">
        <v>386087.86</v>
      </c>
      <c r="G56" s="89">
        <v>0</v>
      </c>
      <c r="H56" s="89">
        <v>49516.35</v>
      </c>
      <c r="I56" s="251">
        <v>158029.82</v>
      </c>
      <c r="J56" s="251">
        <v>242127.28</v>
      </c>
      <c r="L56" s="232">
        <v>0</v>
      </c>
      <c r="Q56" s="251">
        <v>-1775597.1</v>
      </c>
      <c r="R56" s="251">
        <v>2415193.5099999998</v>
      </c>
      <c r="S56" s="73">
        <v>1476098.03</v>
      </c>
      <c r="T56" s="73">
        <v>40700</v>
      </c>
      <c r="U56" s="73">
        <v>592.1</v>
      </c>
      <c r="V56" s="73">
        <v>1541813</v>
      </c>
      <c r="W56" s="73">
        <v>100000</v>
      </c>
      <c r="X56" s="90">
        <v>1842465</v>
      </c>
      <c r="AA56" s="90">
        <v>804797.32</v>
      </c>
      <c r="AB56" s="90">
        <v>78623.91</v>
      </c>
      <c r="AD56" s="264">
        <f t="shared" si="1"/>
        <v>435604.20999999996</v>
      </c>
      <c r="AE56" s="271">
        <f t="shared" si="2"/>
        <v>0</v>
      </c>
      <c r="AF56" s="285">
        <f t="shared" si="3"/>
        <v>435604.20999999996</v>
      </c>
      <c r="AG56" s="286">
        <f t="shared" si="4"/>
        <v>3159203.13</v>
      </c>
      <c r="AH56" s="272">
        <f t="shared" si="5"/>
        <v>2725886.23</v>
      </c>
      <c r="AI56" s="266">
        <f t="shared" si="6"/>
        <v>433316.89999999991</v>
      </c>
    </row>
    <row r="57" spans="1:35" x14ac:dyDescent="0.2">
      <c r="A57" s="270" t="s">
        <v>289</v>
      </c>
      <c r="B57" s="270" t="s">
        <v>3</v>
      </c>
      <c r="C57" s="280">
        <v>2754</v>
      </c>
      <c r="D57" s="280" t="s">
        <v>653</v>
      </c>
      <c r="E57" s="251" t="s">
        <v>2563</v>
      </c>
      <c r="F57" s="89">
        <v>362826.14</v>
      </c>
      <c r="G57" s="89">
        <v>0</v>
      </c>
      <c r="H57" s="89">
        <v>55304.54</v>
      </c>
      <c r="I57" s="251">
        <v>241767.44</v>
      </c>
      <c r="J57" s="251">
        <v>210875.47</v>
      </c>
      <c r="L57" s="232">
        <v>7155</v>
      </c>
      <c r="Q57" s="251">
        <v>-732421.06</v>
      </c>
      <c r="R57" s="251">
        <v>1430245.31</v>
      </c>
      <c r="S57" s="73">
        <v>867176.65</v>
      </c>
      <c r="T57" s="73">
        <v>173880</v>
      </c>
      <c r="U57" s="73">
        <v>320.02</v>
      </c>
      <c r="V57" s="73">
        <v>1368706</v>
      </c>
      <c r="X57" s="90">
        <v>1589627</v>
      </c>
      <c r="AA57" s="90">
        <v>298731.13</v>
      </c>
      <c r="AB57" s="90">
        <v>196192.2</v>
      </c>
      <c r="AD57" s="264">
        <f t="shared" si="1"/>
        <v>418130.68</v>
      </c>
      <c r="AE57" s="271">
        <f t="shared" si="2"/>
        <v>7155</v>
      </c>
      <c r="AF57" s="285">
        <f t="shared" si="3"/>
        <v>410975.68</v>
      </c>
      <c r="AG57" s="286">
        <f t="shared" si="4"/>
        <v>2410082.67</v>
      </c>
      <c r="AH57" s="272">
        <f t="shared" si="5"/>
        <v>2084550.3299999998</v>
      </c>
      <c r="AI57" s="266">
        <f t="shared" si="6"/>
        <v>325532.34000000008</v>
      </c>
    </row>
    <row r="58" spans="1:35" x14ac:dyDescent="0.2">
      <c r="A58" s="270" t="s">
        <v>289</v>
      </c>
      <c r="B58" s="270" t="s">
        <v>3</v>
      </c>
      <c r="C58" s="280">
        <v>5299</v>
      </c>
      <c r="D58" s="280" t="s">
        <v>654</v>
      </c>
      <c r="E58" s="251" t="s">
        <v>2564</v>
      </c>
      <c r="F58" s="89">
        <v>412567.1</v>
      </c>
      <c r="G58" s="89">
        <v>8400</v>
      </c>
      <c r="H58" s="89">
        <v>79253.3</v>
      </c>
      <c r="I58" s="251">
        <v>3</v>
      </c>
      <c r="J58" s="251">
        <v>1343515.54</v>
      </c>
      <c r="L58" s="232">
        <v>100</v>
      </c>
      <c r="N58" s="232">
        <v>0</v>
      </c>
      <c r="Q58" s="251">
        <v>-1124540.6499999999</v>
      </c>
      <c r="R58" s="251">
        <v>2897338.69</v>
      </c>
      <c r="S58" s="73">
        <v>1818339.25</v>
      </c>
      <c r="T58" s="73">
        <v>660335</v>
      </c>
      <c r="U58" s="73">
        <v>347.06</v>
      </c>
      <c r="V58" s="73">
        <v>1681139.5</v>
      </c>
      <c r="W58" s="73">
        <v>124077</v>
      </c>
      <c r="X58" s="90">
        <v>2253450</v>
      </c>
      <c r="AA58" s="90">
        <v>997500.21</v>
      </c>
      <c r="AB58" s="90">
        <v>335601.2</v>
      </c>
      <c r="AD58" s="264">
        <f t="shared" si="1"/>
        <v>500220.39999999997</v>
      </c>
      <c r="AE58" s="271">
        <f t="shared" si="2"/>
        <v>100</v>
      </c>
      <c r="AF58" s="285">
        <f t="shared" si="3"/>
        <v>500120.39999999997</v>
      </c>
      <c r="AG58" s="286">
        <f t="shared" si="4"/>
        <v>4284237.8100000005</v>
      </c>
      <c r="AH58" s="272">
        <f t="shared" si="5"/>
        <v>3586551.41</v>
      </c>
      <c r="AI58" s="266">
        <f t="shared" si="6"/>
        <v>697686.40000000037</v>
      </c>
    </row>
    <row r="59" spans="1:35" x14ac:dyDescent="0.2">
      <c r="A59" s="270" t="s">
        <v>289</v>
      </c>
      <c r="B59" s="270" t="s">
        <v>3</v>
      </c>
      <c r="C59" s="280">
        <v>3522</v>
      </c>
      <c r="D59" s="280" t="s">
        <v>655</v>
      </c>
      <c r="E59" s="251" t="s">
        <v>2565</v>
      </c>
      <c r="F59" s="89">
        <v>221876.98</v>
      </c>
      <c r="G59" s="89">
        <v>0</v>
      </c>
      <c r="H59" s="89">
        <v>79557.145000000004</v>
      </c>
      <c r="I59" s="251">
        <v>2</v>
      </c>
      <c r="J59" s="251">
        <v>191049.82</v>
      </c>
      <c r="L59" s="232">
        <v>65363.75</v>
      </c>
      <c r="N59" s="232">
        <v>0</v>
      </c>
      <c r="Q59" s="251">
        <v>-3139617.21</v>
      </c>
      <c r="R59" s="251">
        <v>3457082.1</v>
      </c>
      <c r="S59" s="73">
        <v>1202208.94</v>
      </c>
      <c r="U59" s="73">
        <v>401.8</v>
      </c>
      <c r="V59" s="73">
        <v>757877.5</v>
      </c>
      <c r="X59" s="90">
        <v>1333745.8999999999</v>
      </c>
      <c r="AA59" s="90">
        <v>338891.33500000002</v>
      </c>
      <c r="AB59" s="90">
        <v>95197.7</v>
      </c>
      <c r="AD59" s="264">
        <f t="shared" si="1"/>
        <v>301434.125</v>
      </c>
      <c r="AE59" s="271">
        <f t="shared" si="2"/>
        <v>65363.75</v>
      </c>
      <c r="AF59" s="285">
        <f t="shared" si="3"/>
        <v>236070.375</v>
      </c>
      <c r="AG59" s="286">
        <f t="shared" si="4"/>
        <v>1960488.24</v>
      </c>
      <c r="AH59" s="272">
        <f t="shared" si="5"/>
        <v>1767834.9349999998</v>
      </c>
      <c r="AI59" s="266">
        <f t="shared" si="6"/>
        <v>192653.30500000017</v>
      </c>
    </row>
    <row r="60" spans="1:35" x14ac:dyDescent="0.2">
      <c r="A60" s="270" t="s">
        <v>289</v>
      </c>
      <c r="B60" s="270" t="s">
        <v>3</v>
      </c>
      <c r="C60" s="280">
        <v>3001</v>
      </c>
      <c r="D60" s="280" t="s">
        <v>656</v>
      </c>
      <c r="E60" s="251" t="s">
        <v>2566</v>
      </c>
      <c r="F60" s="89">
        <v>169526.76</v>
      </c>
      <c r="G60" s="89">
        <v>0</v>
      </c>
      <c r="H60" s="89">
        <v>4650</v>
      </c>
      <c r="I60" s="251">
        <v>903620.19</v>
      </c>
      <c r="J60" s="251">
        <v>218570.37</v>
      </c>
      <c r="Q60" s="251">
        <v>1174157.81</v>
      </c>
      <c r="R60" s="251">
        <v>339109.18</v>
      </c>
      <c r="S60" s="73">
        <v>910309.42</v>
      </c>
      <c r="U60" s="73">
        <v>430.21</v>
      </c>
      <c r="V60" s="73">
        <v>825707</v>
      </c>
      <c r="W60" s="73">
        <v>100000</v>
      </c>
      <c r="X60" s="90">
        <v>1064407</v>
      </c>
      <c r="AA60" s="90">
        <v>575996</v>
      </c>
      <c r="AB60" s="90">
        <v>118121.3</v>
      </c>
      <c r="AC60" s="90">
        <v>189000</v>
      </c>
      <c r="AD60" s="264">
        <f t="shared" si="1"/>
        <v>174176.76</v>
      </c>
      <c r="AE60" s="271">
        <f t="shared" si="2"/>
        <v>0</v>
      </c>
      <c r="AF60" s="285">
        <f t="shared" si="3"/>
        <v>174176.76</v>
      </c>
      <c r="AG60" s="286">
        <f t="shared" si="4"/>
        <v>1836446.63</v>
      </c>
      <c r="AH60" s="272">
        <f t="shared" si="5"/>
        <v>1947524.3</v>
      </c>
      <c r="AI60" s="266">
        <f t="shared" si="6"/>
        <v>-111077.67000000016</v>
      </c>
    </row>
    <row r="61" spans="1:35" x14ac:dyDescent="0.2">
      <c r="A61" s="270" t="s">
        <v>289</v>
      </c>
      <c r="B61" s="270" t="s">
        <v>3</v>
      </c>
      <c r="C61" s="280">
        <v>1241</v>
      </c>
      <c r="D61" s="280" t="s">
        <v>657</v>
      </c>
      <c r="E61" s="251" t="s">
        <v>2567</v>
      </c>
      <c r="F61" s="89">
        <v>197222.25</v>
      </c>
      <c r="G61" s="89">
        <v>0</v>
      </c>
      <c r="H61" s="89">
        <v>76649.41</v>
      </c>
      <c r="I61" s="251">
        <v>234235.45</v>
      </c>
      <c r="J61" s="251">
        <v>73017.83</v>
      </c>
      <c r="L61" s="232">
        <v>27305</v>
      </c>
      <c r="N61" s="232">
        <v>0</v>
      </c>
      <c r="Q61" s="251">
        <v>-1217116.1200000001</v>
      </c>
      <c r="R61" s="251">
        <v>1695206.85</v>
      </c>
      <c r="S61" s="73">
        <v>670918.54</v>
      </c>
      <c r="V61" s="73">
        <v>1198816.5</v>
      </c>
      <c r="X61" s="90">
        <v>1461186.4</v>
      </c>
      <c r="AA61" s="90">
        <v>226510.71</v>
      </c>
      <c r="AB61" s="90">
        <v>55908.72</v>
      </c>
      <c r="AD61" s="264">
        <f t="shared" si="1"/>
        <v>273871.66000000003</v>
      </c>
      <c r="AE61" s="271">
        <f t="shared" si="2"/>
        <v>27305</v>
      </c>
      <c r="AF61" s="285">
        <f t="shared" si="3"/>
        <v>246566.66000000003</v>
      </c>
      <c r="AG61" s="286">
        <f t="shared" si="4"/>
        <v>1869735.04</v>
      </c>
      <c r="AH61" s="272">
        <f t="shared" si="5"/>
        <v>1743605.8299999998</v>
      </c>
      <c r="AI61" s="266">
        <f t="shared" si="6"/>
        <v>126129.2100000002</v>
      </c>
    </row>
    <row r="62" spans="1:35" x14ac:dyDescent="0.2">
      <c r="A62" s="270" t="s">
        <v>289</v>
      </c>
      <c r="B62" s="270" t="s">
        <v>3</v>
      </c>
      <c r="C62" s="280">
        <v>3625</v>
      </c>
      <c r="D62" s="280" t="s">
        <v>658</v>
      </c>
      <c r="E62" s="251" t="s">
        <v>2568</v>
      </c>
      <c r="F62" s="89">
        <v>547050.57999999996</v>
      </c>
      <c r="G62" s="89">
        <v>0</v>
      </c>
      <c r="H62" s="89">
        <v>32513.26</v>
      </c>
      <c r="I62" s="251">
        <v>80897.399999999994</v>
      </c>
      <c r="J62" s="251">
        <v>250188.45</v>
      </c>
      <c r="L62" s="232">
        <v>41005.24</v>
      </c>
      <c r="N62" s="232">
        <v>0</v>
      </c>
      <c r="Q62" s="251">
        <v>-1837905.27</v>
      </c>
      <c r="R62" s="251">
        <v>2729343.72</v>
      </c>
      <c r="S62" s="73">
        <v>1297884.3</v>
      </c>
      <c r="U62" s="73">
        <v>1042.8699999999999</v>
      </c>
      <c r="V62" s="73">
        <v>1051293</v>
      </c>
      <c r="X62" s="90">
        <v>1603191</v>
      </c>
      <c r="AA62" s="90">
        <v>596139.87</v>
      </c>
      <c r="AB62" s="90">
        <v>128353.3</v>
      </c>
      <c r="AD62" s="264">
        <f t="shared" si="1"/>
        <v>579563.84</v>
      </c>
      <c r="AE62" s="271">
        <f t="shared" si="2"/>
        <v>41005.24</v>
      </c>
      <c r="AF62" s="285">
        <f t="shared" si="3"/>
        <v>538558.6</v>
      </c>
      <c r="AG62" s="286">
        <f t="shared" si="4"/>
        <v>2350220.17</v>
      </c>
      <c r="AH62" s="272">
        <f t="shared" si="5"/>
        <v>2327684.17</v>
      </c>
      <c r="AI62" s="266">
        <f t="shared" si="6"/>
        <v>22536</v>
      </c>
    </row>
    <row r="63" spans="1:35" x14ac:dyDescent="0.2">
      <c r="A63" s="270" t="s">
        <v>289</v>
      </c>
      <c r="B63" s="270" t="s">
        <v>3</v>
      </c>
      <c r="C63" s="280">
        <v>6304</v>
      </c>
      <c r="D63" s="280" t="s">
        <v>659</v>
      </c>
      <c r="E63" s="251" t="s">
        <v>2569</v>
      </c>
      <c r="F63" s="89">
        <v>593043.54</v>
      </c>
      <c r="G63" s="89">
        <v>0</v>
      </c>
      <c r="H63" s="89">
        <v>10381.219999999999</v>
      </c>
      <c r="I63" s="251">
        <v>84282</v>
      </c>
      <c r="J63" s="251">
        <v>635110.1</v>
      </c>
      <c r="L63" s="232">
        <v>0</v>
      </c>
      <c r="N63" s="232">
        <v>0</v>
      </c>
      <c r="Q63" s="251">
        <v>-1894110.56</v>
      </c>
      <c r="R63" s="251">
        <v>3207310.61</v>
      </c>
      <c r="S63" s="73">
        <v>1775282.84</v>
      </c>
      <c r="T63" s="73">
        <v>101280</v>
      </c>
      <c r="U63" s="73">
        <v>838.22</v>
      </c>
      <c r="V63" s="73">
        <v>1469999</v>
      </c>
      <c r="W63" s="73">
        <v>22940</v>
      </c>
      <c r="X63" s="90">
        <v>2140765.7999999998</v>
      </c>
      <c r="AA63" s="90">
        <v>743560.15</v>
      </c>
      <c r="AB63" s="90">
        <v>325509.3</v>
      </c>
      <c r="AC63" s="90">
        <v>5000</v>
      </c>
      <c r="AD63" s="264">
        <f t="shared" si="1"/>
        <v>603424.76</v>
      </c>
      <c r="AE63" s="271">
        <f t="shared" si="2"/>
        <v>0</v>
      </c>
      <c r="AF63" s="285">
        <f t="shared" si="3"/>
        <v>603424.76</v>
      </c>
      <c r="AG63" s="286">
        <f t="shared" si="4"/>
        <v>3370340.06</v>
      </c>
      <c r="AH63" s="272">
        <f t="shared" si="5"/>
        <v>3214835.2499999995</v>
      </c>
      <c r="AI63" s="266">
        <f t="shared" si="6"/>
        <v>155504.81000000052</v>
      </c>
    </row>
    <row r="64" spans="1:35" x14ac:dyDescent="0.2">
      <c r="A64" s="270" t="s">
        <v>289</v>
      </c>
      <c r="B64" s="270" t="s">
        <v>3</v>
      </c>
      <c r="C64" s="280">
        <v>4738</v>
      </c>
      <c r="D64" s="280" t="s">
        <v>660</v>
      </c>
      <c r="E64" s="251" t="s">
        <v>2570</v>
      </c>
      <c r="F64" s="89">
        <v>725492.4</v>
      </c>
      <c r="G64" s="89">
        <v>19500</v>
      </c>
      <c r="H64" s="89">
        <v>77709.16</v>
      </c>
      <c r="I64" s="251">
        <v>72708.820000000007</v>
      </c>
      <c r="J64" s="251">
        <v>209874.31</v>
      </c>
      <c r="L64" s="232">
        <v>93300</v>
      </c>
      <c r="Q64" s="251">
        <v>-1936005.4</v>
      </c>
      <c r="R64" s="251">
        <v>2601971.02</v>
      </c>
      <c r="S64" s="73">
        <v>1584764.69</v>
      </c>
      <c r="T64" s="73">
        <v>183750</v>
      </c>
      <c r="U64" s="73">
        <v>804.55</v>
      </c>
      <c r="V64" s="73">
        <v>824953</v>
      </c>
      <c r="W64" s="73">
        <v>23400</v>
      </c>
      <c r="X64" s="90">
        <v>1425273</v>
      </c>
      <c r="AA64" s="90">
        <v>523894.87</v>
      </c>
      <c r="AB64" s="90">
        <v>162346.29999999999</v>
      </c>
      <c r="AC64" s="90">
        <v>5000</v>
      </c>
      <c r="AD64" s="264">
        <f t="shared" si="1"/>
        <v>822701.56</v>
      </c>
      <c r="AE64" s="271">
        <f t="shared" si="2"/>
        <v>93300</v>
      </c>
      <c r="AF64" s="285">
        <f t="shared" si="3"/>
        <v>729401.56</v>
      </c>
      <c r="AG64" s="286">
        <f t="shared" si="4"/>
        <v>2617672.2400000002</v>
      </c>
      <c r="AH64" s="272">
        <f t="shared" si="5"/>
        <v>2116514.17</v>
      </c>
      <c r="AI64" s="266">
        <f t="shared" si="6"/>
        <v>501158.0700000003</v>
      </c>
    </row>
    <row r="65" spans="1:35" x14ac:dyDescent="0.2">
      <c r="A65" s="270" t="s">
        <v>289</v>
      </c>
      <c r="B65" s="270" t="s">
        <v>3</v>
      </c>
      <c r="C65" s="280">
        <v>3535</v>
      </c>
      <c r="D65" s="280" t="s">
        <v>661</v>
      </c>
      <c r="E65" s="251" t="s">
        <v>2571</v>
      </c>
      <c r="F65" s="89">
        <v>406423.75</v>
      </c>
      <c r="G65" s="89">
        <v>0</v>
      </c>
      <c r="H65" s="89">
        <v>23485.93</v>
      </c>
      <c r="I65" s="251">
        <v>840599.82</v>
      </c>
      <c r="J65" s="251">
        <v>81995.08</v>
      </c>
      <c r="L65" s="232">
        <v>15675</v>
      </c>
      <c r="N65" s="232">
        <v>0</v>
      </c>
      <c r="Q65" s="251">
        <v>-1847986.76</v>
      </c>
      <c r="R65" s="251">
        <v>3048211.32</v>
      </c>
      <c r="S65" s="73">
        <v>1460932.76</v>
      </c>
      <c r="T65" s="73">
        <v>60000</v>
      </c>
      <c r="U65" s="73">
        <v>484.97</v>
      </c>
      <c r="V65" s="73">
        <v>1485680</v>
      </c>
      <c r="W65" s="73">
        <v>22181</v>
      </c>
      <c r="X65" s="90">
        <v>2159636</v>
      </c>
      <c r="AA65" s="90">
        <v>480433.54</v>
      </c>
      <c r="AB65" s="90">
        <v>139108.17000000001</v>
      </c>
      <c r="AD65" s="264">
        <f t="shared" si="1"/>
        <v>429909.68</v>
      </c>
      <c r="AE65" s="271">
        <f t="shared" si="2"/>
        <v>15675</v>
      </c>
      <c r="AF65" s="285">
        <f t="shared" si="3"/>
        <v>414234.68</v>
      </c>
      <c r="AG65" s="286">
        <f t="shared" si="4"/>
        <v>3029278.73</v>
      </c>
      <c r="AH65" s="272">
        <f t="shared" si="5"/>
        <v>2779177.71</v>
      </c>
      <c r="AI65" s="266">
        <f t="shared" si="6"/>
        <v>250101.02000000002</v>
      </c>
    </row>
    <row r="66" spans="1:35" x14ac:dyDescent="0.2">
      <c r="A66" s="270" t="s">
        <v>289</v>
      </c>
      <c r="B66" s="270" t="s">
        <v>3</v>
      </c>
      <c r="C66" s="280">
        <v>3889</v>
      </c>
      <c r="D66" s="280" t="s">
        <v>662</v>
      </c>
      <c r="E66" s="251" t="s">
        <v>2592</v>
      </c>
      <c r="F66" s="89">
        <v>533259.81999999995</v>
      </c>
      <c r="G66" s="89">
        <v>10000</v>
      </c>
      <c r="H66" s="89">
        <v>7834.81</v>
      </c>
      <c r="I66" s="251">
        <v>475728.61</v>
      </c>
      <c r="J66" s="251">
        <v>169865.07</v>
      </c>
      <c r="L66" s="232">
        <v>8210</v>
      </c>
      <c r="Q66" s="251">
        <v>-330715.87</v>
      </c>
      <c r="R66" s="251">
        <v>1312112.72</v>
      </c>
      <c r="S66" s="73">
        <v>1107825.8899999999</v>
      </c>
      <c r="T66" s="73">
        <v>175230</v>
      </c>
      <c r="U66" s="73">
        <v>566.24</v>
      </c>
      <c r="V66" s="73">
        <v>900975</v>
      </c>
      <c r="W66" s="73">
        <v>1799</v>
      </c>
      <c r="X66" s="90">
        <v>1262013</v>
      </c>
      <c r="AA66" s="90">
        <v>305910.33</v>
      </c>
      <c r="AB66" s="90">
        <v>215111.34</v>
      </c>
      <c r="AD66" s="264">
        <f t="shared" si="1"/>
        <v>551094.63</v>
      </c>
      <c r="AE66" s="271">
        <f t="shared" si="2"/>
        <v>8210</v>
      </c>
      <c r="AF66" s="285">
        <f t="shared" si="3"/>
        <v>542884.63</v>
      </c>
      <c r="AG66" s="286">
        <f t="shared" si="4"/>
        <v>2186396.13</v>
      </c>
      <c r="AH66" s="272">
        <f t="shared" si="5"/>
        <v>1783034.6700000002</v>
      </c>
      <c r="AI66" s="266">
        <f t="shared" si="6"/>
        <v>403361.45999999973</v>
      </c>
    </row>
    <row r="67" spans="1:35" x14ac:dyDescent="0.2">
      <c r="A67" s="270" t="s">
        <v>292</v>
      </c>
      <c r="B67" s="270" t="s">
        <v>4</v>
      </c>
      <c r="C67" s="280">
        <v>3322</v>
      </c>
      <c r="D67" s="280" t="s">
        <v>663</v>
      </c>
      <c r="E67" s="252" t="s">
        <v>2572</v>
      </c>
      <c r="F67" s="89">
        <v>1022082.99</v>
      </c>
      <c r="G67" s="89">
        <v>0</v>
      </c>
      <c r="H67" s="89">
        <v>63754.6</v>
      </c>
      <c r="I67" s="251">
        <v>788450.25</v>
      </c>
      <c r="J67" s="251">
        <v>242382.37</v>
      </c>
      <c r="L67" s="232">
        <v>22200</v>
      </c>
      <c r="N67" s="232">
        <v>0</v>
      </c>
      <c r="Q67" s="251">
        <v>891950.75</v>
      </c>
      <c r="R67" s="251">
        <v>997975.02</v>
      </c>
      <c r="S67" s="73">
        <v>903492.92</v>
      </c>
      <c r="T67" s="73">
        <v>49900</v>
      </c>
      <c r="U67" s="73">
        <v>1620.82</v>
      </c>
      <c r="V67" s="73">
        <v>1203890</v>
      </c>
      <c r="W67" s="73">
        <v>119048</v>
      </c>
      <c r="X67" s="90">
        <v>1495745</v>
      </c>
      <c r="AA67" s="90">
        <v>425342.9</v>
      </c>
      <c r="AB67" s="90">
        <v>110270.39999999999</v>
      </c>
      <c r="AD67" s="264">
        <f t="shared" si="1"/>
        <v>1085837.5900000001</v>
      </c>
      <c r="AE67" s="271">
        <f t="shared" si="2"/>
        <v>22200</v>
      </c>
      <c r="AF67" s="285">
        <f t="shared" si="3"/>
        <v>1063637.5900000001</v>
      </c>
      <c r="AG67" s="286">
        <f t="shared" si="4"/>
        <v>2277951.7400000002</v>
      </c>
      <c r="AH67" s="272">
        <f t="shared" si="5"/>
        <v>2031358.2999999998</v>
      </c>
      <c r="AI67" s="266">
        <f t="shared" si="6"/>
        <v>246593.44000000041</v>
      </c>
    </row>
    <row r="68" spans="1:35" x14ac:dyDescent="0.2">
      <c r="A68" s="270" t="s">
        <v>292</v>
      </c>
      <c r="B68" s="270" t="s">
        <v>4</v>
      </c>
      <c r="C68" s="280">
        <v>3383</v>
      </c>
      <c r="D68" s="280" t="s">
        <v>664</v>
      </c>
      <c r="E68" s="251" t="s">
        <v>2573</v>
      </c>
      <c r="F68" s="89">
        <v>567817.76</v>
      </c>
      <c r="G68" s="89">
        <v>126349.61</v>
      </c>
      <c r="H68" s="89">
        <v>86150.01</v>
      </c>
      <c r="I68" s="251">
        <v>631066.80000000005</v>
      </c>
      <c r="J68" s="251">
        <v>214770.71</v>
      </c>
      <c r="L68" s="232">
        <v>44100</v>
      </c>
      <c r="M68" s="232">
        <v>67440</v>
      </c>
      <c r="Q68" s="251">
        <v>-3012117.94</v>
      </c>
      <c r="R68" s="251">
        <v>4031791.24</v>
      </c>
      <c r="S68" s="73">
        <v>1237021.67</v>
      </c>
      <c r="T68" s="73">
        <v>132620</v>
      </c>
      <c r="U68" s="73">
        <v>558.02</v>
      </c>
      <c r="V68" s="73">
        <v>1168970</v>
      </c>
      <c r="W68" s="73">
        <v>203455</v>
      </c>
      <c r="X68" s="90">
        <v>1633355</v>
      </c>
      <c r="Y68" s="90">
        <v>5460</v>
      </c>
      <c r="AA68" s="90">
        <v>496324.6</v>
      </c>
      <c r="AB68" s="90">
        <v>79210.5</v>
      </c>
      <c r="AC68" s="90">
        <v>11980</v>
      </c>
      <c r="AD68" s="264">
        <f t="shared" si="1"/>
        <v>780317.38</v>
      </c>
      <c r="AE68" s="271">
        <f t="shared" si="2"/>
        <v>111540</v>
      </c>
      <c r="AF68" s="285">
        <f t="shared" si="3"/>
        <v>668777.38</v>
      </c>
      <c r="AG68" s="286">
        <f t="shared" si="4"/>
        <v>2742624.69</v>
      </c>
      <c r="AH68" s="272">
        <f t="shared" si="5"/>
        <v>2226330.1</v>
      </c>
      <c r="AI68" s="266">
        <f t="shared" si="6"/>
        <v>516294.58999999985</v>
      </c>
    </row>
    <row r="69" spans="1:35" x14ac:dyDescent="0.2">
      <c r="A69" s="270" t="s">
        <v>292</v>
      </c>
      <c r="B69" s="270" t="s">
        <v>4</v>
      </c>
      <c r="C69" s="280">
        <v>9605</v>
      </c>
      <c r="D69" s="280" t="s">
        <v>665</v>
      </c>
      <c r="E69" s="251" t="s">
        <v>2574</v>
      </c>
      <c r="F69" s="89">
        <v>659784.53</v>
      </c>
      <c r="G69" s="89">
        <v>34883.730000000003</v>
      </c>
      <c r="H69" s="89">
        <v>79114.490000000005</v>
      </c>
      <c r="I69" s="251">
        <v>244386.22</v>
      </c>
      <c r="J69" s="251">
        <v>481872.22</v>
      </c>
      <c r="L69" s="232">
        <v>59269.08</v>
      </c>
      <c r="Q69" s="251">
        <v>1711382.27</v>
      </c>
      <c r="R69" s="251">
        <v>73641.19</v>
      </c>
      <c r="S69" s="73">
        <v>1907009.76</v>
      </c>
      <c r="T69" s="73">
        <v>124050</v>
      </c>
      <c r="U69" s="73">
        <v>1546.51</v>
      </c>
      <c r="V69" s="73">
        <v>1799940</v>
      </c>
      <c r="W69" s="73">
        <v>357897</v>
      </c>
      <c r="X69" s="90">
        <v>2453604</v>
      </c>
      <c r="AA69" s="90">
        <v>1598533.42</v>
      </c>
      <c r="AB69" s="90">
        <v>97011.199999999997</v>
      </c>
      <c r="AD69" s="264">
        <f t="shared" ref="AD69:AD86" si="7">SUM(F69:H69)</f>
        <v>773782.75</v>
      </c>
      <c r="AE69" s="271">
        <f t="shared" ref="AE69:AE86" si="8">SUM(K69:N69)</f>
        <v>59269.08</v>
      </c>
      <c r="AF69" s="285">
        <f t="shared" ref="AF69:AF86" si="9">AD69-AE69</f>
        <v>714513.67</v>
      </c>
      <c r="AG69" s="286">
        <f t="shared" ref="AG69:AG86" si="10">SUM(S69:W69)</f>
        <v>4190443.27</v>
      </c>
      <c r="AH69" s="272">
        <f t="shared" ref="AH69:AH86" si="11">SUM(X69:AC69)</f>
        <v>4149148.62</v>
      </c>
      <c r="AI69" s="266">
        <f t="shared" ref="AI69:AI86" si="12">AG69-AH69</f>
        <v>41294.649999999907</v>
      </c>
    </row>
    <row r="70" spans="1:35" x14ac:dyDescent="0.2">
      <c r="A70" s="270" t="s">
        <v>292</v>
      </c>
      <c r="B70" s="270" t="s">
        <v>4</v>
      </c>
      <c r="C70" s="280">
        <v>2921</v>
      </c>
      <c r="D70" s="280" t="s">
        <v>666</v>
      </c>
      <c r="E70" s="251" t="s">
        <v>2575</v>
      </c>
      <c r="F70" s="89">
        <v>191865.5</v>
      </c>
      <c r="G70" s="89">
        <v>0</v>
      </c>
      <c r="H70" s="89">
        <v>53094.81</v>
      </c>
      <c r="I70" s="251">
        <v>3</v>
      </c>
      <c r="J70" s="251">
        <v>-20731.099999999999</v>
      </c>
      <c r="P70" s="251">
        <v>-450851.04</v>
      </c>
      <c r="R70" s="251">
        <v>607615.71</v>
      </c>
      <c r="S70" s="73">
        <v>985374.22</v>
      </c>
      <c r="U70" s="73">
        <v>404.49</v>
      </c>
      <c r="V70" s="73">
        <v>925200</v>
      </c>
      <c r="X70" s="90">
        <v>1326938</v>
      </c>
      <c r="AA70" s="90">
        <v>471681.07</v>
      </c>
      <c r="AB70" s="90">
        <v>20738.099999999999</v>
      </c>
      <c r="AD70" s="264">
        <f t="shared" si="7"/>
        <v>244960.31</v>
      </c>
      <c r="AE70" s="271">
        <f t="shared" si="8"/>
        <v>0</v>
      </c>
      <c r="AF70" s="285">
        <f t="shared" si="9"/>
        <v>244960.31</v>
      </c>
      <c r="AG70" s="286">
        <f t="shared" si="10"/>
        <v>1910978.71</v>
      </c>
      <c r="AH70" s="272">
        <f t="shared" si="11"/>
        <v>1819357.1700000002</v>
      </c>
      <c r="AI70" s="266">
        <f t="shared" si="12"/>
        <v>91621.539999999804</v>
      </c>
    </row>
    <row r="71" spans="1:35" x14ac:dyDescent="0.2">
      <c r="A71" s="270" t="s">
        <v>292</v>
      </c>
      <c r="B71" s="270" t="s">
        <v>4</v>
      </c>
      <c r="C71" s="280">
        <v>3783</v>
      </c>
      <c r="D71" s="280" t="s">
        <v>667</v>
      </c>
      <c r="E71" s="251" t="s">
        <v>2576</v>
      </c>
      <c r="F71" s="89">
        <v>812592.49</v>
      </c>
      <c r="G71" s="89">
        <v>16150</v>
      </c>
      <c r="H71" s="89">
        <v>41799.379999999997</v>
      </c>
      <c r="I71" s="251">
        <v>595891.81000000006</v>
      </c>
      <c r="J71" s="251">
        <v>628647.02</v>
      </c>
      <c r="L71" s="232">
        <v>0</v>
      </c>
      <c r="P71" s="251">
        <v>-34206</v>
      </c>
      <c r="Q71" s="251">
        <v>-1604767.93</v>
      </c>
      <c r="R71" s="251">
        <v>3812852.35</v>
      </c>
      <c r="S71" s="73">
        <v>1128227.24</v>
      </c>
      <c r="U71" s="73">
        <v>2927.75</v>
      </c>
      <c r="V71" s="73">
        <v>580780</v>
      </c>
      <c r="W71" s="73">
        <v>391328</v>
      </c>
      <c r="X71" s="90">
        <v>1199375</v>
      </c>
      <c r="AA71" s="90">
        <v>425052.12</v>
      </c>
      <c r="AB71" s="90">
        <v>498136.59</v>
      </c>
      <c r="AD71" s="264">
        <f t="shared" si="7"/>
        <v>870541.87</v>
      </c>
      <c r="AE71" s="271">
        <f t="shared" si="8"/>
        <v>0</v>
      </c>
      <c r="AF71" s="285">
        <f t="shared" si="9"/>
        <v>870541.87</v>
      </c>
      <c r="AG71" s="286">
        <f t="shared" si="10"/>
        <v>2103262.9900000002</v>
      </c>
      <c r="AH71" s="272">
        <f t="shared" si="11"/>
        <v>2122563.71</v>
      </c>
      <c r="AI71" s="266">
        <f t="shared" si="12"/>
        <v>-19300.719999999739</v>
      </c>
    </row>
    <row r="72" spans="1:35" x14ac:dyDescent="0.2">
      <c r="A72" s="270" t="s">
        <v>292</v>
      </c>
      <c r="B72" s="270" t="s">
        <v>4</v>
      </c>
      <c r="C72" s="280">
        <v>3268</v>
      </c>
      <c r="D72" s="280" t="s">
        <v>668</v>
      </c>
      <c r="E72" s="251" t="s">
        <v>2577</v>
      </c>
      <c r="F72" s="89">
        <v>561151.73</v>
      </c>
      <c r="G72" s="89">
        <v>103643.25</v>
      </c>
      <c r="H72" s="89">
        <v>88508.23</v>
      </c>
      <c r="I72" s="251">
        <v>550863.35</v>
      </c>
      <c r="J72" s="251">
        <v>185538.79</v>
      </c>
      <c r="L72" s="232">
        <v>102603</v>
      </c>
      <c r="Q72" s="251">
        <v>-894450.52</v>
      </c>
      <c r="R72" s="251">
        <v>1909993.72</v>
      </c>
      <c r="S72" s="73">
        <v>1255546.3700000001</v>
      </c>
      <c r="T72" s="73">
        <v>190000</v>
      </c>
      <c r="U72" s="73">
        <v>711.15</v>
      </c>
      <c r="V72" s="73">
        <v>1033800</v>
      </c>
      <c r="W72" s="73">
        <v>135672</v>
      </c>
      <c r="X72" s="90">
        <v>1579354</v>
      </c>
      <c r="AA72" s="90">
        <v>452317.57</v>
      </c>
      <c r="AB72" s="90">
        <v>121730.8</v>
      </c>
      <c r="AD72" s="264">
        <f t="shared" si="7"/>
        <v>753303.21</v>
      </c>
      <c r="AE72" s="271">
        <f t="shared" si="8"/>
        <v>102603</v>
      </c>
      <c r="AF72" s="285">
        <f t="shared" si="9"/>
        <v>650700.21</v>
      </c>
      <c r="AG72" s="286">
        <f t="shared" si="10"/>
        <v>2615729.52</v>
      </c>
      <c r="AH72" s="272">
        <f t="shared" si="11"/>
        <v>2153402.37</v>
      </c>
      <c r="AI72" s="266">
        <f t="shared" si="12"/>
        <v>462327.14999999991</v>
      </c>
    </row>
    <row r="73" spans="1:35" x14ac:dyDescent="0.2">
      <c r="A73" s="270" t="s">
        <v>292</v>
      </c>
      <c r="B73" s="270" t="s">
        <v>4</v>
      </c>
      <c r="C73" s="280">
        <v>3398</v>
      </c>
      <c r="D73" s="280" t="s">
        <v>669</v>
      </c>
      <c r="E73" s="251" t="s">
        <v>2578</v>
      </c>
      <c r="F73" s="89">
        <v>479125.55</v>
      </c>
      <c r="G73" s="89">
        <v>86749.26</v>
      </c>
      <c r="H73" s="89">
        <v>48227.8</v>
      </c>
      <c r="I73" s="251">
        <v>216885.03</v>
      </c>
      <c r="J73" s="251">
        <v>11911.58</v>
      </c>
      <c r="L73" s="232">
        <v>6356</v>
      </c>
      <c r="Q73" s="251">
        <v>-953667.24</v>
      </c>
      <c r="R73" s="251">
        <v>1439320.15</v>
      </c>
      <c r="S73" s="73">
        <v>1300028.52</v>
      </c>
      <c r="T73" s="73">
        <v>166800</v>
      </c>
      <c r="U73" s="73">
        <v>260.8</v>
      </c>
      <c r="V73" s="73">
        <v>618408</v>
      </c>
      <c r="W73" s="73">
        <v>535425</v>
      </c>
      <c r="X73" s="90">
        <v>1478088</v>
      </c>
      <c r="AA73" s="90">
        <v>583441.11</v>
      </c>
      <c r="AB73" s="90">
        <v>117471.9</v>
      </c>
      <c r="AD73" s="264">
        <f t="shared" si="7"/>
        <v>614102.61</v>
      </c>
      <c r="AE73" s="271">
        <f t="shared" si="8"/>
        <v>6356</v>
      </c>
      <c r="AF73" s="285">
        <f t="shared" si="9"/>
        <v>607746.61</v>
      </c>
      <c r="AG73" s="286">
        <f t="shared" si="10"/>
        <v>2620922.3200000003</v>
      </c>
      <c r="AH73" s="272">
        <f t="shared" si="11"/>
        <v>2179001.0099999998</v>
      </c>
      <c r="AI73" s="266">
        <f t="shared" si="12"/>
        <v>441921.31000000052</v>
      </c>
    </row>
    <row r="74" spans="1:35" x14ac:dyDescent="0.2">
      <c r="A74" s="270" t="s">
        <v>292</v>
      </c>
      <c r="B74" s="270" t="s">
        <v>4</v>
      </c>
      <c r="C74" s="280">
        <v>4777</v>
      </c>
      <c r="D74" s="280" t="s">
        <v>670</v>
      </c>
      <c r="E74" s="251" t="s">
        <v>2579</v>
      </c>
      <c r="F74" s="89">
        <v>709594.7</v>
      </c>
      <c r="G74" s="89">
        <v>94626.15</v>
      </c>
      <c r="H74" s="89">
        <v>51231.42</v>
      </c>
      <c r="I74" s="251">
        <v>904200.73</v>
      </c>
      <c r="J74" s="251">
        <v>179962.25</v>
      </c>
      <c r="P74" s="251">
        <v>17550</v>
      </c>
      <c r="Q74" s="251">
        <v>-3371071.5</v>
      </c>
      <c r="R74" s="251">
        <v>4868817.07</v>
      </c>
      <c r="S74" s="73">
        <v>1423420.57</v>
      </c>
      <c r="T74" s="73">
        <v>326390</v>
      </c>
      <c r="U74" s="73">
        <v>833.46</v>
      </c>
      <c r="V74" s="73">
        <v>790650</v>
      </c>
      <c r="X74" s="90">
        <v>1270473</v>
      </c>
      <c r="Y74" s="90">
        <v>8230</v>
      </c>
      <c r="AA74" s="90">
        <v>542788.85</v>
      </c>
      <c r="AB74" s="90">
        <v>109343.5</v>
      </c>
      <c r="AD74" s="264">
        <f t="shared" si="7"/>
        <v>855452.27</v>
      </c>
      <c r="AE74" s="271">
        <f t="shared" si="8"/>
        <v>0</v>
      </c>
      <c r="AF74" s="285">
        <f t="shared" si="9"/>
        <v>855452.27</v>
      </c>
      <c r="AG74" s="286">
        <f t="shared" si="10"/>
        <v>2541294.0300000003</v>
      </c>
      <c r="AH74" s="272">
        <f t="shared" si="11"/>
        <v>1930835.35</v>
      </c>
      <c r="AI74" s="266">
        <f t="shared" si="12"/>
        <v>610458.68000000017</v>
      </c>
    </row>
    <row r="75" spans="1:35" x14ac:dyDescent="0.2">
      <c r="A75" s="270" t="s">
        <v>292</v>
      </c>
      <c r="B75" s="270" t="s">
        <v>4</v>
      </c>
      <c r="C75" s="280">
        <v>2834</v>
      </c>
      <c r="D75" s="280" t="s">
        <v>671</v>
      </c>
      <c r="E75" s="251" t="s">
        <v>2580</v>
      </c>
      <c r="F75" s="89">
        <v>388906.22</v>
      </c>
      <c r="G75" s="89">
        <v>0</v>
      </c>
      <c r="H75" s="89">
        <v>59050.6</v>
      </c>
      <c r="I75" s="251">
        <v>427657.79</v>
      </c>
      <c r="J75" s="251">
        <v>130945.09</v>
      </c>
      <c r="L75" s="232">
        <v>80550</v>
      </c>
      <c r="Q75" s="251">
        <v>276457.03000000003</v>
      </c>
      <c r="R75" s="251">
        <v>310741.76000000001</v>
      </c>
      <c r="S75" s="73">
        <v>844234.57</v>
      </c>
      <c r="T75" s="73">
        <v>113750</v>
      </c>
      <c r="U75" s="73">
        <v>322.26</v>
      </c>
      <c r="V75" s="73">
        <v>1075000</v>
      </c>
      <c r="X75" s="90">
        <v>1304999.5</v>
      </c>
      <c r="AA75" s="90">
        <v>282550.82</v>
      </c>
      <c r="AB75" s="90">
        <v>83741.100000000006</v>
      </c>
      <c r="AD75" s="264">
        <f t="shared" si="7"/>
        <v>447956.81999999995</v>
      </c>
      <c r="AE75" s="271">
        <f t="shared" si="8"/>
        <v>80550</v>
      </c>
      <c r="AF75" s="285">
        <f t="shared" si="9"/>
        <v>367406.81999999995</v>
      </c>
      <c r="AG75" s="286">
        <f t="shared" si="10"/>
        <v>2033306.83</v>
      </c>
      <c r="AH75" s="272">
        <f t="shared" si="11"/>
        <v>1671291.4200000002</v>
      </c>
      <c r="AI75" s="266">
        <f t="shared" si="12"/>
        <v>362015.40999999992</v>
      </c>
    </row>
    <row r="76" spans="1:35" x14ac:dyDescent="0.2">
      <c r="A76" s="270" t="s">
        <v>292</v>
      </c>
      <c r="B76" s="270" t="s">
        <v>4</v>
      </c>
      <c r="C76" s="280">
        <v>2338</v>
      </c>
      <c r="D76" s="280" t="s">
        <v>672</v>
      </c>
      <c r="E76" s="251" t="s">
        <v>2581</v>
      </c>
      <c r="F76" s="89">
        <v>175969.94</v>
      </c>
      <c r="G76" s="89">
        <v>0</v>
      </c>
      <c r="H76" s="89">
        <v>59070.82</v>
      </c>
      <c r="I76" s="251">
        <v>180713.87</v>
      </c>
      <c r="J76" s="251">
        <v>158001.68</v>
      </c>
      <c r="Q76" s="251">
        <v>-2648078.71</v>
      </c>
      <c r="R76" s="251">
        <v>3225580.14</v>
      </c>
      <c r="S76" s="73">
        <v>856916.56</v>
      </c>
      <c r="U76" s="73">
        <v>244.06</v>
      </c>
      <c r="V76" s="73">
        <v>219680</v>
      </c>
      <c r="W76" s="73">
        <v>1000</v>
      </c>
      <c r="X76" s="90">
        <v>475920</v>
      </c>
      <c r="AA76" s="90">
        <v>351812.06</v>
      </c>
      <c r="AB76" s="90">
        <v>93715.68</v>
      </c>
      <c r="AD76" s="264">
        <f t="shared" si="7"/>
        <v>235040.76</v>
      </c>
      <c r="AE76" s="271">
        <f t="shared" si="8"/>
        <v>0</v>
      </c>
      <c r="AF76" s="285">
        <f t="shared" si="9"/>
        <v>235040.76</v>
      </c>
      <c r="AG76" s="286">
        <f t="shared" si="10"/>
        <v>1077840.6200000001</v>
      </c>
      <c r="AH76" s="272">
        <f t="shared" si="11"/>
        <v>921447.74</v>
      </c>
      <c r="AI76" s="266">
        <f t="shared" si="12"/>
        <v>156392.88000000012</v>
      </c>
    </row>
    <row r="77" spans="1:35" x14ac:dyDescent="0.2">
      <c r="A77" s="270" t="s">
        <v>292</v>
      </c>
      <c r="B77" s="270" t="s">
        <v>4</v>
      </c>
      <c r="C77" s="280">
        <v>4468</v>
      </c>
      <c r="D77" s="280" t="s">
        <v>673</v>
      </c>
      <c r="E77" s="251" t="s">
        <v>2582</v>
      </c>
      <c r="F77" s="89">
        <v>620004.18000000005</v>
      </c>
      <c r="G77" s="89">
        <v>55786.400000000001</v>
      </c>
      <c r="H77" s="89">
        <v>22642.16</v>
      </c>
      <c r="I77" s="251">
        <v>459200.19</v>
      </c>
      <c r="J77" s="251">
        <v>224322.65</v>
      </c>
      <c r="O77" s="251">
        <v>255150</v>
      </c>
      <c r="Q77" s="251">
        <v>-1522828.36</v>
      </c>
      <c r="R77" s="251">
        <v>2484321.89</v>
      </c>
      <c r="S77" s="73">
        <v>1703810.34</v>
      </c>
      <c r="U77" s="73">
        <v>1101.04</v>
      </c>
      <c r="V77" s="73">
        <v>603990</v>
      </c>
      <c r="W77" s="73">
        <v>300</v>
      </c>
      <c r="X77" s="90">
        <v>1345910</v>
      </c>
      <c r="AA77" s="90">
        <v>635661.07999999996</v>
      </c>
      <c r="AB77" s="90">
        <v>105167.25</v>
      </c>
      <c r="AD77" s="264">
        <f t="shared" si="7"/>
        <v>698432.74000000011</v>
      </c>
      <c r="AE77" s="271">
        <f t="shared" si="8"/>
        <v>0</v>
      </c>
      <c r="AF77" s="285">
        <f t="shared" si="9"/>
        <v>698432.74000000011</v>
      </c>
      <c r="AG77" s="286">
        <f t="shared" si="10"/>
        <v>2309201.38</v>
      </c>
      <c r="AH77" s="272">
        <f t="shared" si="11"/>
        <v>2086738.33</v>
      </c>
      <c r="AI77" s="266">
        <f t="shared" si="12"/>
        <v>222463.04999999981</v>
      </c>
    </row>
    <row r="78" spans="1:35" x14ac:dyDescent="0.2">
      <c r="A78" s="270" t="s">
        <v>292</v>
      </c>
      <c r="B78" s="270" t="s">
        <v>4</v>
      </c>
      <c r="C78" s="280">
        <v>1481</v>
      </c>
      <c r="D78" s="280" t="s">
        <v>674</v>
      </c>
      <c r="E78" s="251" t="s">
        <v>2590</v>
      </c>
      <c r="F78" s="89">
        <v>228142.47</v>
      </c>
      <c r="G78" s="89">
        <v>0</v>
      </c>
      <c r="H78" s="89">
        <v>44909.35</v>
      </c>
      <c r="I78" s="251">
        <v>231064.55</v>
      </c>
      <c r="J78" s="251">
        <v>25213.31</v>
      </c>
      <c r="Q78" s="251">
        <v>-933912.4</v>
      </c>
      <c r="R78" s="251">
        <v>1412549.96</v>
      </c>
      <c r="S78" s="73">
        <v>602016.03</v>
      </c>
      <c r="T78" s="73">
        <v>29700</v>
      </c>
      <c r="U78" s="73">
        <v>308.45999999999998</v>
      </c>
      <c r="W78" s="73">
        <v>914550</v>
      </c>
      <c r="X78" s="90">
        <v>1125893.5</v>
      </c>
      <c r="AA78" s="90">
        <v>224070.86</v>
      </c>
      <c r="AB78" s="90">
        <v>127340.51</v>
      </c>
      <c r="AD78" s="264">
        <f t="shared" si="7"/>
        <v>273051.82</v>
      </c>
      <c r="AE78" s="271">
        <f t="shared" si="8"/>
        <v>0</v>
      </c>
      <c r="AF78" s="285">
        <f t="shared" si="9"/>
        <v>273051.82</v>
      </c>
      <c r="AG78" s="286">
        <f t="shared" si="10"/>
        <v>1546574.49</v>
      </c>
      <c r="AH78" s="272">
        <f t="shared" si="11"/>
        <v>1477304.8699999999</v>
      </c>
      <c r="AI78" s="266">
        <f t="shared" si="12"/>
        <v>69269.620000000112</v>
      </c>
    </row>
    <row r="79" spans="1:35" x14ac:dyDescent="0.2">
      <c r="A79" s="270" t="s">
        <v>292</v>
      </c>
      <c r="B79" s="270" t="s">
        <v>4</v>
      </c>
      <c r="C79" s="280">
        <v>2622</v>
      </c>
      <c r="D79" s="280" t="s">
        <v>675</v>
      </c>
      <c r="E79" s="251" t="s">
        <v>2593</v>
      </c>
      <c r="F79" s="89">
        <v>372852.91</v>
      </c>
      <c r="G79" s="89">
        <v>6120.46</v>
      </c>
      <c r="H79" s="89">
        <v>50830.78</v>
      </c>
      <c r="I79" s="251">
        <v>697305.29</v>
      </c>
      <c r="J79" s="251">
        <v>16443.16</v>
      </c>
      <c r="K79" s="232">
        <v>900</v>
      </c>
      <c r="L79" s="232">
        <v>91500</v>
      </c>
      <c r="Q79" s="251">
        <v>-1131637.8700000001</v>
      </c>
      <c r="R79" s="251">
        <v>2368149.29</v>
      </c>
      <c r="S79" s="73">
        <v>703957.3</v>
      </c>
      <c r="U79" s="73">
        <v>739.12</v>
      </c>
      <c r="V79" s="73">
        <v>1294410</v>
      </c>
      <c r="W79" s="73">
        <v>71355</v>
      </c>
      <c r="X79" s="90">
        <v>1437826</v>
      </c>
      <c r="AA79" s="90">
        <v>582569.21</v>
      </c>
      <c r="AB79" s="90">
        <v>105720.03</v>
      </c>
      <c r="AD79" s="264">
        <f t="shared" si="7"/>
        <v>429804.15</v>
      </c>
      <c r="AE79" s="271">
        <f t="shared" si="8"/>
        <v>92400</v>
      </c>
      <c r="AF79" s="285">
        <f t="shared" si="9"/>
        <v>337404.15</v>
      </c>
      <c r="AG79" s="286">
        <f t="shared" si="10"/>
        <v>2070461.42</v>
      </c>
      <c r="AH79" s="272">
        <f t="shared" si="11"/>
        <v>2126115.2399999998</v>
      </c>
      <c r="AI79" s="266">
        <f t="shared" si="12"/>
        <v>-55653.819999999832</v>
      </c>
    </row>
    <row r="80" spans="1:35" x14ac:dyDescent="0.2">
      <c r="A80" s="270" t="s">
        <v>295</v>
      </c>
      <c r="B80" s="270" t="s">
        <v>5</v>
      </c>
      <c r="C80" s="280">
        <v>4703</v>
      </c>
      <c r="D80" s="280" t="s">
        <v>676</v>
      </c>
      <c r="E80" s="251" t="s">
        <v>2583</v>
      </c>
      <c r="F80" s="89">
        <v>725829.79</v>
      </c>
      <c r="G80" s="89">
        <v>1881</v>
      </c>
      <c r="H80" s="89">
        <v>26813.26</v>
      </c>
      <c r="I80" s="251">
        <v>453948.46</v>
      </c>
      <c r="J80" s="251">
        <v>301590.53999999998</v>
      </c>
      <c r="L80" s="232">
        <v>25335</v>
      </c>
      <c r="Q80" s="251">
        <v>-1476227.03</v>
      </c>
      <c r="R80" s="251">
        <v>2500428.33</v>
      </c>
      <c r="S80" s="73">
        <v>1495458.97</v>
      </c>
      <c r="T80" s="73">
        <v>89870</v>
      </c>
      <c r="U80" s="73">
        <v>678.89</v>
      </c>
      <c r="V80" s="73">
        <v>1119102.3</v>
      </c>
      <c r="W80" s="73">
        <v>6070</v>
      </c>
      <c r="X80" s="90">
        <v>1473680.3</v>
      </c>
      <c r="AA80" s="90">
        <v>566521.01</v>
      </c>
      <c r="AB80" s="90">
        <v>159119.1</v>
      </c>
      <c r="AD80" s="264">
        <f t="shared" si="7"/>
        <v>754524.05</v>
      </c>
      <c r="AE80" s="271">
        <f t="shared" si="8"/>
        <v>25335</v>
      </c>
      <c r="AF80" s="285">
        <f t="shared" si="9"/>
        <v>729189.05</v>
      </c>
      <c r="AG80" s="286">
        <f t="shared" si="10"/>
        <v>2711180.16</v>
      </c>
      <c r="AH80" s="272">
        <f t="shared" si="11"/>
        <v>2199320.41</v>
      </c>
      <c r="AI80" s="266">
        <f t="shared" si="12"/>
        <v>511859.75</v>
      </c>
    </row>
    <row r="81" spans="1:35" x14ac:dyDescent="0.2">
      <c r="A81" s="270" t="s">
        <v>295</v>
      </c>
      <c r="B81" s="270" t="s">
        <v>5</v>
      </c>
      <c r="C81" s="280">
        <v>1824</v>
      </c>
      <c r="D81" s="280" t="s">
        <v>677</v>
      </c>
      <c r="E81" s="251" t="s">
        <v>2584</v>
      </c>
      <c r="F81" s="89">
        <v>534817.92000000004</v>
      </c>
      <c r="G81" s="89">
        <v>1419</v>
      </c>
      <c r="H81" s="89">
        <v>43073</v>
      </c>
      <c r="I81" s="251">
        <v>5</v>
      </c>
      <c r="J81" s="251">
        <v>216785.4</v>
      </c>
      <c r="L81" s="232">
        <v>9900</v>
      </c>
      <c r="O81" s="251">
        <v>35000</v>
      </c>
      <c r="Q81" s="251">
        <v>-1733354.94</v>
      </c>
      <c r="R81" s="251">
        <v>2140561.41</v>
      </c>
      <c r="S81" s="73">
        <v>1174690.58</v>
      </c>
      <c r="T81" s="73">
        <v>37805</v>
      </c>
      <c r="U81" s="73">
        <v>460.03</v>
      </c>
      <c r="V81" s="73">
        <v>705100</v>
      </c>
      <c r="X81" s="90">
        <v>1138854</v>
      </c>
      <c r="AA81" s="90">
        <v>263645.65999999997</v>
      </c>
      <c r="AB81" s="90">
        <v>59634.1</v>
      </c>
      <c r="AD81" s="264">
        <f t="shared" si="7"/>
        <v>579309.92000000004</v>
      </c>
      <c r="AE81" s="271">
        <f t="shared" si="8"/>
        <v>9900</v>
      </c>
      <c r="AF81" s="285">
        <f t="shared" si="9"/>
        <v>569409.92000000004</v>
      </c>
      <c r="AG81" s="286">
        <f t="shared" si="10"/>
        <v>1918055.61</v>
      </c>
      <c r="AH81" s="272">
        <f t="shared" si="11"/>
        <v>1462133.76</v>
      </c>
      <c r="AI81" s="266">
        <f t="shared" si="12"/>
        <v>455921.85000000009</v>
      </c>
    </row>
    <row r="82" spans="1:35" x14ac:dyDescent="0.2">
      <c r="A82" s="270" t="s">
        <v>295</v>
      </c>
      <c r="B82" s="270" t="s">
        <v>5</v>
      </c>
      <c r="C82" s="280">
        <v>4449</v>
      </c>
      <c r="D82" s="280" t="s">
        <v>678</v>
      </c>
      <c r="E82" s="251" t="s">
        <v>2585</v>
      </c>
      <c r="F82" s="89">
        <v>957219.57</v>
      </c>
      <c r="G82" s="89">
        <v>3472</v>
      </c>
      <c r="H82" s="89">
        <v>39623.25</v>
      </c>
      <c r="I82" s="251">
        <v>793122.12</v>
      </c>
      <c r="J82" s="251">
        <v>532402.07999999996</v>
      </c>
      <c r="L82" s="232">
        <v>115125</v>
      </c>
      <c r="Q82" s="251">
        <v>-489112.87</v>
      </c>
      <c r="R82" s="251">
        <v>2191938.59</v>
      </c>
      <c r="S82" s="73">
        <v>1884543.47</v>
      </c>
      <c r="T82" s="73">
        <v>233068</v>
      </c>
      <c r="U82" s="73">
        <v>660.39</v>
      </c>
      <c r="V82" s="73">
        <v>1034697</v>
      </c>
      <c r="W82" s="73">
        <v>2688</v>
      </c>
      <c r="X82" s="90">
        <v>1693848</v>
      </c>
      <c r="AA82" s="90">
        <v>467700.76</v>
      </c>
      <c r="AB82" s="90">
        <v>276691.8</v>
      </c>
      <c r="AD82" s="264">
        <f t="shared" si="7"/>
        <v>1000314.82</v>
      </c>
      <c r="AE82" s="271">
        <f t="shared" si="8"/>
        <v>115125</v>
      </c>
      <c r="AF82" s="285">
        <f t="shared" si="9"/>
        <v>885189.82</v>
      </c>
      <c r="AG82" s="286">
        <f t="shared" si="10"/>
        <v>3155656.86</v>
      </c>
      <c r="AH82" s="272">
        <f t="shared" si="11"/>
        <v>2438240.5599999996</v>
      </c>
      <c r="AI82" s="266">
        <f t="shared" si="12"/>
        <v>717416.30000000028</v>
      </c>
    </row>
    <row r="83" spans="1:35" x14ac:dyDescent="0.2">
      <c r="A83" s="270" t="s">
        <v>295</v>
      </c>
      <c r="B83" s="270" t="s">
        <v>5</v>
      </c>
      <c r="C83" s="280">
        <v>4777</v>
      </c>
      <c r="D83" s="280" t="s">
        <v>679</v>
      </c>
      <c r="E83" s="251" t="s">
        <v>2586</v>
      </c>
      <c r="F83" s="89">
        <v>1145843.73</v>
      </c>
      <c r="G83" s="89">
        <v>3663</v>
      </c>
      <c r="H83" s="89">
        <v>47811.53</v>
      </c>
      <c r="I83" s="251">
        <v>1021201.22</v>
      </c>
      <c r="J83" s="251">
        <v>328146.18</v>
      </c>
      <c r="L83" s="232">
        <v>28806.3</v>
      </c>
      <c r="Q83" s="251">
        <v>-1998886.27</v>
      </c>
      <c r="R83" s="251">
        <v>4194803.6500000004</v>
      </c>
      <c r="S83" s="73">
        <v>1349756.47</v>
      </c>
      <c r="T83" s="73">
        <v>188780</v>
      </c>
      <c r="U83" s="73">
        <v>1004.53</v>
      </c>
      <c r="V83" s="73">
        <v>1249909.5</v>
      </c>
      <c r="W83" s="73">
        <v>678</v>
      </c>
      <c r="X83" s="90">
        <v>1549177.5</v>
      </c>
      <c r="AA83" s="90">
        <v>560419.81999999995</v>
      </c>
      <c r="AB83" s="90">
        <v>325431.2</v>
      </c>
      <c r="AD83" s="264">
        <f t="shared" si="7"/>
        <v>1197318.26</v>
      </c>
      <c r="AE83" s="271">
        <f t="shared" si="8"/>
        <v>28806.3</v>
      </c>
      <c r="AF83" s="285">
        <f t="shared" si="9"/>
        <v>1168511.96</v>
      </c>
      <c r="AG83" s="286">
        <f t="shared" si="10"/>
        <v>2790128.5</v>
      </c>
      <c r="AH83" s="272">
        <f t="shared" si="11"/>
        <v>2435028.52</v>
      </c>
      <c r="AI83" s="266">
        <f t="shared" si="12"/>
        <v>355099.98</v>
      </c>
    </row>
    <row r="84" spans="1:35" x14ac:dyDescent="0.2">
      <c r="A84" s="270" t="s">
        <v>295</v>
      </c>
      <c r="B84" s="270" t="s">
        <v>5</v>
      </c>
      <c r="C84" s="280">
        <v>2103</v>
      </c>
      <c r="D84" s="280" t="s">
        <v>680</v>
      </c>
      <c r="E84" s="251" t="s">
        <v>2587</v>
      </c>
      <c r="F84" s="89">
        <v>337473.21</v>
      </c>
      <c r="G84" s="89">
        <v>1507.93</v>
      </c>
      <c r="H84" s="89">
        <v>11958.49</v>
      </c>
      <c r="I84" s="251">
        <v>591857.04</v>
      </c>
      <c r="J84" s="251">
        <v>180859.34</v>
      </c>
      <c r="L84" s="232">
        <v>15600</v>
      </c>
      <c r="Q84" s="251">
        <v>-1122371.27</v>
      </c>
      <c r="R84" s="251">
        <v>2119139.65</v>
      </c>
      <c r="S84" s="73">
        <v>919480.05</v>
      </c>
      <c r="T84" s="73">
        <v>108400</v>
      </c>
      <c r="U84" s="73">
        <v>215</v>
      </c>
      <c r="V84" s="73">
        <v>922731</v>
      </c>
      <c r="W84" s="73">
        <v>1161</v>
      </c>
      <c r="X84" s="90">
        <v>1332221</v>
      </c>
      <c r="AA84" s="90">
        <v>280236.84999999998</v>
      </c>
      <c r="AB84" s="90">
        <v>207546.57</v>
      </c>
      <c r="AD84" s="264">
        <f t="shared" si="7"/>
        <v>350939.63</v>
      </c>
      <c r="AE84" s="271">
        <f t="shared" si="8"/>
        <v>15600</v>
      </c>
      <c r="AF84" s="285">
        <f t="shared" si="9"/>
        <v>335339.63</v>
      </c>
      <c r="AG84" s="286">
        <f t="shared" si="10"/>
        <v>1951987.05</v>
      </c>
      <c r="AH84" s="272">
        <f t="shared" si="11"/>
        <v>1820004.4200000002</v>
      </c>
      <c r="AI84" s="266">
        <f t="shared" si="12"/>
        <v>131982.62999999989</v>
      </c>
    </row>
    <row r="85" spans="1:35" x14ac:dyDescent="0.2">
      <c r="A85" s="270" t="s">
        <v>295</v>
      </c>
      <c r="B85" s="270" t="s">
        <v>5</v>
      </c>
      <c r="C85" s="280">
        <v>5166</v>
      </c>
      <c r="D85" s="280" t="s">
        <v>681</v>
      </c>
      <c r="E85" s="251" t="s">
        <v>2588</v>
      </c>
      <c r="F85" s="89">
        <v>865863.2</v>
      </c>
      <c r="G85" s="89">
        <v>2070</v>
      </c>
      <c r="H85" s="89">
        <v>56651.86</v>
      </c>
      <c r="I85" s="251">
        <v>250385.26</v>
      </c>
      <c r="J85" s="251">
        <v>326392.36</v>
      </c>
      <c r="L85" s="232">
        <v>30183.87</v>
      </c>
      <c r="Q85" s="251">
        <v>155777.5</v>
      </c>
      <c r="R85" s="251">
        <v>1096893.17</v>
      </c>
      <c r="S85" s="73">
        <v>1439147.56</v>
      </c>
      <c r="T85" s="73">
        <v>114000</v>
      </c>
      <c r="V85" s="73">
        <v>1325720</v>
      </c>
      <c r="X85" s="90">
        <v>1570310</v>
      </c>
      <c r="AA85" s="90">
        <v>585092.81999999995</v>
      </c>
      <c r="AB85" s="90">
        <v>224900.6</v>
      </c>
      <c r="AD85" s="264">
        <f t="shared" si="7"/>
        <v>924585.05999999994</v>
      </c>
      <c r="AE85" s="271">
        <f t="shared" si="8"/>
        <v>30183.87</v>
      </c>
      <c r="AF85" s="285">
        <f t="shared" si="9"/>
        <v>894401.19</v>
      </c>
      <c r="AG85" s="286">
        <f t="shared" si="10"/>
        <v>2878867.56</v>
      </c>
      <c r="AH85" s="272">
        <f t="shared" si="11"/>
        <v>2380303.42</v>
      </c>
      <c r="AI85" s="266">
        <f t="shared" si="12"/>
        <v>498564.14000000013</v>
      </c>
    </row>
    <row r="86" spans="1:35" x14ac:dyDescent="0.2">
      <c r="A86" s="270" t="s">
        <v>295</v>
      </c>
      <c r="B86" s="270" t="s">
        <v>5</v>
      </c>
      <c r="C86" s="280">
        <v>3557</v>
      </c>
      <c r="D86" s="280" t="s">
        <v>682</v>
      </c>
      <c r="E86" s="251" t="s">
        <v>2589</v>
      </c>
      <c r="F86" s="89">
        <v>1000802.03</v>
      </c>
      <c r="G86" s="89">
        <v>7266.5</v>
      </c>
      <c r="H86" s="89">
        <v>29648.87</v>
      </c>
      <c r="I86" s="251">
        <v>293919.14</v>
      </c>
      <c r="J86" s="251">
        <v>228716.25</v>
      </c>
      <c r="L86" s="232">
        <v>25765.9</v>
      </c>
      <c r="Q86" s="251">
        <v>-2020759.86</v>
      </c>
      <c r="R86" s="251">
        <v>3207738.11</v>
      </c>
      <c r="S86" s="73">
        <v>1026873.84</v>
      </c>
      <c r="T86" s="73">
        <v>291150</v>
      </c>
      <c r="V86" s="73">
        <v>1096541</v>
      </c>
      <c r="W86" s="73">
        <v>6000</v>
      </c>
      <c r="X86" s="90">
        <v>1219105</v>
      </c>
      <c r="AA86" s="90">
        <v>560965.11</v>
      </c>
      <c r="AB86" s="90">
        <v>244817.1</v>
      </c>
      <c r="AD86" s="264">
        <f t="shared" si="7"/>
        <v>1037717.4</v>
      </c>
      <c r="AE86" s="271">
        <f t="shared" si="8"/>
        <v>25765.9</v>
      </c>
      <c r="AF86" s="285">
        <f t="shared" si="9"/>
        <v>1011951.5</v>
      </c>
      <c r="AG86" s="286">
        <f t="shared" si="10"/>
        <v>2420564.84</v>
      </c>
      <c r="AH86" s="272">
        <f t="shared" si="11"/>
        <v>2024887.21</v>
      </c>
      <c r="AI86" s="266">
        <f t="shared" si="12"/>
        <v>395677.62999999989</v>
      </c>
    </row>
  </sheetData>
  <autoFilter ref="A1:AI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20"/>
  <sheetViews>
    <sheetView topLeftCell="AC1" zoomScale="68" zoomScaleNormal="68" workbookViewId="0">
      <selection activeCell="AF1" sqref="A1:AF1048576"/>
    </sheetView>
  </sheetViews>
  <sheetFormatPr defaultColWidth="33.125" defaultRowHeight="14.25" x14ac:dyDescent="0.2"/>
  <cols>
    <col min="1" max="1" width="33.125" style="251"/>
    <col min="2" max="5" width="33.125" style="89"/>
    <col min="6" max="10" width="33.125" style="251"/>
    <col min="11" max="14" width="33.125" style="232"/>
    <col min="15" max="18" width="33.125" style="251"/>
    <col min="19" max="24" width="33.125" style="73"/>
    <col min="25" max="32" width="33.125" style="90"/>
    <col min="33" max="16384" width="33.125" style="251"/>
  </cols>
  <sheetData>
    <row r="1" spans="1:32" x14ac:dyDescent="0.2">
      <c r="A1" s="251" t="s">
        <v>2456</v>
      </c>
      <c r="B1" s="89" t="s">
        <v>2457</v>
      </c>
      <c r="C1" s="89" t="s">
        <v>2458</v>
      </c>
      <c r="D1" s="89" t="s">
        <v>2459</v>
      </c>
      <c r="E1" s="89" t="s">
        <v>2595</v>
      </c>
      <c r="F1" s="251" t="s">
        <v>2596</v>
      </c>
      <c r="G1" s="251" t="s">
        <v>2460</v>
      </c>
      <c r="H1" s="251" t="s">
        <v>2461</v>
      </c>
      <c r="I1" s="251" t="s">
        <v>2462</v>
      </c>
      <c r="J1" s="251" t="s">
        <v>2597</v>
      </c>
      <c r="K1" s="232" t="s">
        <v>2463</v>
      </c>
      <c r="L1" s="232" t="s">
        <v>2464</v>
      </c>
      <c r="M1" s="232" t="s">
        <v>2465</v>
      </c>
      <c r="N1" s="232" t="s">
        <v>2466</v>
      </c>
      <c r="O1" s="251" t="s">
        <v>2467</v>
      </c>
      <c r="P1" s="251" t="s">
        <v>2468</v>
      </c>
      <c r="Q1" s="251" t="s">
        <v>2469</v>
      </c>
      <c r="R1" s="251" t="s">
        <v>2470</v>
      </c>
      <c r="S1" s="73" t="s">
        <v>2471</v>
      </c>
      <c r="T1" s="73" t="s">
        <v>2472</v>
      </c>
      <c r="U1" s="73" t="s">
        <v>2473</v>
      </c>
      <c r="V1" s="73" t="s">
        <v>2598</v>
      </c>
      <c r="W1" s="73" t="s">
        <v>2474</v>
      </c>
      <c r="X1" s="73" t="s">
        <v>2475</v>
      </c>
      <c r="Y1" s="90" t="s">
        <v>2476</v>
      </c>
      <c r="Z1" s="90" t="s">
        <v>2477</v>
      </c>
      <c r="AA1" s="90" t="s">
        <v>2478</v>
      </c>
      <c r="AB1" s="90" t="s">
        <v>2479</v>
      </c>
      <c r="AC1" s="90" t="s">
        <v>2480</v>
      </c>
      <c r="AD1" s="90" t="s">
        <v>2599</v>
      </c>
      <c r="AE1" s="90" t="s">
        <v>2600</v>
      </c>
      <c r="AF1" s="90" t="s">
        <v>2481</v>
      </c>
    </row>
    <row r="2" spans="1:32" x14ac:dyDescent="0.2">
      <c r="A2" s="251" t="s">
        <v>2482</v>
      </c>
      <c r="B2" s="89" t="s">
        <v>2483</v>
      </c>
      <c r="C2" s="89" t="s">
        <v>2484</v>
      </c>
      <c r="D2" s="89" t="s">
        <v>2485</v>
      </c>
      <c r="E2" s="89" t="s">
        <v>2601</v>
      </c>
      <c r="F2" s="251" t="s">
        <v>2602</v>
      </c>
      <c r="G2" s="251" t="s">
        <v>2486</v>
      </c>
      <c r="H2" s="251" t="s">
        <v>2487</v>
      </c>
      <c r="I2" s="251" t="s">
        <v>2488</v>
      </c>
      <c r="J2" s="251" t="s">
        <v>2603</v>
      </c>
      <c r="K2" s="232" t="s">
        <v>2489</v>
      </c>
      <c r="L2" s="232" t="s">
        <v>2490</v>
      </c>
      <c r="M2" s="232" t="s">
        <v>2491</v>
      </c>
      <c r="N2" s="232" t="s">
        <v>2492</v>
      </c>
      <c r="O2" s="251" t="s">
        <v>2493</v>
      </c>
      <c r="P2" s="251" t="s">
        <v>2494</v>
      </c>
      <c r="Q2" s="251" t="s">
        <v>2495</v>
      </c>
      <c r="R2" s="251" t="s">
        <v>2496</v>
      </c>
      <c r="S2" s="73" t="s">
        <v>2497</v>
      </c>
      <c r="T2" s="73" t="s">
        <v>2498</v>
      </c>
      <c r="U2" s="73" t="s">
        <v>2499</v>
      </c>
      <c r="V2" s="73" t="s">
        <v>2604</v>
      </c>
      <c r="W2" s="73" t="s">
        <v>2500</v>
      </c>
      <c r="X2" s="73" t="s">
        <v>2501</v>
      </c>
      <c r="Y2" s="90" t="s">
        <v>2502</v>
      </c>
      <c r="Z2" s="90" t="s">
        <v>2503</v>
      </c>
      <c r="AA2" s="90" t="s">
        <v>2504</v>
      </c>
      <c r="AB2" s="90" t="s">
        <v>2505</v>
      </c>
      <c r="AC2" s="90" t="s">
        <v>2506</v>
      </c>
      <c r="AD2" s="90" t="s">
        <v>2605</v>
      </c>
      <c r="AE2" s="90" t="s">
        <v>2606</v>
      </c>
      <c r="AF2" s="90" t="s">
        <v>2507</v>
      </c>
    </row>
    <row r="3" spans="1:32" x14ac:dyDescent="0.2">
      <c r="A3" s="251" t="s">
        <v>2508</v>
      </c>
      <c r="B3" s="89">
        <v>159559135.77000001</v>
      </c>
      <c r="C3" s="89">
        <v>17455436.68</v>
      </c>
      <c r="D3" s="89">
        <v>37629285.590000004</v>
      </c>
      <c r="E3" s="89">
        <v>8644</v>
      </c>
      <c r="F3" s="251">
        <v>0</v>
      </c>
      <c r="G3" s="251">
        <v>171548529.56999999</v>
      </c>
      <c r="H3" s="251">
        <v>84685123.209999993</v>
      </c>
      <c r="I3" s="251">
        <v>3500</v>
      </c>
      <c r="J3" s="251">
        <v>0</v>
      </c>
      <c r="K3" s="232">
        <v>2392908.39</v>
      </c>
      <c r="L3" s="232">
        <v>14557859.73</v>
      </c>
      <c r="M3" s="232">
        <v>3272724.28</v>
      </c>
      <c r="N3" s="232">
        <v>94981.06</v>
      </c>
      <c r="O3" s="251">
        <v>7384722.8399999999</v>
      </c>
      <c r="P3" s="251">
        <v>-541803.63</v>
      </c>
      <c r="Q3" s="251">
        <v>24838361.550000001</v>
      </c>
      <c r="R3" s="251">
        <v>510778944.86000001</v>
      </c>
      <c r="S3" s="73">
        <v>339632549.99000001</v>
      </c>
      <c r="T3" s="73">
        <v>25387476.190000001</v>
      </c>
      <c r="U3" s="73">
        <v>250951.26</v>
      </c>
      <c r="V3" s="73">
        <v>1295</v>
      </c>
      <c r="W3" s="73">
        <v>266833540.34</v>
      </c>
      <c r="X3" s="73">
        <v>38358388.619999997</v>
      </c>
      <c r="Y3" s="90">
        <v>390029239.94999999</v>
      </c>
      <c r="Z3" s="90">
        <v>230773</v>
      </c>
      <c r="AA3" s="90">
        <v>237681</v>
      </c>
      <c r="AB3" s="90">
        <v>179877841.53999999</v>
      </c>
      <c r="AC3" s="90">
        <v>46841786.109999999</v>
      </c>
      <c r="AD3" s="90">
        <v>715152.32</v>
      </c>
      <c r="AE3" s="90">
        <v>1147569.6000000001</v>
      </c>
      <c r="AF3" s="90">
        <v>3172014.78</v>
      </c>
    </row>
    <row r="4" spans="1:32" x14ac:dyDescent="0.2">
      <c r="A4" s="251" t="s">
        <v>15</v>
      </c>
      <c r="B4" s="89">
        <v>137761.26</v>
      </c>
      <c r="D4" s="89">
        <v>78854</v>
      </c>
      <c r="G4" s="251">
        <v>135082.01999999999</v>
      </c>
      <c r="H4" s="251">
        <v>196751.89</v>
      </c>
      <c r="N4" s="232">
        <v>-3195338.65</v>
      </c>
      <c r="P4" s="251">
        <v>2351172.4700000002</v>
      </c>
      <c r="Q4" s="251">
        <v>-3794489.13</v>
      </c>
      <c r="R4" s="251">
        <v>2450442</v>
      </c>
      <c r="U4" s="73">
        <v>321.22000000000003</v>
      </c>
      <c r="W4" s="73">
        <v>1136946.3</v>
      </c>
      <c r="X4" s="73">
        <v>2432788.4900000002</v>
      </c>
      <c r="Y4" s="90">
        <v>1353093</v>
      </c>
      <c r="AA4" s="90">
        <v>57446</v>
      </c>
      <c r="AB4" s="90">
        <v>361919.13</v>
      </c>
      <c r="AC4" s="90">
        <v>202233.2</v>
      </c>
    </row>
    <row r="10" spans="1:32" x14ac:dyDescent="0.2">
      <c r="A10" s="251" t="s">
        <v>2607</v>
      </c>
      <c r="B10" s="89">
        <v>532472.29</v>
      </c>
      <c r="C10" s="89">
        <v>14250.5</v>
      </c>
      <c r="D10" s="89">
        <v>710673.69</v>
      </c>
      <c r="G10" s="251">
        <v>99822</v>
      </c>
      <c r="H10" s="251">
        <v>1502943.85</v>
      </c>
      <c r="K10" s="232">
        <v>15750</v>
      </c>
      <c r="L10" s="232">
        <v>64495.6</v>
      </c>
      <c r="Q10" s="251">
        <v>442779.27</v>
      </c>
      <c r="R10" s="251">
        <v>1691218.36</v>
      </c>
      <c r="S10" s="73">
        <v>2556753.86</v>
      </c>
      <c r="T10" s="73">
        <v>62650</v>
      </c>
      <c r="U10" s="73">
        <v>1540.81</v>
      </c>
      <c r="W10" s="73">
        <v>2361999</v>
      </c>
      <c r="X10" s="73">
        <v>238408</v>
      </c>
      <c r="Y10" s="90">
        <v>2802147</v>
      </c>
      <c r="AB10" s="90">
        <v>1380739.08</v>
      </c>
      <c r="AC10" s="90">
        <v>222823.19</v>
      </c>
      <c r="AF10" s="90">
        <v>30000</v>
      </c>
    </row>
    <row r="11" spans="1:32" x14ac:dyDescent="0.2">
      <c r="A11" s="251" t="s">
        <v>2608</v>
      </c>
      <c r="B11" s="89">
        <v>842218.56</v>
      </c>
      <c r="C11" s="89">
        <v>22843.5</v>
      </c>
      <c r="D11" s="89">
        <v>576222.1</v>
      </c>
      <c r="G11" s="251">
        <v>403202.98</v>
      </c>
      <c r="H11" s="251">
        <v>594986.73</v>
      </c>
      <c r="L11" s="232">
        <v>46605.05</v>
      </c>
      <c r="Q11" s="251">
        <v>495307.96</v>
      </c>
      <c r="R11" s="251">
        <v>1534772.11</v>
      </c>
      <c r="S11" s="73">
        <v>1829972.66</v>
      </c>
      <c r="T11" s="73">
        <v>115860</v>
      </c>
      <c r="U11" s="73">
        <v>1157.3699999999999</v>
      </c>
      <c r="W11" s="73">
        <v>1545204</v>
      </c>
      <c r="X11" s="73">
        <v>290700</v>
      </c>
      <c r="Y11" s="90">
        <v>2678915</v>
      </c>
      <c r="AB11" s="90">
        <v>1176587.95</v>
      </c>
      <c r="AC11" s="90">
        <v>266877.78999999998</v>
      </c>
    </row>
    <row r="12" spans="1:32" x14ac:dyDescent="0.2">
      <c r="A12" s="251" t="s">
        <v>2609</v>
      </c>
      <c r="B12" s="89">
        <v>2838887.65</v>
      </c>
      <c r="C12" s="89">
        <v>8976.9</v>
      </c>
      <c r="D12" s="89">
        <v>831343.31</v>
      </c>
      <c r="G12" s="251">
        <v>767649.63</v>
      </c>
      <c r="H12" s="251">
        <v>661406.71</v>
      </c>
      <c r="L12" s="232">
        <v>187653.47</v>
      </c>
      <c r="N12" s="232">
        <v>740.93</v>
      </c>
      <c r="Q12" s="251">
        <v>680256.71</v>
      </c>
      <c r="R12" s="251">
        <v>1567224.53</v>
      </c>
      <c r="S12" s="73">
        <v>3078842.56</v>
      </c>
      <c r="T12" s="73">
        <v>353035</v>
      </c>
      <c r="U12" s="73">
        <v>6136.82</v>
      </c>
      <c r="W12" s="73">
        <v>1083159</v>
      </c>
      <c r="X12" s="73">
        <v>20550</v>
      </c>
      <c r="Y12" s="90">
        <v>2231402</v>
      </c>
      <c r="AB12" s="90">
        <v>1419961.13</v>
      </c>
      <c r="AC12" s="90">
        <v>269128.96999999997</v>
      </c>
      <c r="AF12" s="90">
        <v>296357</v>
      </c>
    </row>
    <row r="13" spans="1:32" x14ac:dyDescent="0.2">
      <c r="A13" s="251" t="s">
        <v>2610</v>
      </c>
      <c r="B13" s="89">
        <v>1553159.21</v>
      </c>
      <c r="C13" s="89">
        <v>3300</v>
      </c>
      <c r="D13" s="89">
        <v>227171.65</v>
      </c>
      <c r="G13" s="251">
        <v>69301.63</v>
      </c>
      <c r="H13" s="251">
        <v>827270.56</v>
      </c>
      <c r="K13" s="232">
        <v>1910</v>
      </c>
      <c r="L13" s="232">
        <v>41297.07</v>
      </c>
      <c r="Q13" s="251">
        <v>324652.74</v>
      </c>
      <c r="R13" s="251">
        <v>1097038.29</v>
      </c>
      <c r="S13" s="73">
        <v>1138935.73</v>
      </c>
      <c r="T13" s="73">
        <v>100000</v>
      </c>
      <c r="U13" s="73">
        <v>2638.03</v>
      </c>
      <c r="W13" s="73">
        <v>1779144</v>
      </c>
      <c r="X13" s="73">
        <v>371504</v>
      </c>
      <c r="Y13" s="90">
        <v>2241708</v>
      </c>
      <c r="AB13" s="90">
        <v>838225.7</v>
      </c>
      <c r="AC13" s="90">
        <v>181321.1</v>
      </c>
    </row>
    <row r="14" spans="1:32" x14ac:dyDescent="0.2">
      <c r="A14" s="251" t="s">
        <v>2611</v>
      </c>
      <c r="B14" s="89">
        <v>460687.48</v>
      </c>
      <c r="C14" s="89">
        <v>779.5</v>
      </c>
      <c r="D14" s="89">
        <v>227441.03</v>
      </c>
      <c r="G14" s="251">
        <v>2027772.3</v>
      </c>
      <c r="H14" s="251">
        <v>321198.39</v>
      </c>
      <c r="K14" s="232">
        <v>4020</v>
      </c>
      <c r="L14" s="232">
        <v>39391.800000000003</v>
      </c>
      <c r="Q14" s="251">
        <v>472545.87</v>
      </c>
      <c r="R14" s="251">
        <v>1718005.94</v>
      </c>
      <c r="S14" s="73">
        <v>1182024.6100000001</v>
      </c>
      <c r="U14" s="73">
        <v>986.47</v>
      </c>
      <c r="W14" s="73">
        <v>1367240</v>
      </c>
      <c r="X14" s="73">
        <v>157400</v>
      </c>
      <c r="Y14" s="90">
        <v>1972695</v>
      </c>
      <c r="AB14" s="90">
        <v>740541.76</v>
      </c>
      <c r="AC14" s="90">
        <v>179024.75</v>
      </c>
    </row>
    <row r="15" spans="1:32" x14ac:dyDescent="0.2">
      <c r="A15" s="251" t="s">
        <v>2612</v>
      </c>
      <c r="B15" s="89">
        <v>776383.17</v>
      </c>
      <c r="C15" s="89">
        <v>66188.75</v>
      </c>
      <c r="D15" s="89">
        <v>745653.09</v>
      </c>
      <c r="G15" s="251">
        <v>1572970.63</v>
      </c>
      <c r="H15" s="251">
        <v>148278.10999999999</v>
      </c>
      <c r="L15" s="232">
        <v>157071.67000000001</v>
      </c>
      <c r="M15" s="232">
        <v>62009.2</v>
      </c>
      <c r="N15" s="232">
        <v>887655</v>
      </c>
      <c r="Q15" s="251">
        <v>776352.76</v>
      </c>
      <c r="R15" s="251">
        <v>3950541.16</v>
      </c>
      <c r="S15" s="73">
        <v>2423497.94</v>
      </c>
      <c r="U15" s="73">
        <v>2347.4299999999998</v>
      </c>
      <c r="W15" s="73">
        <v>1286220</v>
      </c>
      <c r="X15" s="73">
        <v>368450</v>
      </c>
      <c r="Y15" s="90">
        <v>2303612</v>
      </c>
      <c r="AB15" s="90">
        <v>2519697.66</v>
      </c>
      <c r="AC15" s="90">
        <v>32615.74</v>
      </c>
      <c r="AF15" s="90">
        <v>212550</v>
      </c>
    </row>
    <row r="16" spans="1:32" x14ac:dyDescent="0.2">
      <c r="A16" s="251" t="s">
        <v>2613</v>
      </c>
      <c r="B16" s="89">
        <v>1473080.99</v>
      </c>
      <c r="C16" s="89">
        <v>22811</v>
      </c>
      <c r="D16" s="89">
        <v>286153.86</v>
      </c>
      <c r="G16" s="251">
        <v>848658.59</v>
      </c>
      <c r="H16" s="251">
        <v>862687.51</v>
      </c>
      <c r="L16" s="232">
        <v>74334.070000000007</v>
      </c>
      <c r="M16" s="232">
        <v>5000</v>
      </c>
      <c r="N16" s="232">
        <v>144.16999999999999</v>
      </c>
      <c r="Q16" s="251">
        <v>611555.22</v>
      </c>
      <c r="R16" s="251">
        <v>2643840</v>
      </c>
      <c r="S16" s="73">
        <v>1860620.34</v>
      </c>
      <c r="T16" s="73">
        <v>78400</v>
      </c>
      <c r="U16" s="73">
        <v>3280.57</v>
      </c>
      <c r="W16" s="73">
        <v>1419903</v>
      </c>
      <c r="X16" s="73">
        <v>301200</v>
      </c>
      <c r="Y16" s="90">
        <v>2463736</v>
      </c>
      <c r="AB16" s="90">
        <v>1521274.23</v>
      </c>
      <c r="AC16" s="90">
        <v>366578.35</v>
      </c>
      <c r="AF16" s="90">
        <v>30080</v>
      </c>
    </row>
    <row r="17" spans="1:32" x14ac:dyDescent="0.2">
      <c r="A17" s="251" t="s">
        <v>2614</v>
      </c>
      <c r="B17" s="89">
        <v>664807.94999999995</v>
      </c>
      <c r="C17" s="89">
        <v>4233.3</v>
      </c>
      <c r="D17" s="89">
        <v>180309.81</v>
      </c>
      <c r="G17" s="251">
        <v>701231.16</v>
      </c>
      <c r="H17" s="251">
        <v>15002.62</v>
      </c>
      <c r="L17" s="232">
        <v>71550</v>
      </c>
      <c r="Q17" s="251">
        <v>154487.9</v>
      </c>
      <c r="R17" s="251">
        <v>2287723.02</v>
      </c>
      <c r="S17" s="73">
        <v>1425247.39</v>
      </c>
      <c r="T17" s="73">
        <v>152100</v>
      </c>
      <c r="U17" s="73">
        <v>1241.97</v>
      </c>
      <c r="W17" s="73">
        <v>2371922.5</v>
      </c>
      <c r="X17" s="73">
        <v>146800</v>
      </c>
      <c r="Y17" s="90">
        <v>2954850.5</v>
      </c>
      <c r="AB17" s="90">
        <v>1030098.99</v>
      </c>
      <c r="AC17" s="90">
        <v>106847</v>
      </c>
    </row>
    <row r="18" spans="1:32" x14ac:dyDescent="0.2">
      <c r="A18" s="251" t="s">
        <v>2615</v>
      </c>
      <c r="B18" s="89">
        <v>1647311.27</v>
      </c>
      <c r="C18" s="89">
        <v>11087.5</v>
      </c>
      <c r="D18" s="89">
        <v>370952.63</v>
      </c>
      <c r="G18" s="251">
        <v>654301.41</v>
      </c>
      <c r="H18" s="251">
        <v>512127.62</v>
      </c>
      <c r="K18" s="232">
        <v>0</v>
      </c>
      <c r="L18" s="232">
        <v>278514.96999999997</v>
      </c>
      <c r="N18" s="232">
        <v>730.16</v>
      </c>
      <c r="Q18" s="251">
        <v>709899.24</v>
      </c>
      <c r="R18" s="251">
        <v>312292.87</v>
      </c>
      <c r="S18" s="73">
        <v>1762104.94</v>
      </c>
      <c r="T18" s="73">
        <v>262163</v>
      </c>
      <c r="U18" s="73">
        <v>3366.82</v>
      </c>
      <c r="W18" s="73">
        <v>2209746</v>
      </c>
      <c r="X18" s="73">
        <v>282700</v>
      </c>
      <c r="Y18" s="90">
        <v>3179236</v>
      </c>
      <c r="AB18" s="90">
        <v>1301638.23</v>
      </c>
      <c r="AC18" s="90">
        <v>235465.85</v>
      </c>
      <c r="AF18" s="90">
        <v>204247.2</v>
      </c>
    </row>
    <row r="19" spans="1:32" x14ac:dyDescent="0.2">
      <c r="A19" s="251" t="s">
        <v>2616</v>
      </c>
      <c r="B19" s="89">
        <v>2503669.5699999998</v>
      </c>
      <c r="C19" s="89">
        <v>11800</v>
      </c>
      <c r="D19" s="89">
        <v>597746.31999999995</v>
      </c>
      <c r="G19" s="251">
        <v>312841.23</v>
      </c>
      <c r="H19" s="251">
        <v>409834.73</v>
      </c>
      <c r="L19" s="232">
        <v>56897.5</v>
      </c>
      <c r="M19" s="232">
        <v>15000</v>
      </c>
      <c r="N19" s="232">
        <v>1370.06</v>
      </c>
      <c r="Q19" s="251">
        <v>668164.85</v>
      </c>
      <c r="R19" s="251">
        <v>928313.81</v>
      </c>
      <c r="S19" s="73">
        <v>2474776.6800000002</v>
      </c>
      <c r="T19" s="73">
        <v>98900</v>
      </c>
      <c r="U19" s="73">
        <v>4188.22</v>
      </c>
      <c r="W19" s="73">
        <v>2867458</v>
      </c>
      <c r="X19" s="73">
        <v>310200</v>
      </c>
      <c r="Y19" s="90">
        <v>3976886</v>
      </c>
      <c r="AB19" s="90">
        <v>946013.96</v>
      </c>
      <c r="AC19" s="90">
        <v>116961.96</v>
      </c>
    </row>
    <row r="20" spans="1:32" x14ac:dyDescent="0.2">
      <c r="A20" s="251" t="s">
        <v>2617</v>
      </c>
      <c r="B20" s="89">
        <v>2045258.04</v>
      </c>
      <c r="C20" s="89">
        <v>31600</v>
      </c>
      <c r="D20" s="89">
        <v>516488.13</v>
      </c>
      <c r="G20" s="251">
        <v>312343.3</v>
      </c>
      <c r="H20" s="251">
        <v>934242.08</v>
      </c>
      <c r="K20" s="232">
        <v>26290</v>
      </c>
      <c r="L20" s="232">
        <v>59853.73</v>
      </c>
      <c r="O20" s="251">
        <v>217250</v>
      </c>
      <c r="Q20" s="251">
        <v>682935.35</v>
      </c>
      <c r="R20" s="251">
        <v>955989.15</v>
      </c>
      <c r="S20" s="73">
        <v>1243178.07</v>
      </c>
      <c r="U20" s="73">
        <v>3673.78</v>
      </c>
      <c r="W20" s="73">
        <v>2330425.7000000002</v>
      </c>
      <c r="X20" s="73">
        <v>314200</v>
      </c>
      <c r="Y20" s="90">
        <v>2864195.7</v>
      </c>
      <c r="AB20" s="90">
        <v>1088702.55</v>
      </c>
      <c r="AC20" s="90">
        <v>262936.42</v>
      </c>
    </row>
    <row r="21" spans="1:32" x14ac:dyDescent="0.2">
      <c r="A21" s="251" t="s">
        <v>2618</v>
      </c>
      <c r="B21" s="89">
        <v>724918.01</v>
      </c>
      <c r="C21" s="89">
        <v>16012.41</v>
      </c>
      <c r="D21" s="89">
        <v>325831.05</v>
      </c>
      <c r="G21" s="251">
        <v>789309.31</v>
      </c>
      <c r="H21" s="251">
        <v>292109.74</v>
      </c>
      <c r="K21" s="232">
        <v>2000</v>
      </c>
      <c r="L21" s="232">
        <v>102261</v>
      </c>
      <c r="N21" s="232">
        <v>415</v>
      </c>
      <c r="Q21" s="251">
        <v>296230.7</v>
      </c>
      <c r="R21" s="251">
        <v>1540469.93</v>
      </c>
      <c r="S21" s="73">
        <v>1502768.75</v>
      </c>
      <c r="T21" s="73">
        <v>289475</v>
      </c>
      <c r="U21" s="73">
        <v>915.54</v>
      </c>
      <c r="W21" s="73">
        <v>328188</v>
      </c>
      <c r="X21" s="73">
        <v>378200</v>
      </c>
      <c r="Y21" s="90">
        <v>1143921</v>
      </c>
      <c r="AB21" s="90">
        <v>931213.13</v>
      </c>
      <c r="AC21" s="90">
        <v>294719</v>
      </c>
    </row>
    <row r="22" spans="1:32" x14ac:dyDescent="0.2">
      <c r="A22" s="251" t="s">
        <v>2619</v>
      </c>
      <c r="B22" s="89">
        <v>3034018.92</v>
      </c>
      <c r="C22" s="89">
        <v>2938</v>
      </c>
      <c r="D22" s="89">
        <v>590976.51</v>
      </c>
      <c r="G22" s="251">
        <v>412363.43</v>
      </c>
      <c r="H22" s="251">
        <v>109881.17</v>
      </c>
      <c r="L22" s="232">
        <v>65692.14</v>
      </c>
      <c r="N22" s="232">
        <v>2796.26</v>
      </c>
      <c r="Q22" s="251">
        <v>654994.44999999995</v>
      </c>
      <c r="R22" s="251">
        <v>2399548.4500000002</v>
      </c>
      <c r="S22" s="73">
        <v>2869069.44</v>
      </c>
      <c r="T22" s="73">
        <v>225096</v>
      </c>
      <c r="U22" s="73">
        <v>5040.53</v>
      </c>
      <c r="W22" s="73">
        <v>3271101</v>
      </c>
      <c r="X22" s="73">
        <v>358515</v>
      </c>
      <c r="Y22" s="90">
        <v>4500964</v>
      </c>
      <c r="AB22" s="90">
        <v>1571167.67</v>
      </c>
      <c r="AC22" s="90">
        <v>42156.24</v>
      </c>
      <c r="AF22" s="90">
        <v>80385</v>
      </c>
    </row>
    <row r="23" spans="1:32" x14ac:dyDescent="0.2">
      <c r="A23" s="251" t="s">
        <v>2620</v>
      </c>
      <c r="B23" s="89">
        <v>896190.23</v>
      </c>
      <c r="C23" s="89">
        <v>23138.5</v>
      </c>
      <c r="D23" s="89">
        <v>572506.85</v>
      </c>
      <c r="G23" s="251">
        <v>569105.76</v>
      </c>
      <c r="H23" s="251">
        <v>1496500.49</v>
      </c>
      <c r="K23" s="232">
        <v>0</v>
      </c>
      <c r="L23" s="232">
        <v>65862.429999999993</v>
      </c>
      <c r="M23" s="232">
        <v>26066</v>
      </c>
      <c r="Q23" s="251">
        <v>525754.77</v>
      </c>
      <c r="R23" s="251">
        <v>3847094.62</v>
      </c>
      <c r="S23" s="73">
        <v>2041769.54</v>
      </c>
      <c r="T23" s="73">
        <v>239305</v>
      </c>
      <c r="U23" s="73">
        <v>1331.71</v>
      </c>
      <c r="W23" s="73">
        <v>2970004</v>
      </c>
      <c r="X23" s="73">
        <v>410500</v>
      </c>
      <c r="Y23" s="90">
        <v>3993291</v>
      </c>
      <c r="AB23" s="90">
        <v>1116665.3</v>
      </c>
      <c r="AC23" s="90">
        <v>464605.27</v>
      </c>
    </row>
    <row r="24" spans="1:32" x14ac:dyDescent="0.2">
      <c r="A24" s="251" t="s">
        <v>2621</v>
      </c>
      <c r="B24" s="89">
        <v>2142539.15</v>
      </c>
      <c r="C24" s="89">
        <v>34614</v>
      </c>
      <c r="D24" s="89">
        <v>719267.79</v>
      </c>
      <c r="G24" s="251">
        <v>4</v>
      </c>
      <c r="H24" s="251">
        <v>959241.53</v>
      </c>
      <c r="L24" s="232">
        <v>83768.37</v>
      </c>
      <c r="M24" s="232">
        <v>45590</v>
      </c>
      <c r="Q24" s="251">
        <v>690223.53</v>
      </c>
      <c r="R24" s="251">
        <v>2781867.7</v>
      </c>
      <c r="S24" s="73">
        <v>2869522.49</v>
      </c>
      <c r="T24" s="73">
        <v>50000</v>
      </c>
      <c r="U24" s="73">
        <v>4140.6400000000003</v>
      </c>
      <c r="W24" s="73">
        <v>3612140</v>
      </c>
      <c r="X24" s="73">
        <v>520700</v>
      </c>
      <c r="Y24" s="90">
        <v>4988125</v>
      </c>
      <c r="AA24" s="90">
        <v>840</v>
      </c>
      <c r="AB24" s="90">
        <v>1706923.05</v>
      </c>
      <c r="AC24" s="90">
        <v>216855.3</v>
      </c>
      <c r="AF24" s="90">
        <v>400645.21</v>
      </c>
    </row>
    <row r="25" spans="1:32" x14ac:dyDescent="0.2">
      <c r="A25" s="251" t="s">
        <v>2622</v>
      </c>
      <c r="B25" s="89">
        <v>1247685.26</v>
      </c>
      <c r="C25" s="89">
        <v>12400</v>
      </c>
      <c r="D25" s="89">
        <v>504668.1</v>
      </c>
      <c r="G25" s="251">
        <v>531812.12</v>
      </c>
      <c r="H25" s="251">
        <v>226917.21</v>
      </c>
      <c r="K25" s="232">
        <v>68051</v>
      </c>
      <c r="L25" s="232">
        <v>134615.04999999999</v>
      </c>
      <c r="M25" s="232">
        <v>200</v>
      </c>
      <c r="Q25" s="251">
        <v>389050.06</v>
      </c>
      <c r="R25" s="251">
        <v>1887309.56</v>
      </c>
      <c r="S25" s="73">
        <v>1470591.25</v>
      </c>
      <c r="U25" s="73">
        <v>2694.36</v>
      </c>
      <c r="W25" s="73">
        <v>3020129.5</v>
      </c>
      <c r="X25" s="73">
        <v>292100</v>
      </c>
      <c r="Y25" s="90">
        <v>3648192.5</v>
      </c>
      <c r="AB25" s="90">
        <v>1253624.83</v>
      </c>
      <c r="AC25" s="90">
        <v>203925.42</v>
      </c>
    </row>
    <row r="26" spans="1:32" x14ac:dyDescent="0.2">
      <c r="A26" s="251" t="s">
        <v>2623</v>
      </c>
      <c r="B26" s="89">
        <v>1200146.93</v>
      </c>
      <c r="C26" s="89">
        <v>37188.5</v>
      </c>
      <c r="D26" s="89">
        <v>160776.72</v>
      </c>
      <c r="G26" s="251">
        <v>1120027.5</v>
      </c>
      <c r="H26" s="251">
        <v>282386.26</v>
      </c>
      <c r="K26" s="232">
        <v>15719</v>
      </c>
      <c r="L26" s="232">
        <v>77275</v>
      </c>
      <c r="M26" s="232">
        <v>34.92</v>
      </c>
      <c r="Q26" s="251">
        <v>280762.23</v>
      </c>
      <c r="R26" s="251">
        <v>2302867.0299999998</v>
      </c>
      <c r="S26" s="73">
        <v>1061257.96</v>
      </c>
      <c r="U26" s="73">
        <v>1965.78</v>
      </c>
      <c r="W26" s="73">
        <v>1461838</v>
      </c>
      <c r="X26" s="73">
        <v>164700</v>
      </c>
      <c r="Y26" s="90">
        <v>1893651</v>
      </c>
      <c r="AA26" s="90">
        <v>3320</v>
      </c>
      <c r="AB26" s="90">
        <v>815223.88</v>
      </c>
      <c r="AC26" s="90">
        <v>209606.3</v>
      </c>
    </row>
    <row r="27" spans="1:32" x14ac:dyDescent="0.2">
      <c r="A27" s="251" t="s">
        <v>2624</v>
      </c>
      <c r="B27" s="89">
        <v>650435.31000000006</v>
      </c>
      <c r="C27" s="89">
        <v>9387.76</v>
      </c>
      <c r="D27" s="89">
        <v>528786.26</v>
      </c>
      <c r="G27" s="251">
        <v>243424.2</v>
      </c>
      <c r="H27" s="251">
        <v>531051.03</v>
      </c>
      <c r="L27" s="232">
        <v>42030</v>
      </c>
      <c r="Q27" s="251">
        <v>-36254.81</v>
      </c>
      <c r="R27" s="251">
        <v>1722667.58</v>
      </c>
      <c r="S27" s="73">
        <v>1582160.24</v>
      </c>
      <c r="T27" s="73">
        <v>277795</v>
      </c>
      <c r="U27" s="73">
        <v>1199.8900000000001</v>
      </c>
      <c r="W27" s="73">
        <v>907221</v>
      </c>
      <c r="X27" s="73">
        <v>202200</v>
      </c>
      <c r="Y27" s="90">
        <v>1730316.58</v>
      </c>
      <c r="AB27" s="90">
        <v>873251.05</v>
      </c>
      <c r="AC27" s="90">
        <v>192286.42</v>
      </c>
    </row>
    <row r="28" spans="1:32" x14ac:dyDescent="0.2">
      <c r="A28" s="251" t="s">
        <v>2625</v>
      </c>
      <c r="B28" s="89">
        <v>962228.87</v>
      </c>
      <c r="C28" s="89">
        <v>8000</v>
      </c>
      <c r="D28" s="89">
        <v>583306.44999999995</v>
      </c>
      <c r="G28" s="251">
        <v>166605.01999999999</v>
      </c>
      <c r="H28" s="251">
        <v>492450.42</v>
      </c>
      <c r="L28" s="232">
        <v>241379.62</v>
      </c>
      <c r="M28" s="232">
        <v>19587</v>
      </c>
      <c r="Q28" s="251">
        <v>665920.89</v>
      </c>
      <c r="R28" s="251">
        <v>2074532.05</v>
      </c>
      <c r="S28" s="73">
        <v>1303748.08</v>
      </c>
      <c r="U28" s="73">
        <v>1946.12</v>
      </c>
      <c r="W28" s="73">
        <v>1826191.5</v>
      </c>
      <c r="X28" s="73">
        <v>167400</v>
      </c>
      <c r="Y28" s="90">
        <v>2362004.5</v>
      </c>
      <c r="AB28" s="90">
        <v>960650.57</v>
      </c>
      <c r="AC28" s="90">
        <v>731428.8</v>
      </c>
    </row>
    <row r="29" spans="1:32" x14ac:dyDescent="0.2">
      <c r="A29" s="251" t="s">
        <v>2626</v>
      </c>
      <c r="B29" s="89">
        <v>573810.73</v>
      </c>
      <c r="C29" s="89">
        <v>14290.99</v>
      </c>
      <c r="D29" s="89">
        <v>149709.92000000001</v>
      </c>
      <c r="G29" s="251">
        <v>620729.15</v>
      </c>
      <c r="H29" s="251">
        <v>347545.95</v>
      </c>
      <c r="K29" s="232">
        <v>9150</v>
      </c>
      <c r="L29" s="232">
        <v>81156.45</v>
      </c>
      <c r="Q29" s="251">
        <v>-39999.51</v>
      </c>
      <c r="R29" s="251">
        <v>900591.29</v>
      </c>
      <c r="S29" s="73">
        <v>1078247.04</v>
      </c>
      <c r="T29" s="73">
        <v>79400</v>
      </c>
      <c r="U29" s="73">
        <v>727.72</v>
      </c>
      <c r="W29" s="73">
        <v>1414521.7</v>
      </c>
      <c r="X29" s="73">
        <v>221400</v>
      </c>
      <c r="Y29" s="90">
        <v>1836002.7</v>
      </c>
      <c r="AB29" s="90">
        <v>844902.51</v>
      </c>
      <c r="AC29" s="90">
        <v>215960.87</v>
      </c>
    </row>
    <row r="30" spans="1:32" x14ac:dyDescent="0.2">
      <c r="A30" s="251" t="s">
        <v>2627</v>
      </c>
      <c r="B30" s="89">
        <v>1063743.68</v>
      </c>
      <c r="C30" s="89">
        <v>11697.5</v>
      </c>
      <c r="D30" s="89">
        <v>248306.78</v>
      </c>
      <c r="G30" s="251">
        <v>609007.41</v>
      </c>
      <c r="H30" s="251">
        <v>1003818.07</v>
      </c>
      <c r="K30" s="232">
        <v>6000</v>
      </c>
      <c r="L30" s="232">
        <v>55400</v>
      </c>
      <c r="M30" s="232">
        <v>5000</v>
      </c>
      <c r="N30" s="232">
        <v>744.86</v>
      </c>
      <c r="Q30" s="251">
        <v>378559.69</v>
      </c>
      <c r="R30" s="251">
        <v>2673935.1</v>
      </c>
      <c r="S30" s="73">
        <v>1664481.96</v>
      </c>
      <c r="T30" s="73">
        <v>85750</v>
      </c>
      <c r="U30" s="73">
        <v>2104.12</v>
      </c>
      <c r="W30" s="73">
        <v>1939734</v>
      </c>
      <c r="X30" s="73">
        <v>432970</v>
      </c>
      <c r="Y30" s="90">
        <v>2983304</v>
      </c>
      <c r="AB30" s="90">
        <v>1153008.53</v>
      </c>
      <c r="AC30" s="90">
        <v>359120.3</v>
      </c>
    </row>
    <row r="31" spans="1:32" x14ac:dyDescent="0.2">
      <c r="A31" s="251" t="s">
        <v>2628</v>
      </c>
      <c r="B31" s="89">
        <v>1981516.41</v>
      </c>
      <c r="C31" s="89">
        <v>9100</v>
      </c>
      <c r="D31" s="89">
        <v>226853.85</v>
      </c>
      <c r="G31" s="251">
        <v>528912.69999999995</v>
      </c>
      <c r="H31" s="251">
        <v>214957.18</v>
      </c>
      <c r="K31" s="232">
        <v>15200</v>
      </c>
      <c r="L31" s="232">
        <v>55760.23</v>
      </c>
      <c r="N31" s="232">
        <v>309.12</v>
      </c>
      <c r="Q31" s="251">
        <v>396960.67</v>
      </c>
      <c r="R31" s="251">
        <v>1942985.43</v>
      </c>
      <c r="S31" s="73">
        <v>1369475.12</v>
      </c>
      <c r="T31" s="73">
        <v>110375</v>
      </c>
      <c r="U31" s="73">
        <v>3915.38</v>
      </c>
      <c r="W31" s="73">
        <v>1014965</v>
      </c>
      <c r="X31" s="73">
        <v>217136</v>
      </c>
      <c r="Y31" s="90">
        <v>1537116</v>
      </c>
      <c r="AB31" s="90">
        <v>1097887.25</v>
      </c>
      <c r="AC31" s="90">
        <v>242679.67999999999</v>
      </c>
    </row>
    <row r="32" spans="1:32" x14ac:dyDescent="0.2">
      <c r="A32" s="251" t="s">
        <v>2629</v>
      </c>
      <c r="B32" s="89">
        <v>974886.96</v>
      </c>
      <c r="C32" s="89">
        <v>4949.5</v>
      </c>
      <c r="D32" s="89">
        <v>261405.68</v>
      </c>
      <c r="G32" s="251">
        <v>16778.47</v>
      </c>
      <c r="H32" s="251">
        <v>134565.51999999999</v>
      </c>
      <c r="K32" s="232">
        <v>4600</v>
      </c>
      <c r="L32" s="232">
        <v>74032.5</v>
      </c>
      <c r="M32" s="232">
        <v>11000</v>
      </c>
      <c r="N32" s="232">
        <v>414</v>
      </c>
      <c r="Q32" s="251">
        <v>-40975.26</v>
      </c>
      <c r="R32" s="251">
        <v>2306439.37</v>
      </c>
      <c r="S32" s="73">
        <v>1354610.94</v>
      </c>
      <c r="T32" s="73">
        <v>188770</v>
      </c>
      <c r="U32" s="73">
        <v>1730.44</v>
      </c>
      <c r="W32" s="73">
        <v>2058868</v>
      </c>
      <c r="X32" s="73">
        <v>174900</v>
      </c>
      <c r="Y32" s="90">
        <v>2599500</v>
      </c>
      <c r="AB32" s="90">
        <v>1019256.44</v>
      </c>
      <c r="AC32" s="90">
        <v>12835.24</v>
      </c>
    </row>
    <row r="33" spans="1:32" x14ac:dyDescent="0.2">
      <c r="A33" s="251" t="s">
        <v>2630</v>
      </c>
      <c r="B33" s="89">
        <v>1057349.8700000001</v>
      </c>
      <c r="C33" s="89">
        <v>6000</v>
      </c>
      <c r="D33" s="89">
        <v>229995.71</v>
      </c>
      <c r="G33" s="251">
        <v>310758.95</v>
      </c>
      <c r="H33" s="251">
        <v>461039.1</v>
      </c>
      <c r="L33" s="232">
        <v>40851</v>
      </c>
      <c r="M33" s="232">
        <v>5000</v>
      </c>
      <c r="N33" s="232">
        <v>0</v>
      </c>
      <c r="Q33" s="251">
        <v>210640.16</v>
      </c>
      <c r="R33" s="251">
        <v>1600056.47</v>
      </c>
      <c r="S33" s="73">
        <v>1236938.45</v>
      </c>
      <c r="T33" s="73">
        <v>165600</v>
      </c>
      <c r="U33" s="73">
        <v>1689.5</v>
      </c>
      <c r="W33" s="73">
        <v>1521113</v>
      </c>
      <c r="X33" s="73">
        <v>156600</v>
      </c>
      <c r="Y33" s="90">
        <v>1870117</v>
      </c>
      <c r="AB33" s="90">
        <v>685072.85</v>
      </c>
      <c r="AC33" s="90">
        <v>207751.44</v>
      </c>
    </row>
    <row r="34" spans="1:32" x14ac:dyDescent="0.2">
      <c r="A34" s="251" t="s">
        <v>2776</v>
      </c>
      <c r="B34" s="89">
        <v>871197.47</v>
      </c>
      <c r="C34" s="89">
        <v>40292.75</v>
      </c>
      <c r="D34" s="89">
        <v>538133.74</v>
      </c>
      <c r="G34" s="251">
        <v>95341.09</v>
      </c>
      <c r="H34" s="251">
        <v>633581.35</v>
      </c>
      <c r="K34" s="232">
        <v>2900</v>
      </c>
      <c r="L34" s="232">
        <v>54146</v>
      </c>
      <c r="M34" s="232">
        <v>15094</v>
      </c>
      <c r="Q34" s="251">
        <v>405612.09</v>
      </c>
      <c r="R34" s="251">
        <v>2970314.75</v>
      </c>
      <c r="S34" s="73">
        <v>1786103.41</v>
      </c>
      <c r="T34" s="73">
        <v>198150</v>
      </c>
      <c r="U34" s="73">
        <v>1273.1300000000001</v>
      </c>
      <c r="W34" s="73">
        <v>1292123</v>
      </c>
      <c r="X34" s="73">
        <v>168900</v>
      </c>
      <c r="Y34" s="90">
        <v>2008994.5</v>
      </c>
      <c r="AB34" s="90">
        <v>963021.98</v>
      </c>
      <c r="AC34" s="90">
        <v>644179.15</v>
      </c>
      <c r="AE34" s="90">
        <v>1120</v>
      </c>
    </row>
    <row r="35" spans="1:32" x14ac:dyDescent="0.2">
      <c r="A35" s="251" t="s">
        <v>2777</v>
      </c>
      <c r="B35" s="89">
        <v>1721647.09</v>
      </c>
      <c r="C35" s="89">
        <v>89545</v>
      </c>
      <c r="D35" s="89">
        <v>368690.68</v>
      </c>
      <c r="G35" s="251">
        <v>1166086.1200000001</v>
      </c>
      <c r="H35" s="251">
        <v>849674.96</v>
      </c>
      <c r="K35" s="232">
        <v>0</v>
      </c>
      <c r="L35" s="232">
        <v>76389.240000000005</v>
      </c>
      <c r="M35" s="232">
        <v>0</v>
      </c>
      <c r="Q35" s="251">
        <v>418312.52</v>
      </c>
      <c r="R35" s="251">
        <v>3203233.17</v>
      </c>
      <c r="S35" s="73">
        <v>2398933.5</v>
      </c>
      <c r="T35" s="73">
        <v>303777</v>
      </c>
      <c r="U35" s="73">
        <v>2612.2399999999998</v>
      </c>
      <c r="W35" s="73">
        <v>873948</v>
      </c>
      <c r="X35" s="73">
        <v>278688</v>
      </c>
      <c r="Y35" s="90">
        <v>2066237</v>
      </c>
      <c r="AB35" s="90">
        <v>1222306.24</v>
      </c>
      <c r="AC35" s="90">
        <v>231606.65</v>
      </c>
    </row>
    <row r="36" spans="1:32" x14ac:dyDescent="0.2">
      <c r="A36" s="251" t="s">
        <v>2778</v>
      </c>
      <c r="B36" s="89">
        <v>609537.53</v>
      </c>
      <c r="C36" s="89">
        <v>58468.81</v>
      </c>
      <c r="D36" s="89">
        <v>143594.93</v>
      </c>
      <c r="G36" s="251">
        <v>58436.81</v>
      </c>
      <c r="H36" s="251">
        <v>135638.93</v>
      </c>
      <c r="L36" s="232">
        <v>44399.03</v>
      </c>
      <c r="M36" s="232">
        <v>12226</v>
      </c>
      <c r="Q36" s="251">
        <v>79557</v>
      </c>
      <c r="R36" s="251">
        <v>2001291.5</v>
      </c>
      <c r="S36" s="73">
        <v>904945.64</v>
      </c>
      <c r="U36" s="73">
        <v>1054.23</v>
      </c>
      <c r="W36" s="73">
        <v>1001100</v>
      </c>
      <c r="X36" s="73">
        <v>180888</v>
      </c>
      <c r="Y36" s="90">
        <v>1348894</v>
      </c>
      <c r="AB36" s="90">
        <v>562059.06000000006</v>
      </c>
      <c r="AC36" s="90">
        <v>81842.58</v>
      </c>
    </row>
    <row r="37" spans="1:32" x14ac:dyDescent="0.2">
      <c r="A37" s="251" t="s">
        <v>2804</v>
      </c>
      <c r="B37" s="89">
        <v>666056.76</v>
      </c>
      <c r="C37" s="89">
        <v>11116.76</v>
      </c>
      <c r="D37" s="89">
        <v>264094.78999999998</v>
      </c>
      <c r="G37" s="251">
        <v>1546612.72</v>
      </c>
      <c r="H37" s="251">
        <v>798085.23</v>
      </c>
      <c r="L37" s="232">
        <v>38842.019999999997</v>
      </c>
      <c r="N37" s="232">
        <v>88.54</v>
      </c>
      <c r="Q37" s="251">
        <v>322501.8</v>
      </c>
      <c r="R37" s="251">
        <v>3800882.66</v>
      </c>
      <c r="S37" s="73">
        <v>1321617.6599999999</v>
      </c>
      <c r="T37" s="73">
        <v>40000</v>
      </c>
      <c r="U37" s="73">
        <v>1279.71</v>
      </c>
      <c r="X37" s="73">
        <v>175600</v>
      </c>
      <c r="Y37" s="90">
        <v>519703</v>
      </c>
      <c r="AB37" s="90">
        <v>990033.06</v>
      </c>
      <c r="AC37" s="90">
        <v>269195.64</v>
      </c>
    </row>
    <row r="38" spans="1:32" x14ac:dyDescent="0.2">
      <c r="A38" s="251" t="s">
        <v>2631</v>
      </c>
      <c r="B38" s="89">
        <v>1007894.69</v>
      </c>
      <c r="C38" s="89">
        <v>8636.75</v>
      </c>
      <c r="D38" s="89">
        <v>62109.3</v>
      </c>
      <c r="G38" s="251">
        <v>541181.75</v>
      </c>
      <c r="H38" s="251">
        <v>243364.5</v>
      </c>
      <c r="K38" s="232">
        <v>2400</v>
      </c>
      <c r="L38" s="232">
        <v>65008</v>
      </c>
      <c r="M38" s="232">
        <v>76557.16</v>
      </c>
      <c r="N38" s="232">
        <v>637.20000000000005</v>
      </c>
      <c r="O38" s="251">
        <v>482193</v>
      </c>
      <c r="Q38" s="251">
        <v>149954.5</v>
      </c>
      <c r="R38" s="251">
        <v>2024806.3999999999</v>
      </c>
      <c r="S38" s="73">
        <v>1399323.4</v>
      </c>
      <c r="U38" s="73">
        <v>1609.33</v>
      </c>
      <c r="W38" s="73">
        <v>1152634</v>
      </c>
      <c r="X38" s="73">
        <v>155060.98000000001</v>
      </c>
      <c r="Y38" s="90">
        <v>1692814</v>
      </c>
      <c r="AB38" s="90">
        <v>765687.33</v>
      </c>
      <c r="AC38" s="90">
        <v>132425.81</v>
      </c>
      <c r="AF38" s="90">
        <v>28350</v>
      </c>
    </row>
    <row r="39" spans="1:32" x14ac:dyDescent="0.2">
      <c r="A39" s="251" t="s">
        <v>2632</v>
      </c>
      <c r="B39" s="89">
        <v>1178130.04</v>
      </c>
      <c r="C39" s="89">
        <v>28612.89</v>
      </c>
      <c r="D39" s="89">
        <v>59676.72</v>
      </c>
      <c r="G39" s="251">
        <v>325932.21999999997</v>
      </c>
      <c r="H39" s="251">
        <v>262218.28999999998</v>
      </c>
      <c r="K39" s="232">
        <v>0</v>
      </c>
      <c r="L39" s="232">
        <v>54945</v>
      </c>
      <c r="M39" s="232">
        <v>180520</v>
      </c>
      <c r="N39" s="232">
        <v>3008</v>
      </c>
      <c r="Q39" s="251">
        <v>172536.46</v>
      </c>
      <c r="R39" s="251">
        <v>2381908.6800000002</v>
      </c>
      <c r="S39" s="73">
        <v>1446470.81</v>
      </c>
      <c r="U39" s="73">
        <v>2478.6799999999998</v>
      </c>
      <c r="W39" s="73">
        <v>1143799.8999999999</v>
      </c>
      <c r="X39" s="73">
        <v>127296.89</v>
      </c>
      <c r="Y39" s="90">
        <v>1678005.9</v>
      </c>
      <c r="AB39" s="90">
        <v>924049.4</v>
      </c>
      <c r="AC39" s="90">
        <v>179272.98</v>
      </c>
      <c r="AF39" s="90">
        <v>26784</v>
      </c>
    </row>
    <row r="40" spans="1:32" x14ac:dyDescent="0.2">
      <c r="A40" s="251" t="s">
        <v>2633</v>
      </c>
      <c r="B40" s="89">
        <v>582374.52</v>
      </c>
      <c r="C40" s="89">
        <v>32229.4</v>
      </c>
      <c r="D40" s="89">
        <v>162621.06</v>
      </c>
      <c r="G40" s="251">
        <v>978256.07</v>
      </c>
      <c r="H40" s="251">
        <v>238064.19</v>
      </c>
      <c r="K40" s="232">
        <v>0</v>
      </c>
      <c r="L40" s="232">
        <v>59060.38</v>
      </c>
      <c r="N40" s="232">
        <v>375</v>
      </c>
      <c r="O40" s="251">
        <v>255606</v>
      </c>
      <c r="Q40" s="251">
        <v>437147.66</v>
      </c>
      <c r="R40" s="251">
        <v>2692203.68</v>
      </c>
      <c r="S40" s="73">
        <v>1645660.36</v>
      </c>
      <c r="U40" s="73">
        <v>862.34</v>
      </c>
      <c r="W40" s="73">
        <v>1772221.2</v>
      </c>
      <c r="X40" s="73">
        <v>94726</v>
      </c>
      <c r="Y40" s="90">
        <v>2200157.2000000002</v>
      </c>
      <c r="AB40" s="90">
        <v>1153058.75</v>
      </c>
      <c r="AC40" s="90">
        <v>230270.59</v>
      </c>
    </row>
    <row r="41" spans="1:32" x14ac:dyDescent="0.2">
      <c r="A41" s="251" t="s">
        <v>2634</v>
      </c>
      <c r="B41" s="89">
        <v>377000.59</v>
      </c>
      <c r="C41" s="89">
        <v>22084</v>
      </c>
      <c r="D41" s="89">
        <v>114663.32</v>
      </c>
      <c r="G41" s="251">
        <v>294955.33</v>
      </c>
      <c r="H41" s="251">
        <v>174915.22</v>
      </c>
      <c r="K41" s="232">
        <v>3500</v>
      </c>
      <c r="L41" s="232">
        <v>58698</v>
      </c>
      <c r="M41" s="232">
        <v>13040</v>
      </c>
      <c r="N41" s="232">
        <v>806</v>
      </c>
      <c r="O41" s="251">
        <v>231690</v>
      </c>
      <c r="Q41" s="251">
        <v>-93127</v>
      </c>
      <c r="R41" s="251">
        <v>2888756.2</v>
      </c>
      <c r="S41" s="73">
        <v>1620740.88</v>
      </c>
      <c r="U41" s="73">
        <v>548.37</v>
      </c>
      <c r="W41" s="73">
        <v>1577757</v>
      </c>
      <c r="X41" s="73">
        <v>74682.38</v>
      </c>
      <c r="Y41" s="90">
        <v>2167302</v>
      </c>
      <c r="AB41" s="90">
        <v>787706.59</v>
      </c>
      <c r="AC41" s="90">
        <v>185873.9</v>
      </c>
      <c r="AF41" s="90">
        <v>26257.5</v>
      </c>
    </row>
    <row r="42" spans="1:32" x14ac:dyDescent="0.2">
      <c r="A42" s="251" t="s">
        <v>2635</v>
      </c>
      <c r="B42" s="89">
        <v>941920.63</v>
      </c>
      <c r="C42" s="89">
        <v>63636</v>
      </c>
      <c r="D42" s="89">
        <v>71011.960000000006</v>
      </c>
      <c r="G42" s="251">
        <v>506723.87</v>
      </c>
      <c r="H42" s="251">
        <v>328105.82</v>
      </c>
      <c r="K42" s="232">
        <v>2000</v>
      </c>
      <c r="L42" s="232">
        <v>95074.23</v>
      </c>
      <c r="N42" s="232">
        <v>735.72</v>
      </c>
      <c r="O42" s="251">
        <v>28380</v>
      </c>
      <c r="Q42" s="251">
        <v>318964.15000000002</v>
      </c>
      <c r="R42" s="251">
        <v>3281518.85</v>
      </c>
      <c r="S42" s="73">
        <v>2791626</v>
      </c>
      <c r="U42" s="73">
        <v>1734.94</v>
      </c>
      <c r="W42" s="73">
        <v>2788163.5</v>
      </c>
      <c r="X42" s="73">
        <v>335236.93</v>
      </c>
      <c r="Y42" s="90">
        <v>3711287.5</v>
      </c>
      <c r="AB42" s="90">
        <v>1434222.5</v>
      </c>
      <c r="AC42" s="90">
        <v>280636.57</v>
      </c>
      <c r="AD42" s="90">
        <v>70484.899999999994</v>
      </c>
      <c r="AF42" s="90">
        <v>75666</v>
      </c>
    </row>
    <row r="43" spans="1:32" x14ac:dyDescent="0.2">
      <c r="A43" s="251" t="s">
        <v>2636</v>
      </c>
      <c r="B43" s="89">
        <v>1086426.72</v>
      </c>
      <c r="C43" s="89">
        <v>18514.5</v>
      </c>
      <c r="D43" s="89">
        <v>111356.55</v>
      </c>
      <c r="G43" s="251">
        <v>164390.94</v>
      </c>
      <c r="H43" s="251">
        <v>773758.2</v>
      </c>
      <c r="K43" s="232">
        <v>6000</v>
      </c>
      <c r="L43" s="232">
        <v>89506.3</v>
      </c>
      <c r="N43" s="232">
        <v>473.04</v>
      </c>
      <c r="O43" s="251">
        <v>160135</v>
      </c>
      <c r="Q43" s="251">
        <v>308544.71999999997</v>
      </c>
      <c r="R43" s="251">
        <v>3750097.45</v>
      </c>
      <c r="S43" s="73">
        <v>2803374.37</v>
      </c>
      <c r="U43" s="73">
        <v>1952.47</v>
      </c>
      <c r="W43" s="73">
        <v>1951194</v>
      </c>
      <c r="X43" s="73">
        <v>342698.02</v>
      </c>
      <c r="Y43" s="90">
        <v>2729614</v>
      </c>
      <c r="AB43" s="90">
        <v>1523518.49</v>
      </c>
      <c r="AC43" s="90">
        <v>284352.78000000003</v>
      </c>
      <c r="AF43" s="90">
        <v>58360.5</v>
      </c>
    </row>
    <row r="44" spans="1:32" x14ac:dyDescent="0.2">
      <c r="A44" s="251" t="s">
        <v>2637</v>
      </c>
      <c r="B44" s="89">
        <v>678370.8</v>
      </c>
      <c r="C44" s="89">
        <v>5392.98</v>
      </c>
      <c r="D44" s="89">
        <v>145820.82</v>
      </c>
      <c r="G44" s="251">
        <v>367952.07</v>
      </c>
      <c r="H44" s="251">
        <v>274076.57</v>
      </c>
      <c r="K44" s="232">
        <v>13032</v>
      </c>
      <c r="L44" s="232">
        <v>40890</v>
      </c>
      <c r="M44" s="232">
        <v>254298</v>
      </c>
      <c r="Q44" s="251">
        <v>105632.35</v>
      </c>
      <c r="R44" s="251">
        <v>1851653.95</v>
      </c>
      <c r="S44" s="73">
        <v>1404549.99</v>
      </c>
      <c r="U44" s="73">
        <v>1283.1600000000001</v>
      </c>
      <c r="W44" s="73">
        <v>1024222.41</v>
      </c>
      <c r="X44" s="73">
        <v>108013.19</v>
      </c>
      <c r="Y44" s="90">
        <v>1672866.41</v>
      </c>
      <c r="AB44" s="90">
        <v>703129.2</v>
      </c>
      <c r="AC44" s="90">
        <v>144117.88</v>
      </c>
      <c r="AF44" s="90">
        <v>35406</v>
      </c>
    </row>
    <row r="45" spans="1:32" x14ac:dyDescent="0.2">
      <c r="A45" s="251" t="s">
        <v>2779</v>
      </c>
      <c r="B45" s="89">
        <v>330985.07</v>
      </c>
      <c r="C45" s="89">
        <v>15399.32</v>
      </c>
      <c r="D45" s="89">
        <v>39046.85</v>
      </c>
      <c r="G45" s="251">
        <v>295935.71999999997</v>
      </c>
      <c r="H45" s="251">
        <v>384680.72</v>
      </c>
      <c r="K45" s="232">
        <v>22200</v>
      </c>
      <c r="L45" s="232">
        <v>74175</v>
      </c>
      <c r="M45" s="232">
        <v>137320</v>
      </c>
      <c r="N45" s="232">
        <v>316.26</v>
      </c>
      <c r="Q45" s="251">
        <v>93179.91</v>
      </c>
      <c r="R45" s="251">
        <v>1865771.67</v>
      </c>
      <c r="S45" s="73">
        <v>1218257.3</v>
      </c>
      <c r="U45" s="73">
        <v>675.6</v>
      </c>
      <c r="W45" s="73">
        <v>1038671</v>
      </c>
      <c r="X45" s="73">
        <v>181295.84</v>
      </c>
      <c r="Y45" s="90">
        <v>1696377</v>
      </c>
      <c r="AB45" s="90">
        <v>803165.83</v>
      </c>
      <c r="AC45" s="90">
        <v>173334.79</v>
      </c>
      <c r="AF45" s="90">
        <v>14921</v>
      </c>
    </row>
    <row r="46" spans="1:32" x14ac:dyDescent="0.2">
      <c r="A46" s="251" t="s">
        <v>2780</v>
      </c>
      <c r="B46" s="89">
        <v>227782.51</v>
      </c>
      <c r="C46" s="89">
        <v>0</v>
      </c>
      <c r="D46" s="89">
        <v>169209.12</v>
      </c>
      <c r="G46" s="251">
        <v>564927.73</v>
      </c>
      <c r="H46" s="251">
        <v>188408.7</v>
      </c>
      <c r="K46" s="232">
        <v>0</v>
      </c>
      <c r="L46" s="232">
        <v>33850</v>
      </c>
      <c r="O46" s="251">
        <v>47300</v>
      </c>
      <c r="Q46" s="251">
        <v>161936.54</v>
      </c>
      <c r="R46" s="251">
        <v>1234901.48</v>
      </c>
      <c r="S46" s="73">
        <v>863340.66</v>
      </c>
      <c r="U46" s="73">
        <v>601.83000000000004</v>
      </c>
      <c r="W46" s="73">
        <v>1148404</v>
      </c>
      <c r="X46" s="73">
        <v>109588.06</v>
      </c>
      <c r="Y46" s="90">
        <v>1564404</v>
      </c>
      <c r="AB46" s="90">
        <v>346968.78</v>
      </c>
      <c r="AC46" s="90">
        <v>141704.79</v>
      </c>
      <c r="AF46" s="90">
        <v>25857</v>
      </c>
    </row>
    <row r="47" spans="1:32" x14ac:dyDescent="0.2">
      <c r="A47" s="251" t="s">
        <v>2798</v>
      </c>
      <c r="B47" s="89">
        <v>516154.15</v>
      </c>
      <c r="C47" s="89">
        <v>0</v>
      </c>
      <c r="D47" s="89">
        <v>69214.850000000006</v>
      </c>
      <c r="G47" s="251">
        <v>1065162.08</v>
      </c>
      <c r="H47" s="251">
        <v>334166.88</v>
      </c>
      <c r="K47" s="232">
        <v>3800</v>
      </c>
      <c r="L47" s="232">
        <v>56372</v>
      </c>
      <c r="M47" s="232">
        <v>113500</v>
      </c>
      <c r="O47" s="251">
        <v>383062</v>
      </c>
      <c r="Q47" s="251">
        <v>-406528.46</v>
      </c>
      <c r="R47" s="251">
        <v>2300894.7000000002</v>
      </c>
      <c r="S47" s="73">
        <v>1578653.47</v>
      </c>
      <c r="U47" s="73">
        <v>773.77</v>
      </c>
      <c r="W47" s="73">
        <v>1052587.5</v>
      </c>
      <c r="X47" s="73">
        <v>95295.55</v>
      </c>
      <c r="Y47" s="90">
        <v>1601857.5</v>
      </c>
      <c r="AB47" s="90">
        <v>702360.79</v>
      </c>
      <c r="AC47" s="90">
        <v>198108.21</v>
      </c>
      <c r="AF47" s="90">
        <v>2610</v>
      </c>
    </row>
    <row r="48" spans="1:32" x14ac:dyDescent="0.2">
      <c r="A48" s="251" t="s">
        <v>2805</v>
      </c>
      <c r="B48" s="89">
        <v>585307.13</v>
      </c>
      <c r="C48" s="89">
        <v>6209.5</v>
      </c>
      <c r="D48" s="89">
        <v>88485.63</v>
      </c>
      <c r="G48" s="251">
        <v>4094776.34</v>
      </c>
      <c r="H48" s="251">
        <v>239901.07</v>
      </c>
      <c r="K48" s="232">
        <v>3000</v>
      </c>
      <c r="L48" s="232">
        <v>36978.97</v>
      </c>
      <c r="O48" s="251">
        <v>3840</v>
      </c>
      <c r="Q48" s="251">
        <v>-90205.32</v>
      </c>
      <c r="R48" s="251">
        <v>4006426</v>
      </c>
      <c r="S48" s="73">
        <v>1760935.32</v>
      </c>
      <c r="U48" s="73">
        <v>1074.77</v>
      </c>
      <c r="W48" s="73">
        <v>874960.2</v>
      </c>
      <c r="X48" s="73">
        <v>140580</v>
      </c>
      <c r="Y48" s="90">
        <v>1481560.2</v>
      </c>
      <c r="AB48" s="90">
        <v>649295.24</v>
      </c>
      <c r="AC48" s="90">
        <v>285298.15000000002</v>
      </c>
      <c r="AF48" s="90">
        <v>30643.5</v>
      </c>
    </row>
    <row r="49" spans="1:32" x14ac:dyDescent="0.2">
      <c r="A49" s="251" t="s">
        <v>2638</v>
      </c>
      <c r="B49" s="89">
        <v>246843.44</v>
      </c>
      <c r="C49" s="89">
        <v>167143.60999999999</v>
      </c>
      <c r="D49" s="89">
        <v>159840.18</v>
      </c>
      <c r="G49" s="251">
        <v>317472.25</v>
      </c>
      <c r="H49" s="251">
        <v>268347.02</v>
      </c>
      <c r="K49" s="232">
        <v>8000</v>
      </c>
      <c r="L49" s="232">
        <v>45461.33</v>
      </c>
      <c r="Q49" s="251">
        <v>-110</v>
      </c>
      <c r="R49" s="251">
        <v>1877057.75</v>
      </c>
      <c r="S49" s="73">
        <v>1063265.06</v>
      </c>
      <c r="U49" s="73">
        <v>560.45000000000005</v>
      </c>
      <c r="W49" s="73">
        <v>1392981</v>
      </c>
      <c r="X49" s="73">
        <v>19950</v>
      </c>
      <c r="Y49" s="90">
        <v>1670831</v>
      </c>
      <c r="AB49" s="90">
        <v>622938.37</v>
      </c>
      <c r="AC49" s="90">
        <v>156731.04</v>
      </c>
    </row>
    <row r="50" spans="1:32" x14ac:dyDescent="0.2">
      <c r="A50" s="251" t="s">
        <v>2639</v>
      </c>
      <c r="B50" s="89">
        <v>87741.06</v>
      </c>
      <c r="C50" s="89">
        <v>189047.48</v>
      </c>
      <c r="D50" s="89">
        <v>60000.41</v>
      </c>
      <c r="G50" s="251">
        <v>467482.6</v>
      </c>
      <c r="H50" s="251">
        <v>301529.8</v>
      </c>
      <c r="K50" s="232">
        <v>4500</v>
      </c>
      <c r="L50" s="232">
        <v>33054</v>
      </c>
      <c r="Q50" s="251">
        <v>8</v>
      </c>
      <c r="R50" s="251">
        <v>2506199.65</v>
      </c>
      <c r="S50" s="73">
        <v>987346.25</v>
      </c>
      <c r="T50" s="73">
        <v>169340</v>
      </c>
      <c r="U50" s="73">
        <v>259.43</v>
      </c>
      <c r="W50" s="73">
        <v>2122168.4</v>
      </c>
      <c r="X50" s="73">
        <v>215400</v>
      </c>
      <c r="Y50" s="90">
        <v>2486152.4</v>
      </c>
      <c r="AB50" s="90">
        <v>766995.2</v>
      </c>
      <c r="AC50" s="90">
        <v>73133.399999999994</v>
      </c>
      <c r="AF50" s="90">
        <v>11760</v>
      </c>
    </row>
    <row r="51" spans="1:32" x14ac:dyDescent="0.2">
      <c r="A51" s="251" t="s">
        <v>2640</v>
      </c>
      <c r="B51" s="89">
        <v>85378.51</v>
      </c>
      <c r="C51" s="89">
        <v>14694.87</v>
      </c>
      <c r="D51" s="89">
        <v>73762.64</v>
      </c>
      <c r="G51" s="251">
        <v>3</v>
      </c>
      <c r="H51" s="251">
        <v>162420.29999999999</v>
      </c>
      <c r="K51" s="232">
        <v>3500</v>
      </c>
      <c r="L51" s="232">
        <v>41242.57</v>
      </c>
      <c r="P51" s="251">
        <v>-238853.94</v>
      </c>
      <c r="Q51" s="251">
        <v>3435</v>
      </c>
      <c r="R51" s="251">
        <v>1985151.03</v>
      </c>
      <c r="S51" s="73">
        <v>1035107.1</v>
      </c>
      <c r="T51" s="73">
        <v>144390</v>
      </c>
      <c r="W51" s="73">
        <v>1234026.5</v>
      </c>
      <c r="X51" s="73">
        <v>61536.25</v>
      </c>
      <c r="Y51" s="90">
        <v>1574326.5</v>
      </c>
      <c r="AB51" s="90">
        <v>802062.67</v>
      </c>
      <c r="AC51" s="90">
        <v>99571.64</v>
      </c>
      <c r="AF51" s="90">
        <v>20000</v>
      </c>
    </row>
    <row r="52" spans="1:32" x14ac:dyDescent="0.2">
      <c r="A52" s="251" t="s">
        <v>2641</v>
      </c>
      <c r="B52" s="89">
        <v>67169</v>
      </c>
      <c r="C52" s="89">
        <v>86802.31</v>
      </c>
      <c r="D52" s="89">
        <v>141863.74</v>
      </c>
      <c r="G52" s="251">
        <v>769272.9</v>
      </c>
      <c r="H52" s="251">
        <v>223623.66</v>
      </c>
      <c r="K52" s="232">
        <v>67453</v>
      </c>
      <c r="L52" s="232">
        <v>32785</v>
      </c>
      <c r="O52" s="251">
        <v>1200</v>
      </c>
      <c r="P52" s="251">
        <v>-274361.78999999998</v>
      </c>
      <c r="Q52" s="251">
        <v>-355164.49</v>
      </c>
      <c r="R52" s="251">
        <v>1821817.03</v>
      </c>
      <c r="S52" s="73">
        <v>1277698.6599999999</v>
      </c>
      <c r="T52" s="73">
        <v>80000</v>
      </c>
      <c r="U52" s="73">
        <v>393.7</v>
      </c>
      <c r="W52" s="73">
        <v>1975463</v>
      </c>
      <c r="X52" s="73">
        <v>300</v>
      </c>
      <c r="Y52" s="90">
        <v>2405228</v>
      </c>
      <c r="AB52" s="90">
        <v>743408.3</v>
      </c>
      <c r="AC52" s="90">
        <v>61368.2</v>
      </c>
    </row>
    <row r="53" spans="1:32" x14ac:dyDescent="0.2">
      <c r="A53" s="251" t="s">
        <v>2642</v>
      </c>
      <c r="B53" s="89">
        <v>519404.86</v>
      </c>
      <c r="C53" s="89">
        <v>218555.06</v>
      </c>
      <c r="D53" s="89">
        <v>241685.24</v>
      </c>
      <c r="G53" s="251">
        <v>537392.15</v>
      </c>
      <c r="H53" s="251">
        <v>515179.73</v>
      </c>
      <c r="K53" s="232">
        <v>0</v>
      </c>
      <c r="L53" s="232">
        <v>46559</v>
      </c>
      <c r="Q53" s="251">
        <v>-4616179.9000000004</v>
      </c>
      <c r="R53" s="251">
        <v>1102265.42</v>
      </c>
      <c r="S53" s="73">
        <v>1669871.1</v>
      </c>
      <c r="T53" s="73">
        <v>170000</v>
      </c>
      <c r="U53" s="73">
        <v>908.97</v>
      </c>
      <c r="W53" s="73">
        <v>1787590</v>
      </c>
      <c r="X53" s="73">
        <v>133200</v>
      </c>
      <c r="Y53" s="90">
        <v>2582966</v>
      </c>
      <c r="AB53" s="90">
        <v>936367.77</v>
      </c>
      <c r="AC53" s="90">
        <v>81793.38</v>
      </c>
      <c r="AE53" s="90">
        <v>3100</v>
      </c>
      <c r="AF53" s="90">
        <v>6418</v>
      </c>
    </row>
    <row r="54" spans="1:32" x14ac:dyDescent="0.2">
      <c r="A54" s="251" t="s">
        <v>2643</v>
      </c>
      <c r="B54" s="89">
        <v>457221.81</v>
      </c>
      <c r="C54" s="89">
        <v>173345.38</v>
      </c>
      <c r="D54" s="89">
        <v>89378.92</v>
      </c>
      <c r="G54" s="251">
        <v>109482.86</v>
      </c>
      <c r="H54" s="251">
        <v>424552.29</v>
      </c>
      <c r="L54" s="232">
        <v>27990</v>
      </c>
      <c r="P54" s="251">
        <v>-120959.07</v>
      </c>
      <c r="R54" s="251">
        <v>2172216.88</v>
      </c>
      <c r="S54" s="73">
        <v>1195834.6299999999</v>
      </c>
      <c r="T54" s="73">
        <v>271358</v>
      </c>
      <c r="U54" s="73">
        <v>776.46</v>
      </c>
      <c r="W54" s="73">
        <v>1013359</v>
      </c>
      <c r="X54" s="73">
        <v>260430</v>
      </c>
      <c r="Y54" s="90">
        <v>1314599</v>
      </c>
      <c r="AB54" s="90">
        <v>908595.16</v>
      </c>
      <c r="AC54" s="90">
        <v>81438.2</v>
      </c>
    </row>
    <row r="55" spans="1:32" x14ac:dyDescent="0.2">
      <c r="A55" s="251" t="s">
        <v>2644</v>
      </c>
      <c r="B55" s="89">
        <v>190300.96</v>
      </c>
      <c r="C55" s="89">
        <v>106565.56</v>
      </c>
      <c r="D55" s="89">
        <v>89942.57</v>
      </c>
      <c r="G55" s="251">
        <v>1231701.6000000001</v>
      </c>
      <c r="H55" s="251">
        <v>529789.18999999994</v>
      </c>
      <c r="K55" s="232">
        <v>22500</v>
      </c>
      <c r="L55" s="232">
        <v>40050</v>
      </c>
      <c r="R55" s="251">
        <v>1936400.69</v>
      </c>
      <c r="S55" s="73">
        <v>863790.54</v>
      </c>
      <c r="W55" s="73">
        <v>1053000</v>
      </c>
      <c r="Y55" s="90">
        <v>1289464</v>
      </c>
      <c r="AB55" s="90">
        <v>434211.36</v>
      </c>
      <c r="AC55" s="90">
        <v>115286.1</v>
      </c>
    </row>
    <row r="56" spans="1:32" x14ac:dyDescent="0.2">
      <c r="A56" s="251" t="s">
        <v>2645</v>
      </c>
      <c r="B56" s="89">
        <v>306381.2</v>
      </c>
      <c r="C56" s="89">
        <v>10892.46</v>
      </c>
      <c r="D56" s="89">
        <v>218077.85</v>
      </c>
      <c r="G56" s="251">
        <v>41536.160000000003</v>
      </c>
      <c r="H56" s="251">
        <v>358915.36</v>
      </c>
      <c r="K56" s="232">
        <v>4000</v>
      </c>
      <c r="L56" s="232">
        <v>61295.98</v>
      </c>
      <c r="P56" s="251">
        <v>297917.32</v>
      </c>
      <c r="R56" s="251">
        <v>1262941.0900000001</v>
      </c>
      <c r="S56" s="73">
        <v>1517971.35</v>
      </c>
      <c r="T56" s="73">
        <v>31200</v>
      </c>
      <c r="U56" s="73">
        <v>640.5</v>
      </c>
      <c r="W56" s="73">
        <v>1997338</v>
      </c>
      <c r="X56" s="73">
        <v>250800</v>
      </c>
      <c r="Y56" s="90">
        <v>2718938</v>
      </c>
      <c r="AB56" s="90">
        <v>876857.54</v>
      </c>
      <c r="AC56" s="90">
        <v>94053.08</v>
      </c>
    </row>
    <row r="57" spans="1:32" x14ac:dyDescent="0.2">
      <c r="A57" s="251" t="s">
        <v>2781</v>
      </c>
      <c r="B57" s="89">
        <v>270197.51</v>
      </c>
      <c r="C57" s="89">
        <v>51958.64</v>
      </c>
      <c r="D57" s="89">
        <v>73601.440000000002</v>
      </c>
      <c r="G57" s="251">
        <v>523260.43</v>
      </c>
      <c r="H57" s="251">
        <v>596522.06999999995</v>
      </c>
      <c r="K57" s="232">
        <v>3000</v>
      </c>
      <c r="L57" s="232">
        <v>57886.02</v>
      </c>
      <c r="O57" s="251">
        <v>5220</v>
      </c>
      <c r="Q57" s="251">
        <v>-198176.71</v>
      </c>
      <c r="R57" s="251">
        <v>2033596.36</v>
      </c>
      <c r="S57" s="73">
        <v>1453451.52</v>
      </c>
      <c r="T57" s="73">
        <v>30000</v>
      </c>
      <c r="U57" s="73">
        <v>15.16</v>
      </c>
      <c r="W57" s="73">
        <v>1926760</v>
      </c>
      <c r="X57" s="73">
        <v>152500</v>
      </c>
      <c r="Y57" s="90">
        <v>2537158</v>
      </c>
      <c r="AB57" s="90">
        <v>737817.83</v>
      </c>
      <c r="AC57" s="90">
        <v>92876.3</v>
      </c>
    </row>
    <row r="58" spans="1:32" x14ac:dyDescent="0.2">
      <c r="A58" s="251" t="s">
        <v>2782</v>
      </c>
      <c r="B58" s="89">
        <v>110265.58</v>
      </c>
      <c r="C58" s="89">
        <v>240494.07999999999</v>
      </c>
      <c r="D58" s="89">
        <v>629357.53</v>
      </c>
      <c r="G58" s="251">
        <v>603501.81999999995</v>
      </c>
      <c r="H58" s="251">
        <v>88092.06</v>
      </c>
      <c r="K58" s="232">
        <v>17250</v>
      </c>
      <c r="L58" s="232">
        <v>173425.69</v>
      </c>
      <c r="Q58" s="251">
        <v>-202770.36</v>
      </c>
      <c r="R58" s="251">
        <v>2378594.3199999998</v>
      </c>
      <c r="S58" s="73">
        <v>2304561.0499999998</v>
      </c>
      <c r="T58" s="73">
        <v>105000</v>
      </c>
      <c r="U58" s="73">
        <v>371.63</v>
      </c>
      <c r="W58" s="73">
        <v>1530368</v>
      </c>
      <c r="Y58" s="90">
        <v>1983105.99</v>
      </c>
      <c r="AB58" s="90">
        <v>1158098.19</v>
      </c>
      <c r="AC58" s="90">
        <v>234163.63</v>
      </c>
    </row>
    <row r="59" spans="1:32" x14ac:dyDescent="0.2">
      <c r="A59" s="251" t="s">
        <v>2783</v>
      </c>
      <c r="B59" s="89">
        <v>263871.5</v>
      </c>
      <c r="C59" s="89">
        <v>67907.05</v>
      </c>
      <c r="D59" s="89">
        <v>354973.39</v>
      </c>
      <c r="G59" s="251">
        <v>1674531.26</v>
      </c>
      <c r="H59" s="251">
        <v>440041.94</v>
      </c>
      <c r="K59" s="232">
        <v>16900</v>
      </c>
      <c r="L59" s="232">
        <v>73584.14</v>
      </c>
      <c r="P59" s="251">
        <v>193379.24</v>
      </c>
      <c r="R59" s="251">
        <v>2522084.4900000002</v>
      </c>
      <c r="S59" s="73">
        <v>1334158.07</v>
      </c>
      <c r="T59" s="73">
        <v>90000</v>
      </c>
      <c r="U59" s="73">
        <v>230.74</v>
      </c>
      <c r="W59" s="73">
        <v>1303652</v>
      </c>
      <c r="X59" s="73">
        <v>25720</v>
      </c>
      <c r="Y59" s="90">
        <v>1673322</v>
      </c>
      <c r="AB59" s="90">
        <v>456965.91</v>
      </c>
      <c r="AC59" s="90">
        <v>44129.54</v>
      </c>
      <c r="AD59" s="90">
        <v>56831.59</v>
      </c>
    </row>
    <row r="60" spans="1:32" x14ac:dyDescent="0.2">
      <c r="A60" s="251" t="s">
        <v>2646</v>
      </c>
      <c r="B60" s="89">
        <v>1447930.71</v>
      </c>
      <c r="C60" s="89">
        <v>109408.5</v>
      </c>
      <c r="D60" s="89">
        <v>72056.61</v>
      </c>
      <c r="G60" s="251">
        <v>468940.07</v>
      </c>
      <c r="H60" s="251">
        <v>420984.81</v>
      </c>
      <c r="K60" s="232">
        <v>0</v>
      </c>
      <c r="L60" s="232">
        <v>130343.66</v>
      </c>
      <c r="N60" s="232">
        <v>31.82</v>
      </c>
      <c r="P60" s="251">
        <v>-353995.67</v>
      </c>
      <c r="Q60" s="251">
        <v>228262.56</v>
      </c>
      <c r="R60" s="251">
        <v>2222830.3199999998</v>
      </c>
      <c r="S60" s="73">
        <v>1981905.17</v>
      </c>
      <c r="T60" s="73">
        <v>126260</v>
      </c>
      <c r="U60" s="73">
        <v>2566.2199999999998</v>
      </c>
      <c r="W60" s="73">
        <v>845915</v>
      </c>
      <c r="X60" s="73">
        <v>15000</v>
      </c>
      <c r="Y60" s="90">
        <v>1401315</v>
      </c>
      <c r="AB60" s="90">
        <v>984299.09</v>
      </c>
      <c r="AC60" s="90">
        <v>187691.29</v>
      </c>
    </row>
    <row r="61" spans="1:32" x14ac:dyDescent="0.2">
      <c r="A61" s="251" t="s">
        <v>2647</v>
      </c>
      <c r="B61" s="89">
        <v>3658259.25</v>
      </c>
      <c r="C61" s="89">
        <v>68211.75</v>
      </c>
      <c r="D61" s="89">
        <v>159812.23000000001</v>
      </c>
      <c r="G61" s="251">
        <v>2644987.15</v>
      </c>
      <c r="H61" s="251">
        <v>1484548.69</v>
      </c>
      <c r="K61" s="232">
        <v>20100</v>
      </c>
      <c r="L61" s="232">
        <v>93239.21</v>
      </c>
      <c r="N61" s="232">
        <v>1944.56</v>
      </c>
      <c r="P61" s="251">
        <v>2697686.89</v>
      </c>
      <c r="Q61" s="251">
        <v>24192.07</v>
      </c>
      <c r="R61" s="251">
        <v>3033155.83</v>
      </c>
      <c r="S61" s="73">
        <v>3710333.12</v>
      </c>
      <c r="T61" s="73">
        <v>982116</v>
      </c>
      <c r="U61" s="73">
        <v>4257.47</v>
      </c>
      <c r="W61" s="73">
        <v>3409735</v>
      </c>
      <c r="X61" s="73">
        <v>1077400</v>
      </c>
      <c r="Y61" s="90">
        <v>4541095</v>
      </c>
      <c r="AB61" s="90">
        <v>2239445.79</v>
      </c>
      <c r="AC61" s="90">
        <v>155858.5</v>
      </c>
    </row>
    <row r="62" spans="1:32" x14ac:dyDescent="0.2">
      <c r="A62" s="251" t="s">
        <v>2648</v>
      </c>
      <c r="B62" s="89">
        <v>256589.99</v>
      </c>
      <c r="C62" s="89">
        <v>167231.59</v>
      </c>
      <c r="D62" s="89">
        <v>344236.17</v>
      </c>
      <c r="G62" s="251">
        <v>658219.52000000002</v>
      </c>
      <c r="H62" s="251">
        <v>622813.03</v>
      </c>
      <c r="K62" s="232">
        <v>4000</v>
      </c>
      <c r="L62" s="232">
        <v>52557.42</v>
      </c>
      <c r="N62" s="232">
        <v>327.06</v>
      </c>
      <c r="Q62" s="251">
        <v>-185644.66</v>
      </c>
      <c r="R62" s="251">
        <v>2266667.36</v>
      </c>
      <c r="S62" s="73">
        <v>1280530.73</v>
      </c>
      <c r="T62" s="73">
        <v>144300</v>
      </c>
      <c r="U62" s="73">
        <v>356.9</v>
      </c>
      <c r="W62" s="73">
        <v>1743611.5</v>
      </c>
      <c r="X62" s="73">
        <v>487300</v>
      </c>
      <c r="Y62" s="90">
        <v>2309153.5</v>
      </c>
      <c r="AB62" s="90">
        <v>1145149.75</v>
      </c>
      <c r="AC62" s="90">
        <v>195530.76</v>
      </c>
    </row>
    <row r="63" spans="1:32" x14ac:dyDescent="0.2">
      <c r="A63" s="251" t="s">
        <v>2649</v>
      </c>
      <c r="B63" s="89">
        <v>512522.23</v>
      </c>
      <c r="C63" s="89">
        <v>117004.48</v>
      </c>
      <c r="D63" s="89">
        <v>53956.02</v>
      </c>
      <c r="G63" s="251">
        <v>133247.31</v>
      </c>
      <c r="H63" s="251">
        <v>206013.84</v>
      </c>
      <c r="K63" s="232">
        <v>2000</v>
      </c>
      <c r="L63" s="232">
        <v>35059.68</v>
      </c>
      <c r="N63" s="232">
        <v>2137.4899999999998</v>
      </c>
      <c r="Q63" s="251">
        <v>-1117876.51</v>
      </c>
      <c r="R63" s="251">
        <v>1987498.73</v>
      </c>
      <c r="S63" s="73">
        <v>1172892.27</v>
      </c>
      <c r="T63" s="73">
        <v>112323</v>
      </c>
      <c r="U63" s="73">
        <v>888.41</v>
      </c>
      <c r="W63" s="73">
        <v>800205</v>
      </c>
      <c r="X63" s="73">
        <v>275500</v>
      </c>
      <c r="Y63" s="90">
        <v>1270874</v>
      </c>
      <c r="AB63" s="90">
        <v>768095.54</v>
      </c>
      <c r="AC63" s="90">
        <v>164892.46</v>
      </c>
    </row>
    <row r="64" spans="1:32" x14ac:dyDescent="0.2">
      <c r="A64" s="251" t="s">
        <v>2650</v>
      </c>
      <c r="B64" s="89">
        <v>765111.89</v>
      </c>
      <c r="C64" s="89">
        <v>27750</v>
      </c>
      <c r="D64" s="89">
        <v>94521.89</v>
      </c>
      <c r="G64" s="251">
        <v>167268.98000000001</v>
      </c>
      <c r="H64" s="251">
        <v>156072</v>
      </c>
      <c r="K64" s="232">
        <v>3400</v>
      </c>
      <c r="L64" s="232">
        <v>52684.06</v>
      </c>
      <c r="N64" s="232">
        <v>82.7</v>
      </c>
      <c r="P64" s="251">
        <v>418050.96</v>
      </c>
      <c r="Q64" s="251">
        <v>217407.24</v>
      </c>
      <c r="R64" s="251">
        <v>132947.94</v>
      </c>
      <c r="S64" s="73">
        <v>2346682.6800000002</v>
      </c>
      <c r="T64" s="73">
        <v>282480</v>
      </c>
      <c r="U64" s="73">
        <v>1063.69</v>
      </c>
      <c r="W64" s="73">
        <v>707898.5</v>
      </c>
      <c r="X64" s="73">
        <v>142200</v>
      </c>
      <c r="Y64" s="90">
        <v>1604398.5</v>
      </c>
      <c r="AB64" s="90">
        <v>1087666.51</v>
      </c>
      <c r="AC64" s="90">
        <v>100619</v>
      </c>
      <c r="AF64" s="90">
        <v>2604</v>
      </c>
    </row>
    <row r="65" spans="1:32" x14ac:dyDescent="0.2">
      <c r="A65" s="251" t="s">
        <v>2652</v>
      </c>
      <c r="B65" s="89">
        <v>627957.62</v>
      </c>
      <c r="C65" s="89">
        <v>327617.2</v>
      </c>
      <c r="D65" s="89">
        <v>328103.96999999997</v>
      </c>
      <c r="G65" s="251">
        <v>379084.59</v>
      </c>
      <c r="H65" s="251">
        <v>359055.92</v>
      </c>
      <c r="K65" s="232">
        <v>14960</v>
      </c>
      <c r="L65" s="232">
        <v>57905.279999999999</v>
      </c>
      <c r="N65" s="232">
        <v>5631.84</v>
      </c>
      <c r="P65" s="251">
        <v>-1499661.35</v>
      </c>
      <c r="Q65" s="251">
        <v>65704.14</v>
      </c>
      <c r="R65" s="251">
        <v>2590732.39</v>
      </c>
      <c r="S65" s="73">
        <v>2636570.23</v>
      </c>
      <c r="T65" s="73">
        <v>101260</v>
      </c>
      <c r="U65" s="73">
        <v>1170.9100000000001</v>
      </c>
      <c r="W65" s="73">
        <v>2124626</v>
      </c>
      <c r="X65" s="73">
        <v>347194</v>
      </c>
      <c r="Y65" s="90">
        <v>3207520</v>
      </c>
      <c r="AB65" s="90">
        <v>1037328.04</v>
      </c>
      <c r="AC65" s="90">
        <v>60677.1</v>
      </c>
    </row>
    <row r="66" spans="1:32" x14ac:dyDescent="0.2">
      <c r="A66" s="251" t="s">
        <v>2653</v>
      </c>
      <c r="B66" s="89">
        <v>1279588.1499999999</v>
      </c>
      <c r="C66" s="89">
        <v>63284.5</v>
      </c>
      <c r="D66" s="89">
        <v>38107.440000000002</v>
      </c>
      <c r="G66" s="251">
        <v>1101787.46</v>
      </c>
      <c r="H66" s="251">
        <v>344916.21</v>
      </c>
      <c r="K66" s="232">
        <v>2750</v>
      </c>
      <c r="L66" s="232">
        <v>38758.449999999997</v>
      </c>
      <c r="N66" s="232">
        <v>14.1</v>
      </c>
      <c r="P66" s="251">
        <v>150061.75</v>
      </c>
      <c r="Q66" s="251">
        <v>705109.82</v>
      </c>
      <c r="R66" s="251">
        <v>2642678.98</v>
      </c>
      <c r="S66" s="73">
        <v>1594067.9</v>
      </c>
      <c r="U66" s="73">
        <v>1693.56</v>
      </c>
      <c r="W66" s="73">
        <v>1239070</v>
      </c>
      <c r="X66" s="73">
        <v>152000</v>
      </c>
      <c r="Y66" s="90">
        <v>1653275.33</v>
      </c>
      <c r="AB66" s="90">
        <v>611671.96</v>
      </c>
      <c r="AC66" s="90">
        <v>215542.5</v>
      </c>
      <c r="AD66" s="90">
        <v>294735.88</v>
      </c>
      <c r="AF66" s="90">
        <v>8321.89</v>
      </c>
    </row>
    <row r="67" spans="1:32" x14ac:dyDescent="0.2">
      <c r="A67" s="251" t="s">
        <v>2654</v>
      </c>
      <c r="B67" s="89">
        <v>504570.48</v>
      </c>
      <c r="C67" s="89">
        <v>5800</v>
      </c>
      <c r="D67" s="89">
        <v>56658.87</v>
      </c>
      <c r="G67" s="251">
        <v>94305.13</v>
      </c>
      <c r="H67" s="251">
        <v>41992.78</v>
      </c>
      <c r="K67" s="232">
        <v>12300</v>
      </c>
      <c r="L67" s="232">
        <v>62362.09</v>
      </c>
      <c r="N67" s="232">
        <v>440.83</v>
      </c>
      <c r="Q67" s="251">
        <v>63888.04</v>
      </c>
      <c r="R67" s="251">
        <v>2267172.48</v>
      </c>
      <c r="S67" s="73">
        <v>1321315.72</v>
      </c>
      <c r="T67" s="73">
        <v>91906</v>
      </c>
      <c r="U67" s="73">
        <v>457.15</v>
      </c>
      <c r="W67" s="73">
        <v>827271</v>
      </c>
      <c r="Y67" s="90">
        <v>1301429.96</v>
      </c>
      <c r="AB67" s="90">
        <v>445128.55</v>
      </c>
      <c r="AC67" s="90">
        <v>98686.1</v>
      </c>
      <c r="AD67" s="90">
        <v>73194.720000000001</v>
      </c>
      <c r="AF67" s="90">
        <v>0</v>
      </c>
    </row>
    <row r="68" spans="1:32" x14ac:dyDescent="0.2">
      <c r="A68" s="251" t="s">
        <v>2657</v>
      </c>
      <c r="B68" s="89">
        <v>899507.1</v>
      </c>
      <c r="C68" s="89">
        <v>39085.339999999997</v>
      </c>
      <c r="D68" s="89">
        <v>199696.33</v>
      </c>
      <c r="G68" s="251">
        <v>858415.01</v>
      </c>
      <c r="H68" s="251">
        <v>750726.55</v>
      </c>
      <c r="K68" s="232">
        <v>25057.13</v>
      </c>
      <c r="L68" s="232">
        <v>15867.21</v>
      </c>
      <c r="N68" s="232">
        <v>1544.57</v>
      </c>
      <c r="R68" s="251">
        <v>3470807.24</v>
      </c>
      <c r="S68" s="73">
        <v>1794822.75</v>
      </c>
      <c r="T68" s="73">
        <v>70000</v>
      </c>
      <c r="U68" s="73">
        <v>1190.56</v>
      </c>
      <c r="W68" s="73">
        <v>587750</v>
      </c>
      <c r="X68" s="73">
        <v>46200</v>
      </c>
      <c r="Y68" s="90">
        <v>1072400</v>
      </c>
      <c r="AB68" s="90">
        <v>719469.01</v>
      </c>
      <c r="AC68" s="90">
        <v>72346.23</v>
      </c>
    </row>
    <row r="69" spans="1:32" x14ac:dyDescent="0.2">
      <c r="A69" s="251" t="s">
        <v>2658</v>
      </c>
      <c r="B69" s="89">
        <v>76622.25</v>
      </c>
      <c r="C69" s="89">
        <v>104859.39</v>
      </c>
      <c r="D69" s="89">
        <v>28690.93</v>
      </c>
      <c r="G69" s="251">
        <v>176993.61</v>
      </c>
      <c r="H69" s="251">
        <v>682831.96</v>
      </c>
      <c r="K69" s="232">
        <v>3994.44</v>
      </c>
      <c r="L69" s="232">
        <v>42406.31</v>
      </c>
      <c r="N69" s="232">
        <v>0</v>
      </c>
      <c r="Q69" s="251">
        <v>-205425.58</v>
      </c>
      <c r="R69" s="251">
        <v>1201384.94</v>
      </c>
      <c r="S69" s="73">
        <v>929654.04</v>
      </c>
      <c r="T69" s="73">
        <v>258000</v>
      </c>
      <c r="U69" s="73">
        <v>298.51</v>
      </c>
      <c r="W69" s="73">
        <v>772042</v>
      </c>
      <c r="X69" s="73">
        <v>53328</v>
      </c>
      <c r="Y69" s="90">
        <v>1154135</v>
      </c>
      <c r="AB69" s="90">
        <v>559151.68000000005</v>
      </c>
      <c r="AC69" s="90">
        <v>60669.84</v>
      </c>
    </row>
    <row r="70" spans="1:32" x14ac:dyDescent="0.2">
      <c r="A70" s="251" t="s">
        <v>2660</v>
      </c>
      <c r="B70" s="89">
        <v>303793.46000000002</v>
      </c>
      <c r="C70" s="89">
        <v>25138.01</v>
      </c>
      <c r="D70" s="89">
        <v>50875.96</v>
      </c>
      <c r="G70" s="251">
        <v>356334.32</v>
      </c>
      <c r="H70" s="251">
        <v>318955.56</v>
      </c>
      <c r="K70" s="232">
        <v>6555</v>
      </c>
      <c r="L70" s="232">
        <v>34520</v>
      </c>
      <c r="N70" s="232">
        <v>223.95</v>
      </c>
      <c r="Q70" s="251">
        <v>-1490846.97</v>
      </c>
      <c r="R70" s="251">
        <v>2538134.58</v>
      </c>
      <c r="S70" s="73">
        <v>1154903.99</v>
      </c>
      <c r="U70" s="73">
        <v>695.96</v>
      </c>
      <c r="W70" s="73">
        <v>1839109.5</v>
      </c>
      <c r="X70" s="73">
        <v>202200</v>
      </c>
      <c r="Y70" s="90">
        <v>2364909.5</v>
      </c>
      <c r="AB70" s="90">
        <v>824878.3</v>
      </c>
      <c r="AC70" s="90">
        <v>23579.9</v>
      </c>
      <c r="AF70" s="90">
        <v>1302</v>
      </c>
    </row>
    <row r="71" spans="1:32" x14ac:dyDescent="0.2">
      <c r="A71" s="251" t="s">
        <v>2661</v>
      </c>
      <c r="B71" s="89">
        <v>487795.22</v>
      </c>
      <c r="C71" s="89">
        <v>0</v>
      </c>
      <c r="D71" s="89">
        <v>47748.97</v>
      </c>
      <c r="G71" s="251">
        <v>250445.51</v>
      </c>
      <c r="H71" s="251">
        <v>474766.88</v>
      </c>
      <c r="K71" s="232">
        <v>4000</v>
      </c>
      <c r="L71" s="232">
        <v>33775</v>
      </c>
      <c r="N71" s="232">
        <v>4319.92</v>
      </c>
      <c r="Q71" s="251">
        <v>-684074.32</v>
      </c>
      <c r="R71" s="251">
        <v>1881601.57</v>
      </c>
      <c r="S71" s="73">
        <v>1446542.23</v>
      </c>
      <c r="T71" s="73">
        <v>194200</v>
      </c>
      <c r="U71" s="73">
        <v>798.97</v>
      </c>
      <c r="W71" s="73">
        <v>1199180</v>
      </c>
      <c r="X71" s="73">
        <v>484700</v>
      </c>
      <c r="Y71" s="90">
        <v>1871280</v>
      </c>
      <c r="AB71" s="90">
        <v>654349.55000000005</v>
      </c>
      <c r="AC71" s="90">
        <v>226667.24</v>
      </c>
    </row>
    <row r="72" spans="1:32" x14ac:dyDescent="0.2">
      <c r="A72" s="251" t="s">
        <v>2662</v>
      </c>
      <c r="B72" s="89">
        <v>383376.78</v>
      </c>
      <c r="C72" s="89">
        <v>59383.75</v>
      </c>
      <c r="D72" s="89">
        <v>34203.199999999997</v>
      </c>
      <c r="G72" s="251">
        <v>478490.35</v>
      </c>
      <c r="H72" s="251">
        <v>245058.28</v>
      </c>
      <c r="K72" s="232">
        <v>5170</v>
      </c>
      <c r="L72" s="232">
        <v>28300</v>
      </c>
      <c r="N72" s="232">
        <v>1935</v>
      </c>
      <c r="P72" s="251">
        <v>-1595274.18</v>
      </c>
      <c r="R72" s="251">
        <v>2618687.59</v>
      </c>
      <c r="S72" s="73">
        <v>1384405.32</v>
      </c>
      <c r="U72" s="73">
        <v>842.08</v>
      </c>
      <c r="W72" s="73">
        <v>355425</v>
      </c>
      <c r="Y72" s="90">
        <v>925325</v>
      </c>
      <c r="AB72" s="90">
        <v>493032.99</v>
      </c>
      <c r="AC72" s="90">
        <v>144378.46</v>
      </c>
      <c r="AF72" s="90">
        <v>5168</v>
      </c>
    </row>
    <row r="73" spans="1:32" x14ac:dyDescent="0.2">
      <c r="A73" s="251" t="s">
        <v>2663</v>
      </c>
      <c r="B73" s="89">
        <v>204524.23</v>
      </c>
      <c r="C73" s="89">
        <v>159992.87</v>
      </c>
      <c r="D73" s="89">
        <v>38757.01</v>
      </c>
      <c r="G73" s="251">
        <v>28078.98</v>
      </c>
      <c r="H73" s="251">
        <v>841172.32</v>
      </c>
      <c r="K73" s="232">
        <v>4800</v>
      </c>
      <c r="L73" s="232">
        <v>37515.980000000003</v>
      </c>
      <c r="N73" s="232">
        <v>537.46</v>
      </c>
      <c r="Q73" s="251">
        <v>48036.44</v>
      </c>
      <c r="R73" s="251">
        <v>2255161.35</v>
      </c>
      <c r="S73" s="73">
        <v>1768540.27</v>
      </c>
      <c r="T73" s="73">
        <v>77000</v>
      </c>
      <c r="U73" s="73">
        <v>467.03</v>
      </c>
      <c r="W73" s="73">
        <v>952240</v>
      </c>
      <c r="X73" s="73">
        <v>187800</v>
      </c>
      <c r="Y73" s="90">
        <v>1157040</v>
      </c>
      <c r="AB73" s="90">
        <v>781725.76</v>
      </c>
      <c r="AC73" s="90">
        <v>87317.59</v>
      </c>
      <c r="AF73" s="90">
        <v>868.01</v>
      </c>
    </row>
    <row r="74" spans="1:32" x14ac:dyDescent="0.2">
      <c r="A74" s="251" t="s">
        <v>2664</v>
      </c>
      <c r="B74" s="89">
        <v>657916.41</v>
      </c>
      <c r="C74" s="89">
        <v>518992.04</v>
      </c>
      <c r="D74" s="89">
        <v>43221.98</v>
      </c>
      <c r="G74" s="251">
        <v>626515.6</v>
      </c>
      <c r="H74" s="251">
        <v>188544.35</v>
      </c>
      <c r="K74" s="232">
        <v>4930</v>
      </c>
      <c r="L74" s="232">
        <v>83620.88</v>
      </c>
      <c r="N74" s="232">
        <v>5276.86</v>
      </c>
      <c r="Q74" s="251">
        <v>-951819.8</v>
      </c>
      <c r="R74" s="251">
        <v>2065017.96</v>
      </c>
      <c r="S74" s="73">
        <v>2169407.1800000002</v>
      </c>
      <c r="T74" s="73">
        <v>452475</v>
      </c>
      <c r="U74" s="73">
        <v>1331.32</v>
      </c>
      <c r="W74" s="73">
        <v>881765.2</v>
      </c>
      <c r="X74" s="73">
        <v>290341.8</v>
      </c>
      <c r="Y74" s="90">
        <v>1934962</v>
      </c>
      <c r="AB74" s="90">
        <v>825024.03</v>
      </c>
      <c r="AC74" s="90">
        <v>99425.99</v>
      </c>
      <c r="AF74" s="90">
        <v>434.01</v>
      </c>
    </row>
    <row r="75" spans="1:32" x14ac:dyDescent="0.2">
      <c r="A75" s="251" t="s">
        <v>2665</v>
      </c>
      <c r="B75" s="89">
        <v>808553.43</v>
      </c>
      <c r="C75" s="89">
        <v>499516.49</v>
      </c>
      <c r="D75" s="89">
        <v>244637.32</v>
      </c>
      <c r="G75" s="251">
        <v>373167.44</v>
      </c>
      <c r="H75" s="251">
        <v>574787.93999999994</v>
      </c>
      <c r="K75" s="232">
        <v>4410</v>
      </c>
      <c r="L75" s="232">
        <v>63137.53</v>
      </c>
      <c r="N75" s="232">
        <v>3798</v>
      </c>
      <c r="Q75" s="251">
        <v>-245203.15</v>
      </c>
      <c r="R75" s="251">
        <v>2127187.88</v>
      </c>
      <c r="S75" s="73">
        <v>2668282.16</v>
      </c>
      <c r="T75" s="73">
        <v>61900</v>
      </c>
      <c r="U75" s="73">
        <v>2155.08</v>
      </c>
      <c r="W75" s="73">
        <v>240600</v>
      </c>
      <c r="X75" s="73">
        <v>184100</v>
      </c>
      <c r="Y75" s="90">
        <v>1227822.5</v>
      </c>
      <c r="AB75" s="90">
        <v>944008.23</v>
      </c>
      <c r="AC75" s="90">
        <v>230629.08</v>
      </c>
    </row>
    <row r="76" spans="1:32" x14ac:dyDescent="0.2">
      <c r="A76" s="251" t="s">
        <v>2799</v>
      </c>
      <c r="B76" s="89">
        <v>1258562.32</v>
      </c>
      <c r="C76" s="89">
        <v>157939.6</v>
      </c>
      <c r="D76" s="89">
        <v>84911.74</v>
      </c>
      <c r="G76" s="251">
        <v>801061.81</v>
      </c>
      <c r="H76" s="251">
        <v>787197.28</v>
      </c>
      <c r="K76" s="232">
        <v>3500</v>
      </c>
      <c r="L76" s="232">
        <v>53684.07</v>
      </c>
      <c r="N76" s="232">
        <v>0</v>
      </c>
      <c r="Q76" s="251">
        <v>328085.96999999997</v>
      </c>
      <c r="R76" s="251">
        <v>3692657.78</v>
      </c>
      <c r="S76" s="73">
        <v>1725119.92</v>
      </c>
      <c r="T76" s="73">
        <v>383630</v>
      </c>
      <c r="U76" s="73">
        <v>1831.43</v>
      </c>
      <c r="W76" s="73">
        <v>1410885</v>
      </c>
      <c r="X76" s="73">
        <v>141500</v>
      </c>
      <c r="Y76" s="90">
        <v>1950285</v>
      </c>
      <c r="AB76" s="90">
        <v>961036.07</v>
      </c>
      <c r="AC76" s="90">
        <v>283217.5</v>
      </c>
      <c r="AF76" s="90">
        <v>1302</v>
      </c>
    </row>
    <row r="77" spans="1:32" x14ac:dyDescent="0.2">
      <c r="A77" s="251" t="s">
        <v>2666</v>
      </c>
      <c r="B77" s="89">
        <v>300647.34999999998</v>
      </c>
      <c r="C77" s="89">
        <v>28070</v>
      </c>
      <c r="D77" s="89">
        <v>208323.7</v>
      </c>
      <c r="G77" s="251">
        <v>2586647.29</v>
      </c>
      <c r="H77" s="251">
        <v>63289.62</v>
      </c>
      <c r="K77" s="232">
        <v>22319.88</v>
      </c>
      <c r="L77" s="232">
        <v>26158.560000000001</v>
      </c>
      <c r="M77" s="232">
        <v>18000</v>
      </c>
      <c r="Q77" s="251">
        <v>-62690.95</v>
      </c>
      <c r="R77" s="251">
        <v>2241713.0099999998</v>
      </c>
      <c r="S77" s="73">
        <v>1434212.39</v>
      </c>
      <c r="W77" s="73">
        <v>810460</v>
      </c>
      <c r="X77" s="73">
        <v>80740</v>
      </c>
      <c r="Y77" s="90">
        <v>1363801</v>
      </c>
      <c r="AB77" s="90">
        <v>531658.66</v>
      </c>
      <c r="AC77" s="90">
        <v>237028.1</v>
      </c>
    </row>
    <row r="78" spans="1:32" x14ac:dyDescent="0.2">
      <c r="A78" s="251" t="s">
        <v>2667</v>
      </c>
      <c r="B78" s="89">
        <v>1098446.78</v>
      </c>
      <c r="C78" s="89">
        <v>75811</v>
      </c>
      <c r="D78" s="89">
        <v>49544.13</v>
      </c>
      <c r="G78" s="251">
        <v>669754.73</v>
      </c>
      <c r="H78" s="251">
        <v>347670.25</v>
      </c>
      <c r="K78" s="232">
        <v>3000</v>
      </c>
      <c r="L78" s="232">
        <v>62769.16</v>
      </c>
      <c r="M78" s="232">
        <v>305870</v>
      </c>
      <c r="N78" s="232">
        <v>32194.83</v>
      </c>
      <c r="O78" s="251">
        <v>444</v>
      </c>
      <c r="Q78" s="251">
        <v>-432777.03</v>
      </c>
      <c r="R78" s="251">
        <v>1881918.88</v>
      </c>
      <c r="S78" s="73">
        <v>2542615.06</v>
      </c>
      <c r="W78" s="73">
        <v>1247027.5</v>
      </c>
      <c r="X78" s="73">
        <v>27000</v>
      </c>
      <c r="Y78" s="90">
        <v>1910152.5</v>
      </c>
      <c r="AB78" s="90">
        <v>1020067.01</v>
      </c>
      <c r="AC78" s="90">
        <v>249169</v>
      </c>
      <c r="AF78" s="90">
        <v>205440</v>
      </c>
    </row>
    <row r="79" spans="1:32" x14ac:dyDescent="0.2">
      <c r="A79" s="251" t="s">
        <v>2668</v>
      </c>
      <c r="B79" s="89">
        <v>333989.2</v>
      </c>
      <c r="C79" s="89">
        <v>25158.5</v>
      </c>
      <c r="D79" s="89">
        <v>138927.88</v>
      </c>
      <c r="G79" s="251">
        <v>649723.98</v>
      </c>
      <c r="H79" s="251">
        <v>1135733.6100000001</v>
      </c>
      <c r="K79" s="232">
        <v>5310</v>
      </c>
      <c r="L79" s="232">
        <v>117005.3</v>
      </c>
      <c r="M79" s="232">
        <v>52260</v>
      </c>
      <c r="N79" s="232">
        <v>410.03</v>
      </c>
      <c r="O79" s="251">
        <v>5000</v>
      </c>
      <c r="Q79" s="251">
        <v>13950</v>
      </c>
      <c r="R79" s="251">
        <v>1941230.36</v>
      </c>
      <c r="S79" s="73">
        <v>1565353.55</v>
      </c>
      <c r="T79" s="73">
        <v>209665</v>
      </c>
      <c r="U79" s="73">
        <v>439.27</v>
      </c>
      <c r="W79" s="73">
        <v>1118025</v>
      </c>
      <c r="X79" s="73">
        <v>125000</v>
      </c>
      <c r="Y79" s="90">
        <v>1832184</v>
      </c>
      <c r="Z79" s="90">
        <v>480</v>
      </c>
      <c r="AB79" s="90">
        <v>594323.68999999994</v>
      </c>
      <c r="AC79" s="90">
        <v>156851.79999999999</v>
      </c>
      <c r="AF79" s="90">
        <v>282175</v>
      </c>
    </row>
    <row r="80" spans="1:32" x14ac:dyDescent="0.2">
      <c r="A80" s="251" t="s">
        <v>2669</v>
      </c>
      <c r="B80" s="89">
        <v>1515064.61</v>
      </c>
      <c r="C80" s="89">
        <v>61930.25</v>
      </c>
      <c r="D80" s="89">
        <v>215535.24</v>
      </c>
      <c r="G80" s="251">
        <v>301020.44</v>
      </c>
      <c r="H80" s="251">
        <v>-731.73</v>
      </c>
      <c r="K80" s="232">
        <v>8677.7900000000009</v>
      </c>
      <c r="L80" s="232">
        <v>5364.93</v>
      </c>
      <c r="O80" s="251">
        <v>5000</v>
      </c>
      <c r="Q80" s="251">
        <v>3900</v>
      </c>
      <c r="R80" s="251">
        <v>1940061.77</v>
      </c>
      <c r="S80" s="73">
        <v>3068867.93</v>
      </c>
      <c r="T80" s="73">
        <v>90550</v>
      </c>
      <c r="U80" s="73">
        <v>929.49</v>
      </c>
      <c r="W80" s="73">
        <v>1697230.5</v>
      </c>
      <c r="X80" s="73">
        <v>54900</v>
      </c>
      <c r="Y80" s="90">
        <v>2373445.5</v>
      </c>
      <c r="AB80" s="90">
        <v>781920.02</v>
      </c>
      <c r="AC80" s="90">
        <v>139471.73000000001</v>
      </c>
    </row>
    <row r="81" spans="1:32" x14ac:dyDescent="0.2">
      <c r="A81" s="251" t="s">
        <v>2670</v>
      </c>
      <c r="B81" s="89">
        <v>327199.03000000003</v>
      </c>
      <c r="C81" s="89">
        <v>60736.38</v>
      </c>
      <c r="D81" s="89">
        <v>25001.279999999999</v>
      </c>
      <c r="G81" s="251">
        <v>530002</v>
      </c>
      <c r="H81" s="251">
        <v>315477.37</v>
      </c>
      <c r="K81" s="232">
        <v>0</v>
      </c>
      <c r="L81" s="232">
        <v>59415.08</v>
      </c>
      <c r="N81" s="232">
        <v>6.9</v>
      </c>
      <c r="Q81" s="251">
        <v>761687.4</v>
      </c>
      <c r="R81" s="251">
        <v>2076384.94</v>
      </c>
      <c r="S81" s="73">
        <v>1942505.8</v>
      </c>
      <c r="T81" s="73">
        <v>185000</v>
      </c>
      <c r="U81" s="73">
        <v>491.63</v>
      </c>
      <c r="W81" s="73">
        <v>928704</v>
      </c>
      <c r="Y81" s="90">
        <v>1382544</v>
      </c>
      <c r="AB81" s="90">
        <v>749975.25</v>
      </c>
      <c r="AC81" s="90">
        <v>137671.07999999999</v>
      </c>
      <c r="AD81" s="90">
        <v>7184</v>
      </c>
    </row>
    <row r="82" spans="1:32" x14ac:dyDescent="0.2">
      <c r="A82" s="251" t="s">
        <v>2671</v>
      </c>
      <c r="B82" s="89">
        <v>415667.66</v>
      </c>
      <c r="C82" s="89">
        <v>0</v>
      </c>
      <c r="D82" s="89">
        <v>429882.47</v>
      </c>
      <c r="G82" s="251">
        <v>-60425.68</v>
      </c>
      <c r="H82" s="251">
        <v>183228.38</v>
      </c>
      <c r="K82" s="232">
        <v>163436.5</v>
      </c>
      <c r="L82" s="232">
        <v>90163.99</v>
      </c>
      <c r="M82" s="232">
        <v>70000</v>
      </c>
      <c r="O82" s="251">
        <v>10000</v>
      </c>
      <c r="Q82" s="251">
        <v>64200</v>
      </c>
      <c r="R82" s="251">
        <v>1879892.65</v>
      </c>
      <c r="S82" s="73">
        <v>1324151.8600000001</v>
      </c>
      <c r="T82" s="73">
        <v>88390</v>
      </c>
      <c r="U82" s="73">
        <v>786.74</v>
      </c>
      <c r="W82" s="73">
        <v>705264</v>
      </c>
      <c r="Y82" s="90">
        <v>1158864</v>
      </c>
      <c r="Z82" s="90">
        <v>2680</v>
      </c>
      <c r="AB82" s="90">
        <v>737686.47</v>
      </c>
      <c r="AC82" s="90">
        <v>205625.84</v>
      </c>
    </row>
    <row r="83" spans="1:32" x14ac:dyDescent="0.2">
      <c r="A83" s="251" t="s">
        <v>2672</v>
      </c>
      <c r="B83" s="89">
        <v>556189.74</v>
      </c>
      <c r="C83" s="89">
        <v>53848.9</v>
      </c>
      <c r="D83" s="89">
        <v>141928.95999999999</v>
      </c>
      <c r="G83" s="251">
        <v>254603.89</v>
      </c>
      <c r="H83" s="251">
        <v>220934.7</v>
      </c>
      <c r="K83" s="232">
        <v>1000</v>
      </c>
      <c r="L83" s="232">
        <v>52600</v>
      </c>
      <c r="M83" s="232">
        <v>67120</v>
      </c>
      <c r="N83" s="232">
        <v>2112.9</v>
      </c>
      <c r="Q83" s="251">
        <v>113836.28</v>
      </c>
      <c r="R83" s="251">
        <v>1840507.51</v>
      </c>
      <c r="S83" s="73">
        <v>1417643.05</v>
      </c>
      <c r="U83" s="73">
        <v>682.62</v>
      </c>
      <c r="W83" s="73">
        <v>1763741</v>
      </c>
      <c r="Y83" s="90">
        <v>2190641</v>
      </c>
      <c r="AB83" s="90">
        <v>558445.73</v>
      </c>
      <c r="AC83" s="90">
        <v>84411.7</v>
      </c>
      <c r="AF83" s="90">
        <v>44500</v>
      </c>
    </row>
    <row r="84" spans="1:32" x14ac:dyDescent="0.2">
      <c r="A84" s="251" t="s">
        <v>2673</v>
      </c>
      <c r="B84" s="89">
        <v>184195.32</v>
      </c>
      <c r="C84" s="89">
        <v>22582</v>
      </c>
      <c r="D84" s="89">
        <v>101371.51</v>
      </c>
      <c r="G84" s="251">
        <v>699309.4</v>
      </c>
      <c r="H84" s="251">
        <v>65656.38</v>
      </c>
      <c r="K84" s="232">
        <v>48055</v>
      </c>
      <c r="L84" s="232">
        <v>30114.85</v>
      </c>
      <c r="M84" s="232">
        <v>5000</v>
      </c>
      <c r="N84" s="232">
        <v>67500</v>
      </c>
      <c r="Q84" s="251">
        <v>-28550.27</v>
      </c>
      <c r="R84" s="251">
        <v>2651073.88</v>
      </c>
      <c r="S84" s="73">
        <v>1250402.78</v>
      </c>
      <c r="T84" s="73">
        <v>133300</v>
      </c>
      <c r="U84" s="73">
        <v>271.74</v>
      </c>
      <c r="W84" s="73">
        <v>712876</v>
      </c>
      <c r="Y84" s="90">
        <v>1160006</v>
      </c>
      <c r="AB84" s="90">
        <v>552160.85</v>
      </c>
      <c r="AC84" s="90">
        <v>60002.59</v>
      </c>
    </row>
    <row r="85" spans="1:32" x14ac:dyDescent="0.2">
      <c r="A85" s="251" t="s">
        <v>2784</v>
      </c>
      <c r="B85" s="89">
        <v>310317.94</v>
      </c>
      <c r="C85" s="89">
        <v>53358.400000000001</v>
      </c>
      <c r="D85" s="89">
        <v>21328.75</v>
      </c>
      <c r="G85" s="251">
        <v>369550.55</v>
      </c>
      <c r="H85" s="251">
        <v>139597.16</v>
      </c>
      <c r="K85" s="232">
        <v>770.1</v>
      </c>
      <c r="L85" s="232">
        <v>34644.519999999997</v>
      </c>
      <c r="M85" s="232">
        <v>42500</v>
      </c>
      <c r="O85" s="251">
        <v>15000</v>
      </c>
      <c r="R85" s="251">
        <v>3200752.69</v>
      </c>
      <c r="S85" s="73">
        <v>1520840.32</v>
      </c>
      <c r="T85" s="73">
        <v>91300</v>
      </c>
      <c r="U85" s="73">
        <v>419.06</v>
      </c>
      <c r="W85" s="73">
        <v>687286</v>
      </c>
      <c r="Y85" s="90">
        <v>1160236</v>
      </c>
      <c r="AB85" s="90">
        <v>792320.17</v>
      </c>
      <c r="AC85" s="90">
        <v>240556.18</v>
      </c>
    </row>
    <row r="86" spans="1:32" x14ac:dyDescent="0.2">
      <c r="A86" s="251" t="s">
        <v>2674</v>
      </c>
      <c r="B86" s="89">
        <v>727540.24</v>
      </c>
      <c r="C86" s="89">
        <v>27952.25</v>
      </c>
      <c r="D86" s="89">
        <v>61003.06</v>
      </c>
      <c r="G86" s="251">
        <v>139536.74</v>
      </c>
      <c r="H86" s="251">
        <v>903894.28</v>
      </c>
      <c r="K86" s="232">
        <v>1630</v>
      </c>
      <c r="L86" s="232">
        <v>64690.27</v>
      </c>
      <c r="N86" s="232">
        <v>238.88</v>
      </c>
      <c r="O86" s="251">
        <v>168457</v>
      </c>
      <c r="Q86" s="251">
        <v>-56603.58</v>
      </c>
      <c r="R86" s="251">
        <v>1975689.39</v>
      </c>
      <c r="S86" s="73">
        <v>1326097.8400000001</v>
      </c>
      <c r="T86" s="73">
        <v>209950</v>
      </c>
      <c r="U86" s="73">
        <v>1749.21</v>
      </c>
      <c r="W86" s="73">
        <v>1226206</v>
      </c>
      <c r="X86" s="73">
        <v>6950</v>
      </c>
      <c r="Y86" s="90">
        <v>1960626</v>
      </c>
      <c r="AA86" s="90">
        <v>6950</v>
      </c>
      <c r="AB86" s="90">
        <v>801861.28</v>
      </c>
      <c r="AC86" s="90">
        <v>353129.49</v>
      </c>
    </row>
    <row r="87" spans="1:32" x14ac:dyDescent="0.2">
      <c r="A87" s="251" t="s">
        <v>2675</v>
      </c>
      <c r="B87" s="89">
        <v>2086279.46</v>
      </c>
      <c r="C87" s="89">
        <v>66275.25</v>
      </c>
      <c r="D87" s="89">
        <v>101672.82</v>
      </c>
      <c r="G87" s="251">
        <v>1628407.19</v>
      </c>
      <c r="H87" s="251">
        <v>710603.36</v>
      </c>
      <c r="K87" s="232">
        <v>2000</v>
      </c>
      <c r="L87" s="232">
        <v>84442.3</v>
      </c>
      <c r="N87" s="232">
        <v>266789.58</v>
      </c>
      <c r="Q87" s="251">
        <v>1282351.79</v>
      </c>
      <c r="R87" s="251">
        <v>3812204.74</v>
      </c>
      <c r="S87" s="73">
        <v>2485845.09</v>
      </c>
      <c r="T87" s="73">
        <v>232462</v>
      </c>
      <c r="U87" s="73">
        <v>3434.75</v>
      </c>
      <c r="W87" s="73">
        <v>1040209.5</v>
      </c>
      <c r="X87" s="73">
        <v>165800</v>
      </c>
      <c r="Y87" s="90">
        <v>2051289.5</v>
      </c>
      <c r="AA87" s="90">
        <v>13300</v>
      </c>
      <c r="AB87" s="90">
        <v>1339396.99</v>
      </c>
      <c r="AC87" s="90">
        <v>474552.8</v>
      </c>
    </row>
    <row r="88" spans="1:32" x14ac:dyDescent="0.2">
      <c r="A88" s="251" t="s">
        <v>2676</v>
      </c>
      <c r="B88" s="89">
        <v>1401632.77</v>
      </c>
      <c r="C88" s="89">
        <v>25297</v>
      </c>
      <c r="D88" s="89">
        <v>22672.97</v>
      </c>
      <c r="G88" s="251">
        <v>1648971.26</v>
      </c>
      <c r="H88" s="251">
        <v>653696.65</v>
      </c>
      <c r="K88" s="232">
        <v>4077</v>
      </c>
      <c r="L88" s="232">
        <v>154273.21</v>
      </c>
      <c r="N88" s="232">
        <v>11759.23</v>
      </c>
      <c r="O88" s="251">
        <v>10940</v>
      </c>
      <c r="Q88" s="251">
        <v>472685.76</v>
      </c>
      <c r="R88" s="251">
        <v>3564237.85</v>
      </c>
      <c r="S88" s="73">
        <v>2245597.5099999998</v>
      </c>
      <c r="T88" s="73">
        <v>88672</v>
      </c>
      <c r="U88" s="73">
        <v>2000.81</v>
      </c>
      <c r="W88" s="73">
        <v>1064788.3</v>
      </c>
      <c r="X88" s="73">
        <v>25500</v>
      </c>
      <c r="Y88" s="90">
        <v>2135588.2999999998</v>
      </c>
      <c r="AB88" s="90">
        <v>959425.08</v>
      </c>
      <c r="AC88" s="90">
        <v>286015.88</v>
      </c>
    </row>
    <row r="89" spans="1:32" x14ac:dyDescent="0.2">
      <c r="A89" s="251" t="s">
        <v>2677</v>
      </c>
      <c r="B89" s="89">
        <v>1659150.44</v>
      </c>
      <c r="C89" s="89">
        <v>70693.45</v>
      </c>
      <c r="D89" s="89">
        <v>83452.009999999995</v>
      </c>
      <c r="G89" s="251">
        <v>984671.99</v>
      </c>
      <c r="H89" s="251">
        <v>400240.79</v>
      </c>
      <c r="K89" s="232">
        <v>2450</v>
      </c>
      <c r="L89" s="232">
        <v>71045.56</v>
      </c>
      <c r="N89" s="232">
        <v>803.58</v>
      </c>
      <c r="O89" s="251">
        <v>406753.78</v>
      </c>
      <c r="Q89" s="251">
        <v>354800.5</v>
      </c>
      <c r="R89" s="251">
        <v>2080906</v>
      </c>
      <c r="S89" s="73">
        <v>1632665.85</v>
      </c>
      <c r="T89" s="73">
        <v>234683.31</v>
      </c>
      <c r="U89" s="73">
        <v>2118.1799999999998</v>
      </c>
      <c r="W89" s="73">
        <v>1918908.51</v>
      </c>
      <c r="X89" s="73">
        <v>50400</v>
      </c>
      <c r="Y89" s="90">
        <v>2550178.5099999998</v>
      </c>
      <c r="Z89" s="90">
        <v>3500</v>
      </c>
      <c r="AB89" s="90">
        <v>937646.12</v>
      </c>
      <c r="AC89" s="90">
        <v>268158.07</v>
      </c>
    </row>
    <row r="90" spans="1:32" x14ac:dyDescent="0.2">
      <c r="A90" s="251" t="s">
        <v>2678</v>
      </c>
      <c r="B90" s="89">
        <v>876823.38</v>
      </c>
      <c r="C90" s="89">
        <v>15395.75</v>
      </c>
      <c r="D90" s="89">
        <v>161003.21</v>
      </c>
      <c r="G90" s="251">
        <v>976047.32</v>
      </c>
      <c r="H90" s="251">
        <v>308506.43</v>
      </c>
      <c r="K90" s="232">
        <v>1470</v>
      </c>
      <c r="L90" s="232">
        <v>53020.92</v>
      </c>
      <c r="N90" s="232">
        <v>16.829999999999998</v>
      </c>
      <c r="O90" s="251">
        <v>1983</v>
      </c>
      <c r="Q90" s="251">
        <v>-54645.36</v>
      </c>
      <c r="R90" s="251">
        <v>2304026.96</v>
      </c>
      <c r="S90" s="73">
        <v>1472859.95</v>
      </c>
      <c r="U90" s="73">
        <v>1617.69</v>
      </c>
      <c r="W90" s="73">
        <v>413709.2</v>
      </c>
      <c r="X90" s="73">
        <v>10528</v>
      </c>
      <c r="Y90" s="90">
        <v>1005837.2</v>
      </c>
      <c r="AB90" s="90">
        <v>465599.1</v>
      </c>
      <c r="AC90" s="90">
        <v>219489.91</v>
      </c>
    </row>
    <row r="91" spans="1:32" x14ac:dyDescent="0.2">
      <c r="A91" s="251" t="s">
        <v>2679</v>
      </c>
      <c r="B91" s="89">
        <v>1536767.92</v>
      </c>
      <c r="C91" s="89">
        <v>99094</v>
      </c>
      <c r="D91" s="89">
        <v>125530.43</v>
      </c>
      <c r="G91" s="251">
        <v>649036.87</v>
      </c>
      <c r="H91" s="251">
        <v>854644.7</v>
      </c>
      <c r="K91" s="232">
        <v>0</v>
      </c>
      <c r="L91" s="232">
        <v>85488.1</v>
      </c>
      <c r="N91" s="232">
        <v>396227</v>
      </c>
      <c r="Q91" s="251">
        <v>343696.75</v>
      </c>
      <c r="R91" s="251">
        <v>2345661.54</v>
      </c>
      <c r="S91" s="73">
        <v>2453381.52</v>
      </c>
      <c r="T91" s="73">
        <v>108174</v>
      </c>
      <c r="U91" s="73">
        <v>1934.29</v>
      </c>
      <c r="W91" s="73">
        <v>1357958</v>
      </c>
      <c r="X91" s="73">
        <v>52786.5</v>
      </c>
      <c r="Y91" s="90">
        <v>2258004.5</v>
      </c>
      <c r="Z91" s="90">
        <v>1380</v>
      </c>
      <c r="AA91" s="90">
        <v>13200</v>
      </c>
      <c r="AB91" s="90">
        <v>1185669.81</v>
      </c>
      <c r="AC91" s="90">
        <v>285144.49</v>
      </c>
    </row>
    <row r="92" spans="1:32" x14ac:dyDescent="0.2">
      <c r="A92" s="251" t="s">
        <v>2680</v>
      </c>
      <c r="B92" s="89">
        <v>605837.4</v>
      </c>
      <c r="C92" s="89">
        <v>25955.5</v>
      </c>
      <c r="D92" s="89">
        <v>48039.88</v>
      </c>
      <c r="G92" s="251">
        <v>682594.35</v>
      </c>
      <c r="H92" s="251">
        <v>259578.61</v>
      </c>
      <c r="K92" s="232">
        <v>2000</v>
      </c>
      <c r="L92" s="232">
        <v>56124.02</v>
      </c>
      <c r="N92" s="232">
        <v>62793.05</v>
      </c>
      <c r="O92" s="251">
        <v>4005</v>
      </c>
      <c r="Q92" s="251">
        <v>63552.65</v>
      </c>
      <c r="R92" s="251">
        <v>4378498.51</v>
      </c>
      <c r="S92" s="73">
        <v>1755963.86</v>
      </c>
      <c r="U92" s="73">
        <v>971.99</v>
      </c>
      <c r="W92" s="73">
        <v>1380859</v>
      </c>
      <c r="X92" s="73">
        <v>11228.25</v>
      </c>
      <c r="Y92" s="90">
        <v>2017787.25</v>
      </c>
      <c r="AA92" s="90">
        <v>7700</v>
      </c>
      <c r="AB92" s="90">
        <v>703620.84</v>
      </c>
      <c r="AC92" s="90">
        <v>267585.46000000002</v>
      </c>
    </row>
    <row r="93" spans="1:32" x14ac:dyDescent="0.2">
      <c r="A93" s="251" t="s">
        <v>2681</v>
      </c>
      <c r="B93" s="89">
        <v>787294.49</v>
      </c>
      <c r="C93" s="89">
        <v>23894.799999999999</v>
      </c>
      <c r="D93" s="89">
        <v>43346.12</v>
      </c>
      <c r="G93" s="251">
        <v>1005744.14</v>
      </c>
      <c r="H93" s="251">
        <v>1097403.01</v>
      </c>
      <c r="K93" s="232">
        <v>5172</v>
      </c>
      <c r="L93" s="232">
        <v>74969.48</v>
      </c>
      <c r="N93" s="232">
        <v>75015.710000000006</v>
      </c>
      <c r="Q93" s="251">
        <v>-228322.89</v>
      </c>
      <c r="S93" s="73">
        <v>2237430.9500000002</v>
      </c>
      <c r="T93" s="73">
        <v>36600</v>
      </c>
      <c r="U93" s="73">
        <v>1126.73</v>
      </c>
      <c r="W93" s="73">
        <v>1957652.9</v>
      </c>
      <c r="X93" s="73">
        <v>52828</v>
      </c>
      <c r="Y93" s="90">
        <v>2750430.9</v>
      </c>
      <c r="AA93" s="90">
        <v>11550</v>
      </c>
      <c r="AB93" s="90">
        <v>620119.44999999995</v>
      </c>
      <c r="AC93" s="90">
        <v>298693.77</v>
      </c>
    </row>
    <row r="94" spans="1:32" x14ac:dyDescent="0.2">
      <c r="A94" s="251" t="s">
        <v>2682</v>
      </c>
      <c r="B94" s="89">
        <v>373497.53</v>
      </c>
      <c r="C94" s="89">
        <v>30276</v>
      </c>
      <c r="D94" s="89">
        <v>88027.199999999997</v>
      </c>
      <c r="G94" s="251">
        <v>847035.21</v>
      </c>
      <c r="H94" s="251">
        <v>579824.49</v>
      </c>
      <c r="K94" s="232">
        <v>3000</v>
      </c>
      <c r="L94" s="232">
        <v>75696.160000000003</v>
      </c>
      <c r="N94" s="232">
        <v>94635.54</v>
      </c>
      <c r="Q94" s="251">
        <v>194866.66</v>
      </c>
      <c r="R94" s="251">
        <v>2028099.35</v>
      </c>
      <c r="S94" s="73">
        <v>1606373.14</v>
      </c>
      <c r="U94" s="73">
        <v>802.99</v>
      </c>
      <c r="W94" s="73">
        <v>1596906</v>
      </c>
      <c r="X94" s="73">
        <v>71662</v>
      </c>
      <c r="Y94" s="90">
        <v>2336168</v>
      </c>
      <c r="AA94" s="90">
        <v>6600</v>
      </c>
      <c r="AB94" s="90">
        <v>721376.36</v>
      </c>
      <c r="AC94" s="90">
        <v>218551.52</v>
      </c>
    </row>
    <row r="95" spans="1:32" x14ac:dyDescent="0.2">
      <c r="A95" s="251" t="s">
        <v>2683</v>
      </c>
      <c r="B95" s="89">
        <v>527305.34</v>
      </c>
      <c r="C95" s="89">
        <v>9803.25</v>
      </c>
      <c r="D95" s="89">
        <v>104756.13</v>
      </c>
      <c r="G95" s="251">
        <v>1724801.49</v>
      </c>
      <c r="H95" s="251">
        <v>160253.04999999999</v>
      </c>
      <c r="K95" s="232">
        <v>2070</v>
      </c>
      <c r="L95" s="232">
        <v>92412.6</v>
      </c>
      <c r="M95" s="232">
        <v>79524</v>
      </c>
      <c r="N95" s="232">
        <v>30.56</v>
      </c>
      <c r="O95" s="251">
        <v>41718</v>
      </c>
      <c r="Q95" s="251">
        <v>-483271.37</v>
      </c>
      <c r="R95" s="251">
        <v>4808766.24</v>
      </c>
      <c r="S95" s="73">
        <v>2197738.88</v>
      </c>
      <c r="T95" s="73">
        <v>222700</v>
      </c>
      <c r="U95" s="73">
        <v>819.44</v>
      </c>
      <c r="W95" s="73">
        <v>1217470</v>
      </c>
      <c r="X95" s="73">
        <v>23146</v>
      </c>
      <c r="Y95" s="90">
        <v>2102516</v>
      </c>
      <c r="AA95" s="90">
        <v>13200</v>
      </c>
      <c r="AB95" s="90">
        <v>1130803.27</v>
      </c>
      <c r="AC95" s="90">
        <v>404201</v>
      </c>
    </row>
    <row r="96" spans="1:32" x14ac:dyDescent="0.2">
      <c r="A96" s="251" t="s">
        <v>2684</v>
      </c>
      <c r="B96" s="89">
        <v>738210.69</v>
      </c>
      <c r="C96" s="89">
        <v>39628.25</v>
      </c>
      <c r="D96" s="89">
        <v>46738.73</v>
      </c>
      <c r="G96" s="251">
        <v>963229.69</v>
      </c>
      <c r="H96" s="251">
        <v>407821.4</v>
      </c>
      <c r="K96" s="232">
        <v>8500</v>
      </c>
      <c r="L96" s="232">
        <v>62473.09</v>
      </c>
      <c r="N96" s="232">
        <v>9222.9</v>
      </c>
      <c r="O96" s="251">
        <v>167347</v>
      </c>
      <c r="Q96" s="251">
        <v>91101.19</v>
      </c>
      <c r="R96" s="251">
        <v>2574871.5499999998</v>
      </c>
      <c r="S96" s="73">
        <v>1502262.2</v>
      </c>
      <c r="T96" s="73">
        <v>97918</v>
      </c>
      <c r="U96" s="73">
        <v>664.91</v>
      </c>
      <c r="W96" s="73">
        <v>1678372.6</v>
      </c>
      <c r="X96" s="73">
        <v>82428</v>
      </c>
      <c r="Y96" s="90">
        <v>2254050.6</v>
      </c>
      <c r="AA96" s="90">
        <v>5850</v>
      </c>
      <c r="AB96" s="90">
        <v>521657.24</v>
      </c>
      <c r="AC96" s="90">
        <v>243877.84</v>
      </c>
    </row>
    <row r="97" spans="1:30" x14ac:dyDescent="0.2">
      <c r="A97" s="251" t="s">
        <v>2685</v>
      </c>
      <c r="B97" s="89">
        <v>388312.5</v>
      </c>
      <c r="C97" s="89">
        <v>7167.8</v>
      </c>
      <c r="D97" s="89">
        <v>63903.74</v>
      </c>
      <c r="G97" s="251">
        <v>1107701.18</v>
      </c>
      <c r="H97" s="251">
        <v>281944.03000000003</v>
      </c>
      <c r="K97" s="232">
        <v>0</v>
      </c>
      <c r="L97" s="232">
        <v>64411.3</v>
      </c>
      <c r="M97" s="232">
        <v>144600</v>
      </c>
      <c r="N97" s="232">
        <v>153.16999999999999</v>
      </c>
      <c r="O97" s="251">
        <v>0</v>
      </c>
      <c r="Q97" s="251">
        <v>133872.76</v>
      </c>
      <c r="R97" s="251">
        <v>2326634.9900000002</v>
      </c>
      <c r="S97" s="73">
        <v>938918</v>
      </c>
      <c r="U97" s="73">
        <v>829.08</v>
      </c>
      <c r="W97" s="73">
        <v>1590851.1</v>
      </c>
      <c r="X97" s="73">
        <v>90300</v>
      </c>
      <c r="Y97" s="90">
        <v>2001169.1</v>
      </c>
      <c r="AB97" s="90">
        <v>581097.80000000005</v>
      </c>
      <c r="AC97" s="90">
        <v>184531.66</v>
      </c>
    </row>
    <row r="98" spans="1:30" x14ac:dyDescent="0.2">
      <c r="A98" s="251" t="s">
        <v>2686</v>
      </c>
      <c r="B98" s="89">
        <v>949305.02</v>
      </c>
      <c r="C98" s="89">
        <v>136826.54999999999</v>
      </c>
      <c r="D98" s="89">
        <v>86810.14</v>
      </c>
      <c r="G98" s="251">
        <v>2637502.25</v>
      </c>
      <c r="H98" s="251">
        <v>1205550.9099999999</v>
      </c>
      <c r="K98" s="232">
        <v>15990</v>
      </c>
      <c r="L98" s="232">
        <v>82602.53</v>
      </c>
      <c r="N98" s="232">
        <v>19.25</v>
      </c>
      <c r="O98" s="251">
        <v>184250</v>
      </c>
      <c r="Q98" s="251">
        <v>302366.13</v>
      </c>
      <c r="R98" s="251">
        <v>2310530.36</v>
      </c>
      <c r="S98" s="73">
        <v>2129686.06</v>
      </c>
      <c r="T98" s="73">
        <v>808400</v>
      </c>
      <c r="U98" s="73">
        <v>990.14</v>
      </c>
      <c r="W98" s="73">
        <v>1213821.01</v>
      </c>
      <c r="X98" s="73">
        <v>1855533.25</v>
      </c>
      <c r="Y98" s="90">
        <v>2127321.0099999998</v>
      </c>
      <c r="AA98" s="90">
        <v>8450</v>
      </c>
      <c r="AB98" s="90">
        <v>702153.66</v>
      </c>
      <c r="AC98" s="90">
        <v>282951.32</v>
      </c>
    </row>
    <row r="99" spans="1:30" x14ac:dyDescent="0.2">
      <c r="A99" s="251" t="s">
        <v>2785</v>
      </c>
      <c r="B99" s="89">
        <v>701674.44</v>
      </c>
      <c r="C99" s="89">
        <v>46668.5</v>
      </c>
      <c r="D99" s="89">
        <v>49055.07</v>
      </c>
      <c r="G99" s="251">
        <v>1055523.9099999999</v>
      </c>
      <c r="H99" s="251">
        <v>194678.81</v>
      </c>
      <c r="K99" s="232">
        <v>1340</v>
      </c>
      <c r="L99" s="232">
        <v>52720.72</v>
      </c>
      <c r="N99" s="232">
        <v>64466.1</v>
      </c>
      <c r="O99" s="251">
        <v>312327</v>
      </c>
      <c r="Q99" s="251">
        <v>-100622.95</v>
      </c>
      <c r="R99" s="251">
        <v>2166873.39</v>
      </c>
      <c r="S99" s="73">
        <v>1347496.34</v>
      </c>
      <c r="T99" s="73">
        <v>50800</v>
      </c>
      <c r="U99" s="73">
        <v>550.17999999999995</v>
      </c>
      <c r="W99" s="73">
        <v>606140.14</v>
      </c>
      <c r="X99" s="73">
        <v>25700</v>
      </c>
      <c r="Y99" s="90">
        <v>1238170.1399999999</v>
      </c>
      <c r="AA99" s="90">
        <v>6200</v>
      </c>
      <c r="AB99" s="90">
        <v>538349.93000000005</v>
      </c>
      <c r="AC99" s="90">
        <v>212339.63</v>
      </c>
    </row>
    <row r="100" spans="1:30" x14ac:dyDescent="0.2">
      <c r="A100" s="251" t="s">
        <v>2687</v>
      </c>
      <c r="B100" s="89">
        <v>381158.71</v>
      </c>
      <c r="C100" s="89">
        <v>13353</v>
      </c>
      <c r="D100" s="89">
        <v>162743.31</v>
      </c>
      <c r="G100" s="251">
        <v>1043717.41</v>
      </c>
      <c r="H100" s="251">
        <v>121177.7</v>
      </c>
      <c r="K100" s="232">
        <v>0</v>
      </c>
      <c r="L100" s="232">
        <v>37300</v>
      </c>
      <c r="Q100" s="251">
        <v>61575.51</v>
      </c>
      <c r="R100" s="251">
        <v>1774553.91</v>
      </c>
      <c r="S100" s="73">
        <v>995413.91</v>
      </c>
      <c r="U100" s="73">
        <v>835.44</v>
      </c>
      <c r="W100" s="73">
        <v>791814.2</v>
      </c>
      <c r="X100" s="73">
        <v>75600</v>
      </c>
      <c r="Y100" s="90">
        <v>1131514.2</v>
      </c>
      <c r="Z100" s="90">
        <v>8470</v>
      </c>
      <c r="AB100" s="90">
        <v>611672.36</v>
      </c>
      <c r="AC100" s="90">
        <v>220864.28</v>
      </c>
    </row>
    <row r="101" spans="1:30" x14ac:dyDescent="0.2">
      <c r="A101" s="251" t="s">
        <v>2688</v>
      </c>
      <c r="B101" s="89">
        <v>405479.52</v>
      </c>
      <c r="C101" s="89">
        <v>66718.55</v>
      </c>
      <c r="D101" s="89">
        <v>35456.82</v>
      </c>
      <c r="G101" s="251">
        <v>182758.67</v>
      </c>
      <c r="H101" s="251">
        <v>257592.2</v>
      </c>
      <c r="K101" s="232">
        <v>0</v>
      </c>
      <c r="L101" s="232">
        <v>41300</v>
      </c>
      <c r="N101" s="232">
        <v>1379.59</v>
      </c>
      <c r="Q101" s="251">
        <v>119400.72</v>
      </c>
      <c r="R101" s="251">
        <v>1563007.5</v>
      </c>
      <c r="S101" s="73">
        <v>1661309.11</v>
      </c>
      <c r="T101" s="73">
        <v>208870</v>
      </c>
      <c r="U101" s="73">
        <v>620.35</v>
      </c>
      <c r="W101" s="73">
        <v>1188152</v>
      </c>
      <c r="Y101" s="90">
        <v>1741022</v>
      </c>
      <c r="AB101" s="90">
        <v>854950.53</v>
      </c>
      <c r="AC101" s="90">
        <v>145935.94</v>
      </c>
    </row>
    <row r="102" spans="1:30" x14ac:dyDescent="0.2">
      <c r="A102" s="251" t="s">
        <v>2689</v>
      </c>
      <c r="B102" s="89">
        <v>275176.42</v>
      </c>
      <c r="C102" s="89">
        <v>32874</v>
      </c>
      <c r="D102" s="89">
        <v>85937.53</v>
      </c>
      <c r="G102" s="251">
        <v>526347.93000000005</v>
      </c>
      <c r="H102" s="251">
        <v>245802.58</v>
      </c>
      <c r="K102" s="232">
        <v>0</v>
      </c>
      <c r="L102" s="232">
        <v>24480</v>
      </c>
      <c r="Q102" s="251">
        <v>24590.02</v>
      </c>
      <c r="R102" s="251">
        <v>2046781.46</v>
      </c>
      <c r="S102" s="73">
        <v>1053341.52</v>
      </c>
      <c r="T102" s="73">
        <v>215199</v>
      </c>
      <c r="U102" s="73">
        <v>418.57</v>
      </c>
      <c r="W102" s="73">
        <v>1024957.5</v>
      </c>
      <c r="X102" s="73">
        <v>21600</v>
      </c>
      <c r="Y102" s="90">
        <v>1347197.5</v>
      </c>
      <c r="AB102" s="90">
        <v>234648.55</v>
      </c>
      <c r="AC102" s="90">
        <v>151427.16</v>
      </c>
      <c r="AD102" s="90">
        <v>34853.5</v>
      </c>
    </row>
    <row r="103" spans="1:30" x14ac:dyDescent="0.2">
      <c r="A103" s="251" t="s">
        <v>2690</v>
      </c>
      <c r="B103" s="89">
        <v>210150.7</v>
      </c>
      <c r="C103" s="89">
        <v>13797.4</v>
      </c>
      <c r="D103" s="89">
        <v>34294.39</v>
      </c>
      <c r="G103" s="251">
        <v>854281.59</v>
      </c>
      <c r="H103" s="251">
        <v>311477.37</v>
      </c>
      <c r="K103" s="232">
        <v>0</v>
      </c>
      <c r="L103" s="232">
        <v>98100</v>
      </c>
      <c r="Q103" s="251">
        <v>110707.08</v>
      </c>
      <c r="R103" s="251">
        <v>3243756.17</v>
      </c>
      <c r="S103" s="73">
        <v>1208655.3400000001</v>
      </c>
      <c r="T103" s="73">
        <v>160140</v>
      </c>
      <c r="U103" s="73">
        <v>507.5</v>
      </c>
      <c r="W103" s="73">
        <v>731391.5</v>
      </c>
      <c r="Y103" s="90">
        <v>1243841.5</v>
      </c>
      <c r="AB103" s="90">
        <v>524137.28</v>
      </c>
      <c r="AC103" s="90">
        <v>230161.26</v>
      </c>
    </row>
    <row r="104" spans="1:30" x14ac:dyDescent="0.2">
      <c r="A104" s="251" t="s">
        <v>2691</v>
      </c>
      <c r="B104" s="89">
        <v>376146.1</v>
      </c>
      <c r="C104" s="89">
        <v>5362.5</v>
      </c>
      <c r="D104" s="89">
        <v>48428.32</v>
      </c>
      <c r="G104" s="251">
        <v>344150.34</v>
      </c>
      <c r="H104" s="251">
        <v>140683.85</v>
      </c>
      <c r="K104" s="232">
        <v>3500</v>
      </c>
      <c r="L104" s="232">
        <v>31300</v>
      </c>
      <c r="M104" s="232">
        <v>188300</v>
      </c>
      <c r="N104" s="232">
        <v>0</v>
      </c>
      <c r="Q104" s="251">
        <v>39077.5</v>
      </c>
      <c r="R104" s="251">
        <v>2614880.33</v>
      </c>
      <c r="S104" s="73">
        <v>887328.88</v>
      </c>
      <c r="T104" s="73">
        <v>16500</v>
      </c>
      <c r="U104" s="73">
        <v>543.64</v>
      </c>
      <c r="W104" s="73">
        <v>673662.5</v>
      </c>
      <c r="X104" s="73">
        <v>84600</v>
      </c>
      <c r="Y104" s="90">
        <v>848585.5</v>
      </c>
      <c r="AB104" s="90">
        <v>488518.44</v>
      </c>
      <c r="AC104" s="90">
        <v>183465.39</v>
      </c>
    </row>
    <row r="105" spans="1:30" x14ac:dyDescent="0.2">
      <c r="A105" s="251" t="s">
        <v>2786</v>
      </c>
      <c r="B105" s="89">
        <v>180740.9</v>
      </c>
      <c r="C105" s="89">
        <v>3979.5</v>
      </c>
      <c r="D105" s="89">
        <v>26850.3</v>
      </c>
      <c r="G105" s="251">
        <v>507649.8</v>
      </c>
      <c r="H105" s="251">
        <v>282978.06</v>
      </c>
      <c r="K105" s="232">
        <v>1400</v>
      </c>
      <c r="L105" s="232">
        <v>33600</v>
      </c>
      <c r="M105" s="232">
        <v>73300</v>
      </c>
      <c r="Q105" s="251">
        <v>87377.57</v>
      </c>
      <c r="R105" s="251">
        <v>1695120.4</v>
      </c>
      <c r="S105" s="73">
        <v>813717.01</v>
      </c>
      <c r="T105" s="73">
        <v>40200</v>
      </c>
      <c r="U105" s="73">
        <v>374</v>
      </c>
      <c r="W105" s="73">
        <v>993200</v>
      </c>
      <c r="Y105" s="90">
        <v>1289400</v>
      </c>
      <c r="AB105" s="90">
        <v>450235.33</v>
      </c>
      <c r="AC105" s="90">
        <v>219142.93</v>
      </c>
    </row>
    <row r="106" spans="1:30" x14ac:dyDescent="0.2">
      <c r="A106" s="251" t="s">
        <v>2692</v>
      </c>
      <c r="B106" s="89">
        <v>457685.51</v>
      </c>
      <c r="C106" s="89">
        <v>42145.75</v>
      </c>
      <c r="D106" s="89">
        <v>30495.56</v>
      </c>
      <c r="G106" s="251">
        <v>706165.3</v>
      </c>
      <c r="H106" s="251">
        <v>257841.88</v>
      </c>
      <c r="K106" s="232">
        <v>6500</v>
      </c>
      <c r="L106" s="232">
        <v>98555</v>
      </c>
      <c r="M106" s="232">
        <v>114804</v>
      </c>
      <c r="N106" s="232">
        <v>468.26</v>
      </c>
      <c r="R106" s="251">
        <v>1187793.3799999999</v>
      </c>
      <c r="S106" s="73">
        <v>995904.69</v>
      </c>
      <c r="T106" s="73">
        <v>35196</v>
      </c>
      <c r="U106" s="73">
        <v>936</v>
      </c>
      <c r="W106" s="73">
        <v>849300</v>
      </c>
      <c r="X106" s="73">
        <v>144800</v>
      </c>
      <c r="Y106" s="90">
        <v>1129185</v>
      </c>
      <c r="AB106" s="90">
        <v>718535.64</v>
      </c>
      <c r="AC106" s="90">
        <v>198937.46</v>
      </c>
    </row>
    <row r="107" spans="1:30" x14ac:dyDescent="0.2">
      <c r="A107" s="251" t="s">
        <v>2693</v>
      </c>
      <c r="B107" s="89">
        <v>796630.89</v>
      </c>
      <c r="C107" s="89">
        <v>38498</v>
      </c>
      <c r="D107" s="89">
        <v>135952.79999999999</v>
      </c>
      <c r="G107" s="251">
        <v>538431.87</v>
      </c>
      <c r="H107" s="251">
        <v>1100359.3999999999</v>
      </c>
      <c r="K107" s="232">
        <v>10370.25</v>
      </c>
      <c r="L107" s="232">
        <v>107650</v>
      </c>
      <c r="M107" s="232">
        <v>94195</v>
      </c>
      <c r="N107" s="232">
        <v>910.08</v>
      </c>
      <c r="Q107" s="251">
        <v>60268</v>
      </c>
      <c r="R107" s="251">
        <v>4005245.62</v>
      </c>
      <c r="S107" s="73">
        <v>2670344.64</v>
      </c>
      <c r="T107" s="73">
        <v>153805</v>
      </c>
      <c r="U107" s="73">
        <v>1190.97</v>
      </c>
      <c r="W107" s="73">
        <v>1464765.46</v>
      </c>
      <c r="X107" s="73">
        <v>150400</v>
      </c>
      <c r="Y107" s="90">
        <v>2157465.46</v>
      </c>
      <c r="AB107" s="90">
        <v>1554942.15</v>
      </c>
      <c r="AC107" s="90">
        <v>448338.47</v>
      </c>
    </row>
    <row r="108" spans="1:30" x14ac:dyDescent="0.2">
      <c r="A108" s="251" t="s">
        <v>2694</v>
      </c>
      <c r="B108" s="89">
        <v>270363.28999999998</v>
      </c>
      <c r="C108" s="89">
        <v>1043.75</v>
      </c>
      <c r="D108" s="89">
        <v>90279.91</v>
      </c>
      <c r="G108" s="251">
        <v>1007749.73</v>
      </c>
      <c r="H108" s="251">
        <v>1603008.84</v>
      </c>
      <c r="K108" s="232">
        <v>53325</v>
      </c>
      <c r="L108" s="232">
        <v>89975</v>
      </c>
      <c r="M108" s="232">
        <v>59645</v>
      </c>
      <c r="N108" s="232">
        <v>1445.62</v>
      </c>
      <c r="Q108" s="251">
        <v>-2547.5</v>
      </c>
      <c r="R108" s="251">
        <v>2324775.44</v>
      </c>
      <c r="S108" s="73">
        <v>2786172.21</v>
      </c>
      <c r="U108" s="73">
        <v>628.79999999999995</v>
      </c>
      <c r="W108" s="73">
        <v>1864400</v>
      </c>
      <c r="X108" s="73">
        <v>204600</v>
      </c>
      <c r="Y108" s="90">
        <v>2439356</v>
      </c>
      <c r="AB108" s="90">
        <v>1481762.99</v>
      </c>
      <c r="AC108" s="90">
        <v>479620.37</v>
      </c>
    </row>
    <row r="109" spans="1:30" x14ac:dyDescent="0.2">
      <c r="A109" s="251" t="s">
        <v>2695</v>
      </c>
      <c r="B109" s="89">
        <v>583229.80000000005</v>
      </c>
      <c r="C109" s="89">
        <v>30343</v>
      </c>
      <c r="D109" s="89">
        <v>122215.49</v>
      </c>
      <c r="G109" s="251">
        <v>788689.26</v>
      </c>
      <c r="H109" s="251">
        <v>379896.68</v>
      </c>
      <c r="K109" s="232">
        <v>8560</v>
      </c>
      <c r="L109" s="232">
        <v>104937.88</v>
      </c>
      <c r="M109" s="232">
        <v>25900</v>
      </c>
      <c r="N109" s="232">
        <v>84.25</v>
      </c>
      <c r="Q109" s="251">
        <v>173.85</v>
      </c>
      <c r="R109" s="251">
        <v>2600171.63</v>
      </c>
      <c r="S109" s="73">
        <v>1772424.64</v>
      </c>
      <c r="T109" s="73">
        <v>43700</v>
      </c>
      <c r="U109" s="73">
        <v>1700.28</v>
      </c>
      <c r="W109" s="73">
        <v>1122580</v>
      </c>
      <c r="X109" s="73">
        <v>83400</v>
      </c>
      <c r="Y109" s="90">
        <v>1811700</v>
      </c>
      <c r="AB109" s="90">
        <v>825308.11</v>
      </c>
      <c r="AC109" s="90">
        <v>335182.67</v>
      </c>
    </row>
    <row r="110" spans="1:30" x14ac:dyDescent="0.2">
      <c r="A110" s="251" t="s">
        <v>2696</v>
      </c>
      <c r="B110" s="89">
        <v>1095396.49</v>
      </c>
      <c r="C110" s="89">
        <v>130094.79</v>
      </c>
      <c r="D110" s="89">
        <v>317898.48</v>
      </c>
      <c r="G110" s="251">
        <v>30958.75</v>
      </c>
      <c r="H110" s="251">
        <v>219052.19</v>
      </c>
      <c r="K110" s="232">
        <v>0</v>
      </c>
      <c r="L110" s="232">
        <v>35617.72</v>
      </c>
      <c r="M110" s="232">
        <v>21020</v>
      </c>
      <c r="Q110" s="251">
        <v>54317</v>
      </c>
      <c r="R110" s="251">
        <v>961037.76</v>
      </c>
      <c r="S110" s="73">
        <v>1909722.49</v>
      </c>
      <c r="U110" s="73">
        <v>1438.72</v>
      </c>
      <c r="W110" s="73">
        <v>1308720</v>
      </c>
      <c r="X110" s="73">
        <v>178436.04</v>
      </c>
      <c r="Y110" s="90">
        <v>1963330</v>
      </c>
      <c r="AB110" s="90">
        <v>601587.51</v>
      </c>
      <c r="AC110" s="90">
        <v>105357.1</v>
      </c>
    </row>
    <row r="111" spans="1:30" x14ac:dyDescent="0.2">
      <c r="A111" s="251" t="s">
        <v>2697</v>
      </c>
      <c r="B111" s="89">
        <v>354631.63</v>
      </c>
      <c r="C111" s="89">
        <v>11603</v>
      </c>
      <c r="D111" s="89">
        <v>115276.56</v>
      </c>
      <c r="G111" s="251">
        <v>6197.67</v>
      </c>
      <c r="H111" s="251">
        <v>353781.89</v>
      </c>
      <c r="K111" s="232">
        <v>0</v>
      </c>
      <c r="L111" s="232">
        <v>39272.910000000003</v>
      </c>
      <c r="M111" s="232">
        <v>13830</v>
      </c>
      <c r="O111" s="251">
        <v>236710</v>
      </c>
      <c r="R111" s="251">
        <v>852668.5</v>
      </c>
      <c r="S111" s="73">
        <v>1155529.07</v>
      </c>
      <c r="T111" s="73">
        <v>183010</v>
      </c>
      <c r="U111" s="73">
        <v>359.68</v>
      </c>
      <c r="W111" s="73">
        <v>1005843</v>
      </c>
      <c r="X111" s="73">
        <v>197390.8</v>
      </c>
      <c r="Y111" s="90">
        <v>1303223</v>
      </c>
      <c r="AB111" s="90">
        <v>746681.52</v>
      </c>
      <c r="AC111" s="90">
        <v>116642.06</v>
      </c>
    </row>
    <row r="112" spans="1:30" x14ac:dyDescent="0.2">
      <c r="A112" s="251" t="s">
        <v>2698</v>
      </c>
      <c r="B112" s="89">
        <v>477549.65</v>
      </c>
      <c r="C112" s="89">
        <v>121274.7</v>
      </c>
      <c r="D112" s="89">
        <v>124602.41</v>
      </c>
      <c r="G112" s="251">
        <v>616986.16</v>
      </c>
      <c r="H112" s="251">
        <v>132507.59</v>
      </c>
      <c r="K112" s="232">
        <v>0</v>
      </c>
      <c r="L112" s="232">
        <v>32399.14</v>
      </c>
      <c r="M112" s="232">
        <v>3130</v>
      </c>
      <c r="O112" s="251">
        <v>120400</v>
      </c>
      <c r="Q112" s="251">
        <v>16940.939999999999</v>
      </c>
      <c r="R112" s="251">
        <v>1993338.97</v>
      </c>
      <c r="S112" s="73">
        <v>1175320.3799999999</v>
      </c>
      <c r="T112" s="73">
        <v>21600</v>
      </c>
      <c r="U112" s="73">
        <v>786.37</v>
      </c>
      <c r="W112" s="73">
        <v>1334445</v>
      </c>
      <c r="X112" s="73">
        <v>128945.96</v>
      </c>
      <c r="Y112" s="90">
        <v>1580386</v>
      </c>
      <c r="AB112" s="90">
        <v>465444.97</v>
      </c>
      <c r="AC112" s="90">
        <v>109543.92</v>
      </c>
    </row>
    <row r="113" spans="1:32" x14ac:dyDescent="0.2">
      <c r="A113" s="251" t="s">
        <v>2699</v>
      </c>
      <c r="B113" s="89">
        <v>529793.69999999995</v>
      </c>
      <c r="C113" s="89">
        <v>167316.85</v>
      </c>
      <c r="D113" s="89">
        <v>164854.15</v>
      </c>
      <c r="G113" s="251">
        <v>5</v>
      </c>
      <c r="H113" s="251">
        <v>155658.20000000001</v>
      </c>
      <c r="K113" s="232">
        <v>226046</v>
      </c>
      <c r="L113" s="232">
        <v>33448.300000000003</v>
      </c>
      <c r="M113" s="232">
        <v>18980</v>
      </c>
      <c r="O113" s="251">
        <v>38191</v>
      </c>
      <c r="R113" s="251">
        <v>3276385.87</v>
      </c>
      <c r="S113" s="73">
        <v>1256164.93</v>
      </c>
      <c r="U113" s="73">
        <v>913.14</v>
      </c>
      <c r="W113" s="73">
        <v>166420</v>
      </c>
      <c r="X113" s="73">
        <v>174898.48</v>
      </c>
      <c r="Y113" s="90">
        <v>680063</v>
      </c>
      <c r="AB113" s="90">
        <v>817154.71</v>
      </c>
      <c r="AC113" s="90">
        <v>67417.31</v>
      </c>
      <c r="AF113" s="90">
        <v>1797</v>
      </c>
    </row>
    <row r="114" spans="1:32" x14ac:dyDescent="0.2">
      <c r="A114" s="251" t="s">
        <v>2700</v>
      </c>
      <c r="B114" s="89">
        <v>510786.62</v>
      </c>
      <c r="C114" s="89">
        <v>4038.84</v>
      </c>
      <c r="D114" s="89">
        <v>260912.45</v>
      </c>
      <c r="G114" s="251">
        <v>804263.96</v>
      </c>
      <c r="H114" s="251">
        <v>738271.51</v>
      </c>
      <c r="K114" s="232">
        <v>0</v>
      </c>
      <c r="L114" s="232">
        <v>42662.52</v>
      </c>
      <c r="N114" s="232">
        <v>0</v>
      </c>
      <c r="O114" s="251">
        <v>120000</v>
      </c>
      <c r="Q114" s="251">
        <v>1094.1199999999999</v>
      </c>
      <c r="R114" s="251">
        <v>3690825.96</v>
      </c>
      <c r="S114" s="73">
        <v>1357283.81</v>
      </c>
      <c r="U114" s="73">
        <v>582.78</v>
      </c>
      <c r="W114" s="73">
        <v>1152410</v>
      </c>
      <c r="X114" s="73">
        <v>170290.84</v>
      </c>
      <c r="Y114" s="90">
        <v>1547687</v>
      </c>
      <c r="AB114" s="90">
        <v>795554.94</v>
      </c>
      <c r="AC114" s="90">
        <v>286700.39</v>
      </c>
    </row>
    <row r="115" spans="1:32" x14ac:dyDescent="0.2">
      <c r="A115" s="251" t="s">
        <v>2701</v>
      </c>
      <c r="B115" s="89">
        <v>1031605.57</v>
      </c>
      <c r="C115" s="89">
        <v>110619.45</v>
      </c>
      <c r="D115" s="89">
        <v>136794.01</v>
      </c>
      <c r="G115" s="251">
        <v>134479.31</v>
      </c>
      <c r="H115" s="251">
        <v>290416.27</v>
      </c>
      <c r="K115" s="232">
        <v>0</v>
      </c>
      <c r="L115" s="232">
        <v>27393.9</v>
      </c>
      <c r="M115" s="232">
        <v>3590</v>
      </c>
      <c r="O115" s="251">
        <v>81500</v>
      </c>
      <c r="Q115" s="251">
        <v>603</v>
      </c>
      <c r="R115" s="251">
        <v>1854865.59</v>
      </c>
      <c r="S115" s="73">
        <v>1421991.33</v>
      </c>
      <c r="U115" s="73">
        <v>1572.09</v>
      </c>
      <c r="W115" s="73">
        <v>1100510</v>
      </c>
      <c r="X115" s="73">
        <v>128376.16</v>
      </c>
      <c r="Y115" s="90">
        <v>1448992</v>
      </c>
      <c r="AB115" s="90">
        <v>575163.56999999995</v>
      </c>
      <c r="AC115" s="90">
        <v>58358.37</v>
      </c>
    </row>
    <row r="116" spans="1:32" x14ac:dyDescent="0.2">
      <c r="A116" s="251" t="s">
        <v>2702</v>
      </c>
      <c r="B116" s="89">
        <v>934065.15</v>
      </c>
      <c r="C116" s="89">
        <v>117164.5</v>
      </c>
      <c r="D116" s="89">
        <v>281902.18</v>
      </c>
      <c r="G116" s="251">
        <v>314218.06</v>
      </c>
      <c r="H116" s="251">
        <v>909220.05</v>
      </c>
      <c r="K116" s="232">
        <v>0</v>
      </c>
      <c r="L116" s="232">
        <v>28546.17</v>
      </c>
      <c r="M116" s="232">
        <v>5000</v>
      </c>
      <c r="O116" s="251">
        <v>390424.8</v>
      </c>
      <c r="Q116" s="251">
        <v>3860</v>
      </c>
      <c r="R116" s="251">
        <v>1808375.97</v>
      </c>
      <c r="S116" s="73">
        <v>1144286.24</v>
      </c>
      <c r="T116" s="73">
        <v>275282.2</v>
      </c>
      <c r="U116" s="73">
        <v>1961.4</v>
      </c>
      <c r="W116" s="73">
        <v>692023.7</v>
      </c>
      <c r="X116" s="73">
        <v>137989.76000000001</v>
      </c>
      <c r="Y116" s="90">
        <v>1069323.7</v>
      </c>
      <c r="AB116" s="90">
        <v>577319.43999999994</v>
      </c>
      <c r="AC116" s="90">
        <v>277377.81</v>
      </c>
    </row>
    <row r="117" spans="1:32" x14ac:dyDescent="0.2">
      <c r="A117" s="251" t="s">
        <v>2703</v>
      </c>
      <c r="B117" s="89">
        <v>875039.69</v>
      </c>
      <c r="C117" s="89">
        <v>45816.27</v>
      </c>
      <c r="D117" s="89">
        <v>240916.2</v>
      </c>
      <c r="G117" s="251">
        <v>322545.28999999998</v>
      </c>
      <c r="H117" s="251">
        <v>430069.7</v>
      </c>
      <c r="K117" s="232">
        <v>0</v>
      </c>
      <c r="L117" s="232">
        <v>49862.83</v>
      </c>
      <c r="M117" s="232">
        <v>22890</v>
      </c>
      <c r="O117" s="251">
        <v>399578</v>
      </c>
      <c r="Q117" s="251">
        <v>2181</v>
      </c>
      <c r="R117" s="251">
        <v>2329931.42</v>
      </c>
      <c r="S117" s="73">
        <v>1378418.47</v>
      </c>
      <c r="T117" s="73">
        <v>110814</v>
      </c>
      <c r="U117" s="73">
        <v>1126.76</v>
      </c>
      <c r="W117" s="73">
        <v>1114400</v>
      </c>
      <c r="X117" s="73">
        <v>180281.37</v>
      </c>
      <c r="Y117" s="90">
        <v>1467643</v>
      </c>
      <c r="AB117" s="90">
        <v>822846.21</v>
      </c>
      <c r="AC117" s="90">
        <v>155684.07999999999</v>
      </c>
      <c r="AE117" s="90">
        <v>134231.65</v>
      </c>
    </row>
    <row r="118" spans="1:32" x14ac:dyDescent="0.2">
      <c r="A118" s="251" t="s">
        <v>2704</v>
      </c>
      <c r="B118" s="89">
        <v>290543.82</v>
      </c>
      <c r="C118" s="89">
        <v>27666.400000000001</v>
      </c>
      <c r="D118" s="89">
        <v>63733.57</v>
      </c>
      <c r="G118" s="251">
        <v>1400600.48</v>
      </c>
      <c r="H118" s="251">
        <v>362554.13</v>
      </c>
      <c r="K118" s="232">
        <v>362000</v>
      </c>
      <c r="L118" s="232">
        <v>31564.71</v>
      </c>
      <c r="M118" s="232">
        <v>18420</v>
      </c>
      <c r="N118" s="232">
        <v>50000</v>
      </c>
      <c r="O118" s="251">
        <v>189860</v>
      </c>
      <c r="R118" s="251">
        <v>857017.52</v>
      </c>
      <c r="S118" s="73">
        <v>1147522.0900000001</v>
      </c>
      <c r="T118" s="73">
        <v>18100</v>
      </c>
      <c r="U118" s="73">
        <v>267.44</v>
      </c>
      <c r="W118" s="73">
        <v>680505</v>
      </c>
      <c r="X118" s="73">
        <v>186792.04</v>
      </c>
      <c r="Y118" s="90">
        <v>1083545</v>
      </c>
      <c r="AB118" s="90">
        <v>574169.91</v>
      </c>
      <c r="AC118" s="90">
        <v>182287.08</v>
      </c>
    </row>
    <row r="119" spans="1:32" x14ac:dyDescent="0.2">
      <c r="A119" s="251" t="s">
        <v>2787</v>
      </c>
      <c r="B119" s="89">
        <v>388006.24</v>
      </c>
      <c r="C119" s="89">
        <v>224.53</v>
      </c>
      <c r="D119" s="89">
        <v>174566.52</v>
      </c>
      <c r="G119" s="251">
        <v>893796.15</v>
      </c>
      <c r="H119" s="251">
        <v>110417.41</v>
      </c>
      <c r="K119" s="232">
        <v>133390</v>
      </c>
      <c r="L119" s="232">
        <v>33546.980000000003</v>
      </c>
      <c r="O119" s="251">
        <v>170848</v>
      </c>
      <c r="R119" s="251">
        <v>2768353.45</v>
      </c>
      <c r="S119" s="73">
        <v>902585.49</v>
      </c>
      <c r="U119" s="73">
        <v>274.2</v>
      </c>
      <c r="W119" s="73">
        <v>553140</v>
      </c>
      <c r="X119" s="73">
        <v>135384.17000000001</v>
      </c>
      <c r="Y119" s="90">
        <v>809282</v>
      </c>
      <c r="AB119" s="90">
        <v>393822.12</v>
      </c>
      <c r="AC119" s="90">
        <v>147363.57999999999</v>
      </c>
    </row>
    <row r="120" spans="1:32" x14ac:dyDescent="0.2">
      <c r="A120" s="251" t="s">
        <v>2788</v>
      </c>
      <c r="B120" s="89">
        <v>552703.27</v>
      </c>
      <c r="C120" s="89">
        <v>7107</v>
      </c>
      <c r="D120" s="89">
        <v>36345.64</v>
      </c>
      <c r="G120" s="251">
        <v>342161.53</v>
      </c>
      <c r="H120" s="251">
        <v>127300.02</v>
      </c>
      <c r="K120" s="232">
        <v>60000</v>
      </c>
      <c r="L120" s="232">
        <v>49046.61</v>
      </c>
      <c r="M120" s="232">
        <v>5120</v>
      </c>
      <c r="O120" s="251">
        <v>43050</v>
      </c>
      <c r="Q120" s="251">
        <v>8071</v>
      </c>
      <c r="R120" s="251">
        <v>3313708.59</v>
      </c>
      <c r="S120" s="73">
        <v>1151378.79</v>
      </c>
      <c r="T120" s="73">
        <v>193140</v>
      </c>
      <c r="U120" s="73">
        <v>264.72000000000003</v>
      </c>
      <c r="W120" s="73">
        <v>1157240</v>
      </c>
      <c r="X120" s="73">
        <v>186939.73</v>
      </c>
      <c r="Y120" s="90">
        <v>1549186</v>
      </c>
      <c r="AB120" s="90">
        <v>512295.65</v>
      </c>
      <c r="AC120" s="90">
        <v>57004.5</v>
      </c>
    </row>
    <row r="121" spans="1:32" x14ac:dyDescent="0.2">
      <c r="A121" s="251" t="s">
        <v>2800</v>
      </c>
      <c r="B121" s="89">
        <v>835501.94</v>
      </c>
      <c r="C121" s="89">
        <v>4897.2</v>
      </c>
      <c r="D121" s="89">
        <v>59244.52</v>
      </c>
      <c r="G121" s="251">
        <v>594076.99</v>
      </c>
      <c r="H121" s="251">
        <v>131284.45000000001</v>
      </c>
      <c r="K121" s="232">
        <v>0</v>
      </c>
      <c r="L121" s="232">
        <v>27701.73</v>
      </c>
      <c r="M121" s="232">
        <v>120000</v>
      </c>
      <c r="O121" s="251">
        <v>35265</v>
      </c>
      <c r="R121" s="251">
        <v>3532326.06</v>
      </c>
      <c r="S121" s="73">
        <v>1585635.05</v>
      </c>
      <c r="T121" s="73">
        <v>84735</v>
      </c>
      <c r="U121" s="73">
        <v>980.76</v>
      </c>
      <c r="W121" s="73">
        <v>995725.5</v>
      </c>
      <c r="X121" s="73">
        <v>117493.56</v>
      </c>
      <c r="Y121" s="90">
        <v>1292936.5</v>
      </c>
      <c r="AB121" s="90">
        <v>748434.6</v>
      </c>
      <c r="AC121" s="90">
        <v>161976.5</v>
      </c>
    </row>
    <row r="122" spans="1:32" x14ac:dyDescent="0.2">
      <c r="A122" s="251" t="s">
        <v>2705</v>
      </c>
      <c r="B122" s="89">
        <v>328921.42</v>
      </c>
      <c r="C122" s="89">
        <v>3000</v>
      </c>
      <c r="D122" s="89">
        <v>225034.03</v>
      </c>
      <c r="G122" s="251">
        <v>1125895.25</v>
      </c>
      <c r="H122" s="251">
        <v>540559.06000000006</v>
      </c>
      <c r="K122" s="232">
        <v>0</v>
      </c>
      <c r="L122" s="232">
        <v>33340</v>
      </c>
      <c r="N122" s="232">
        <v>225</v>
      </c>
      <c r="O122" s="251">
        <v>79300</v>
      </c>
      <c r="P122" s="251">
        <v>431805.14</v>
      </c>
      <c r="Q122" s="251">
        <v>380722.05</v>
      </c>
      <c r="R122" s="251">
        <v>1454124.22</v>
      </c>
      <c r="S122" s="73">
        <v>1830202.02</v>
      </c>
      <c r="T122" s="73">
        <v>266990</v>
      </c>
      <c r="U122" s="73">
        <v>911.92</v>
      </c>
      <c r="W122" s="73">
        <v>923322.7</v>
      </c>
      <c r="X122" s="73">
        <v>239200</v>
      </c>
      <c r="Y122" s="90">
        <v>1790292.7</v>
      </c>
      <c r="AB122" s="90">
        <v>981423.73</v>
      </c>
      <c r="AC122" s="90">
        <v>267202.86</v>
      </c>
    </row>
    <row r="123" spans="1:32" x14ac:dyDescent="0.2">
      <c r="A123" s="251" t="s">
        <v>2706</v>
      </c>
      <c r="B123" s="89">
        <v>572641.23</v>
      </c>
      <c r="C123" s="89">
        <v>0</v>
      </c>
      <c r="D123" s="89">
        <v>104212.71</v>
      </c>
      <c r="G123" s="251">
        <v>139442.04999999999</v>
      </c>
      <c r="H123" s="251">
        <v>245050.42</v>
      </c>
      <c r="K123" s="232">
        <v>8240</v>
      </c>
      <c r="L123" s="232">
        <v>31670.17</v>
      </c>
      <c r="N123" s="232">
        <v>20.7</v>
      </c>
      <c r="P123" s="251">
        <v>324701.88</v>
      </c>
      <c r="R123" s="251">
        <v>5145573.0199999996</v>
      </c>
      <c r="S123" s="73">
        <v>1523032.37</v>
      </c>
      <c r="T123" s="73">
        <v>108800</v>
      </c>
      <c r="U123" s="73">
        <v>775.27</v>
      </c>
      <c r="W123" s="73">
        <v>1960440</v>
      </c>
      <c r="X123" s="73">
        <v>135400</v>
      </c>
      <c r="Y123" s="90">
        <v>2555940</v>
      </c>
      <c r="AB123" s="90">
        <v>617688.18999999994</v>
      </c>
      <c r="AC123" s="90">
        <v>92832.3</v>
      </c>
    </row>
    <row r="124" spans="1:32" x14ac:dyDescent="0.2">
      <c r="A124" s="251" t="s">
        <v>2707</v>
      </c>
      <c r="B124" s="89">
        <v>124302.58</v>
      </c>
      <c r="C124" s="89">
        <v>23930</v>
      </c>
      <c r="D124" s="89">
        <v>123329.32</v>
      </c>
      <c r="G124" s="251">
        <v>2</v>
      </c>
      <c r="H124" s="251">
        <v>6040.64</v>
      </c>
      <c r="L124" s="232">
        <v>26500</v>
      </c>
      <c r="N124" s="232">
        <v>179000</v>
      </c>
      <c r="R124" s="251">
        <v>2682156.15</v>
      </c>
      <c r="S124" s="73">
        <v>756064.58</v>
      </c>
      <c r="U124" s="73">
        <v>183.41</v>
      </c>
      <c r="W124" s="73">
        <v>237720</v>
      </c>
      <c r="X124" s="73">
        <v>79200</v>
      </c>
      <c r="Y124" s="90">
        <v>679820</v>
      </c>
      <c r="AB124" s="90">
        <v>226223.3</v>
      </c>
      <c r="AC124" s="90">
        <v>4166.6000000000004</v>
      </c>
      <c r="AD124" s="90">
        <v>29652</v>
      </c>
    </row>
    <row r="125" spans="1:32" x14ac:dyDescent="0.2">
      <c r="A125" s="251" t="s">
        <v>2708</v>
      </c>
      <c r="B125" s="89">
        <v>484297.84</v>
      </c>
      <c r="C125" s="89">
        <v>0</v>
      </c>
      <c r="D125" s="89">
        <v>137108.84</v>
      </c>
      <c r="G125" s="251">
        <v>505806.18</v>
      </c>
      <c r="H125" s="251">
        <v>38742.910000000003</v>
      </c>
      <c r="K125" s="232">
        <v>0</v>
      </c>
      <c r="L125" s="232">
        <v>62180.83</v>
      </c>
      <c r="N125" s="232">
        <v>78000</v>
      </c>
      <c r="Q125" s="251">
        <v>-1206971.3999999999</v>
      </c>
      <c r="R125" s="251">
        <v>2132666.9300000002</v>
      </c>
      <c r="S125" s="73">
        <v>1022065.99</v>
      </c>
      <c r="T125" s="73">
        <v>55000</v>
      </c>
      <c r="U125" s="73">
        <v>573.12</v>
      </c>
      <c r="W125" s="73">
        <v>981330</v>
      </c>
      <c r="X125" s="73">
        <v>94400</v>
      </c>
      <c r="Y125" s="90">
        <v>1286330</v>
      </c>
      <c r="AB125" s="90">
        <v>487028.8</v>
      </c>
      <c r="AC125" s="90">
        <v>130991.4</v>
      </c>
    </row>
    <row r="126" spans="1:32" x14ac:dyDescent="0.2">
      <c r="A126" s="251" t="s">
        <v>2709</v>
      </c>
      <c r="B126" s="89">
        <v>715544.62</v>
      </c>
      <c r="C126" s="89">
        <v>12950.69</v>
      </c>
      <c r="D126" s="89">
        <v>22448.62</v>
      </c>
      <c r="G126" s="251">
        <v>916517.87</v>
      </c>
      <c r="H126" s="251">
        <v>201418.86</v>
      </c>
      <c r="K126" s="232">
        <v>15895</v>
      </c>
      <c r="L126" s="232">
        <v>61466.9</v>
      </c>
      <c r="N126" s="232">
        <v>80553.14</v>
      </c>
      <c r="R126" s="251">
        <v>2748053.22</v>
      </c>
      <c r="S126" s="73">
        <v>1135499.3600000001</v>
      </c>
      <c r="T126" s="73">
        <v>100000</v>
      </c>
      <c r="U126" s="73">
        <v>1757.78</v>
      </c>
      <c r="W126" s="73">
        <v>1177811.5</v>
      </c>
      <c r="X126" s="73">
        <v>123400</v>
      </c>
      <c r="Y126" s="90">
        <v>1850886.5</v>
      </c>
      <c r="AB126" s="90">
        <v>775274.64</v>
      </c>
      <c r="AC126" s="90">
        <v>131490</v>
      </c>
    </row>
    <row r="127" spans="1:32" x14ac:dyDescent="0.2">
      <c r="A127" s="251" t="s">
        <v>2710</v>
      </c>
      <c r="B127" s="89">
        <v>851082.2</v>
      </c>
      <c r="C127" s="89">
        <v>0</v>
      </c>
      <c r="D127" s="89">
        <v>73673.179999999993</v>
      </c>
      <c r="G127" s="251">
        <v>286244.88</v>
      </c>
      <c r="H127" s="251">
        <v>516671.58</v>
      </c>
      <c r="K127" s="232">
        <v>0</v>
      </c>
      <c r="L127" s="232">
        <v>62337.27</v>
      </c>
      <c r="N127" s="232">
        <v>5000</v>
      </c>
      <c r="P127" s="251">
        <v>592794.93999999994</v>
      </c>
      <c r="Q127" s="251">
        <v>-10</v>
      </c>
      <c r="R127" s="251">
        <v>2326269.85</v>
      </c>
      <c r="S127" s="73">
        <v>1263235.74</v>
      </c>
      <c r="U127" s="73">
        <v>1705.4</v>
      </c>
      <c r="W127" s="73">
        <v>554120</v>
      </c>
      <c r="X127" s="73">
        <v>81400</v>
      </c>
      <c r="Y127" s="90">
        <v>1202795</v>
      </c>
      <c r="AB127" s="90">
        <v>621617.44999999995</v>
      </c>
      <c r="AC127" s="90">
        <v>52247.15</v>
      </c>
    </row>
    <row r="128" spans="1:32" x14ac:dyDescent="0.2">
      <c r="A128" s="251" t="s">
        <v>2711</v>
      </c>
      <c r="B128" s="89">
        <v>492266.7</v>
      </c>
      <c r="C128" s="89">
        <v>0</v>
      </c>
      <c r="D128" s="89">
        <v>130977.31</v>
      </c>
      <c r="G128" s="251">
        <v>2270376.77</v>
      </c>
      <c r="H128" s="251">
        <v>87121.58</v>
      </c>
      <c r="L128" s="232">
        <v>23655.17</v>
      </c>
      <c r="N128" s="232">
        <v>511.8</v>
      </c>
      <c r="R128" s="251">
        <v>3580405.02</v>
      </c>
      <c r="S128" s="73">
        <v>1218962.3999999999</v>
      </c>
      <c r="U128" s="73">
        <v>369.32</v>
      </c>
      <c r="W128" s="73">
        <v>1239586.8999999999</v>
      </c>
      <c r="X128" s="73">
        <v>104800</v>
      </c>
      <c r="Y128" s="90">
        <v>1751086.9</v>
      </c>
      <c r="AB128" s="90">
        <v>529388.22</v>
      </c>
      <c r="AC128" s="90">
        <v>80298.100000000006</v>
      </c>
    </row>
    <row r="129" spans="1:32" x14ac:dyDescent="0.2">
      <c r="A129" s="251" t="s">
        <v>2712</v>
      </c>
      <c r="B129" s="89">
        <v>796513.61</v>
      </c>
      <c r="C129" s="89">
        <v>91275.25</v>
      </c>
      <c r="D129" s="89">
        <v>62439.28</v>
      </c>
      <c r="G129" s="251">
        <v>374256.08</v>
      </c>
      <c r="H129" s="251">
        <v>42760.82</v>
      </c>
      <c r="L129" s="232">
        <v>2100</v>
      </c>
      <c r="N129" s="232">
        <v>215000</v>
      </c>
      <c r="P129" s="251">
        <v>1275271.24</v>
      </c>
      <c r="R129" s="251">
        <v>2242898.44</v>
      </c>
      <c r="S129" s="73">
        <v>786341.59</v>
      </c>
      <c r="U129" s="73">
        <v>1338.89</v>
      </c>
      <c r="W129" s="73">
        <v>1427750</v>
      </c>
      <c r="X129" s="73">
        <v>10</v>
      </c>
      <c r="Y129" s="90">
        <v>1614350</v>
      </c>
      <c r="AB129" s="90">
        <v>606450.31000000006</v>
      </c>
      <c r="AC129" s="90">
        <v>78235</v>
      </c>
      <c r="AF129" s="90">
        <v>11990</v>
      </c>
    </row>
    <row r="130" spans="1:32" x14ac:dyDescent="0.2">
      <c r="A130" s="251" t="s">
        <v>2789</v>
      </c>
      <c r="B130" s="89">
        <v>414165.24</v>
      </c>
      <c r="C130" s="89">
        <v>0</v>
      </c>
      <c r="D130" s="89">
        <v>69143.08</v>
      </c>
      <c r="G130" s="251">
        <v>1368874</v>
      </c>
      <c r="H130" s="251">
        <v>626909.02</v>
      </c>
      <c r="L130" s="232">
        <v>32821.68</v>
      </c>
      <c r="N130" s="232">
        <v>70975.98</v>
      </c>
      <c r="P130" s="251">
        <v>-2895289.86</v>
      </c>
      <c r="R130" s="251">
        <v>3888577.01</v>
      </c>
      <c r="S130" s="73">
        <v>1099223.97</v>
      </c>
      <c r="U130" s="73">
        <v>483.31</v>
      </c>
      <c r="W130" s="73">
        <v>1102897.2</v>
      </c>
      <c r="X130" s="73">
        <v>102000</v>
      </c>
      <c r="Y130" s="90">
        <v>1573297.2</v>
      </c>
      <c r="AB130" s="90">
        <v>596349.5</v>
      </c>
      <c r="AC130" s="90">
        <v>45120</v>
      </c>
    </row>
    <row r="131" spans="1:32" x14ac:dyDescent="0.2">
      <c r="A131" s="251" t="s">
        <v>2790</v>
      </c>
      <c r="B131" s="89">
        <v>149960.9</v>
      </c>
      <c r="C131" s="89">
        <v>0</v>
      </c>
      <c r="D131" s="89">
        <v>47530.99</v>
      </c>
      <c r="G131" s="251">
        <v>3611082.27</v>
      </c>
      <c r="H131" s="251">
        <v>336170.46</v>
      </c>
      <c r="L131" s="232">
        <v>21450</v>
      </c>
      <c r="N131" s="232">
        <v>56150</v>
      </c>
      <c r="P131" s="251">
        <v>-2803193.59</v>
      </c>
      <c r="Q131" s="251">
        <v>139500</v>
      </c>
      <c r="R131" s="251">
        <v>6097995.7300000004</v>
      </c>
      <c r="S131" s="73">
        <v>833721.77</v>
      </c>
      <c r="U131" s="73">
        <v>225.51</v>
      </c>
      <c r="W131" s="73">
        <v>587430</v>
      </c>
      <c r="X131" s="73">
        <v>81000</v>
      </c>
      <c r="Y131" s="90">
        <v>904571</v>
      </c>
      <c r="AB131" s="90">
        <v>544332.88</v>
      </c>
      <c r="AC131" s="90">
        <v>250694.77</v>
      </c>
    </row>
    <row r="132" spans="1:32" x14ac:dyDescent="0.2">
      <c r="A132" s="251" t="s">
        <v>2713</v>
      </c>
      <c r="B132" s="89">
        <v>553131.88</v>
      </c>
      <c r="C132" s="89">
        <v>34065</v>
      </c>
      <c r="D132" s="89">
        <v>161686.68</v>
      </c>
      <c r="G132" s="251">
        <v>590639.05000000005</v>
      </c>
      <c r="H132" s="251">
        <v>106826.51</v>
      </c>
      <c r="K132" s="232">
        <v>10000</v>
      </c>
      <c r="L132" s="232">
        <v>54442.879999999997</v>
      </c>
      <c r="N132" s="232">
        <v>7935</v>
      </c>
      <c r="O132" s="251">
        <v>61620</v>
      </c>
      <c r="Q132" s="251">
        <v>227257.32</v>
      </c>
      <c r="R132" s="251">
        <v>3801436</v>
      </c>
      <c r="S132" s="73">
        <v>2226480.0499999998</v>
      </c>
      <c r="T132" s="73">
        <v>9000</v>
      </c>
      <c r="U132" s="73">
        <v>1099.45</v>
      </c>
      <c r="W132" s="73">
        <v>1298336.1000000001</v>
      </c>
      <c r="X132" s="73">
        <v>206000</v>
      </c>
      <c r="Y132" s="90">
        <v>2243999.1</v>
      </c>
      <c r="AA132" s="90">
        <v>4800</v>
      </c>
      <c r="AB132" s="90">
        <v>1133369.32</v>
      </c>
      <c r="AC132" s="90">
        <v>167747.03</v>
      </c>
    </row>
    <row r="133" spans="1:32" x14ac:dyDescent="0.2">
      <c r="A133" s="251" t="s">
        <v>2714</v>
      </c>
      <c r="B133" s="89">
        <v>682837.34</v>
      </c>
      <c r="C133" s="89">
        <v>17813.240000000002</v>
      </c>
      <c r="D133" s="89">
        <v>253458.74</v>
      </c>
      <c r="G133" s="251">
        <v>419392.9</v>
      </c>
      <c r="H133" s="251">
        <v>21358.78</v>
      </c>
      <c r="K133" s="232">
        <v>0</v>
      </c>
      <c r="L133" s="232">
        <v>30173.67</v>
      </c>
      <c r="N133" s="232">
        <v>2846</v>
      </c>
      <c r="Q133" s="251">
        <v>111165.92</v>
      </c>
      <c r="R133" s="251">
        <v>2453088.7400000002</v>
      </c>
      <c r="S133" s="73">
        <v>1647296.83</v>
      </c>
      <c r="T133" s="73">
        <v>43100</v>
      </c>
      <c r="U133" s="73">
        <v>883.34</v>
      </c>
      <c r="W133" s="73">
        <v>939360.9</v>
      </c>
      <c r="X133" s="73">
        <v>243231.5</v>
      </c>
      <c r="Y133" s="90">
        <v>1516059.4</v>
      </c>
      <c r="Z133" s="90">
        <v>1870</v>
      </c>
      <c r="AB133" s="90">
        <v>801888.36</v>
      </c>
      <c r="AC133" s="90">
        <v>54467.05</v>
      </c>
    </row>
    <row r="134" spans="1:32" x14ac:dyDescent="0.2">
      <c r="A134" s="251" t="s">
        <v>2715</v>
      </c>
      <c r="B134" s="89">
        <v>656145.5</v>
      </c>
      <c r="C134" s="89">
        <v>22709.8</v>
      </c>
      <c r="D134" s="89">
        <v>200873.71</v>
      </c>
      <c r="G134" s="251">
        <v>346304.99</v>
      </c>
      <c r="H134" s="251">
        <v>685872.48</v>
      </c>
      <c r="K134" s="232">
        <v>0</v>
      </c>
      <c r="L134" s="232">
        <v>60177.72</v>
      </c>
      <c r="N134" s="232">
        <v>4642</v>
      </c>
      <c r="O134" s="251">
        <v>55200</v>
      </c>
      <c r="Q134" s="251">
        <v>27424.04</v>
      </c>
      <c r="R134" s="251">
        <v>3154882.42</v>
      </c>
      <c r="S134" s="73">
        <v>3191321.68</v>
      </c>
      <c r="U134" s="73">
        <v>1223.02</v>
      </c>
      <c r="W134" s="73">
        <v>1590449</v>
      </c>
      <c r="X134" s="73">
        <v>554810</v>
      </c>
      <c r="Y134" s="90">
        <v>2792489</v>
      </c>
      <c r="Z134" s="90">
        <v>1460</v>
      </c>
      <c r="AB134" s="90">
        <v>1929043.73</v>
      </c>
      <c r="AC134" s="90">
        <v>109330.68</v>
      </c>
      <c r="AF134" s="90">
        <v>50000</v>
      </c>
    </row>
    <row r="135" spans="1:32" x14ac:dyDescent="0.2">
      <c r="A135" s="251" t="s">
        <v>2716</v>
      </c>
      <c r="B135" s="89">
        <v>721151.67</v>
      </c>
      <c r="C135" s="89">
        <v>95194.4</v>
      </c>
      <c r="D135" s="89">
        <v>204500</v>
      </c>
      <c r="G135" s="251">
        <v>215417.62</v>
      </c>
      <c r="H135" s="251">
        <v>229940.6</v>
      </c>
      <c r="K135" s="232">
        <v>1950</v>
      </c>
      <c r="L135" s="232">
        <v>49532.49</v>
      </c>
      <c r="N135" s="232">
        <v>3490</v>
      </c>
      <c r="O135" s="251">
        <v>383101</v>
      </c>
      <c r="Q135" s="251">
        <v>56600.58</v>
      </c>
      <c r="R135" s="251">
        <v>2689973.6</v>
      </c>
      <c r="S135" s="73">
        <v>1760164.64</v>
      </c>
      <c r="U135" s="73">
        <v>725.11</v>
      </c>
      <c r="W135" s="73">
        <v>583121</v>
      </c>
      <c r="X135" s="73">
        <v>362500</v>
      </c>
      <c r="Y135" s="90">
        <v>1183801</v>
      </c>
      <c r="Z135" s="90">
        <v>6420</v>
      </c>
      <c r="AB135" s="90">
        <v>978297.07</v>
      </c>
      <c r="AC135" s="90">
        <v>115599.63</v>
      </c>
      <c r="AE135" s="90">
        <v>155504.82</v>
      </c>
    </row>
    <row r="136" spans="1:32" x14ac:dyDescent="0.2">
      <c r="A136" s="251" t="s">
        <v>2717</v>
      </c>
      <c r="B136" s="89">
        <v>683073.81</v>
      </c>
      <c r="C136" s="89">
        <v>33281</v>
      </c>
      <c r="D136" s="89">
        <v>118955.49</v>
      </c>
      <c r="G136" s="251">
        <v>686332.5</v>
      </c>
      <c r="H136" s="251">
        <v>20304.57</v>
      </c>
      <c r="K136" s="232">
        <v>0</v>
      </c>
      <c r="L136" s="232">
        <v>86905.89</v>
      </c>
      <c r="N136" s="232">
        <v>2102</v>
      </c>
      <c r="O136" s="251">
        <v>38200</v>
      </c>
      <c r="Q136" s="251">
        <v>1957.71</v>
      </c>
      <c r="R136" s="251">
        <v>2072080.16</v>
      </c>
      <c r="S136" s="73">
        <v>1473813.63</v>
      </c>
      <c r="T136" s="73">
        <v>21800</v>
      </c>
      <c r="U136" s="73">
        <v>647.36</v>
      </c>
      <c r="W136" s="73">
        <v>583842</v>
      </c>
      <c r="X136" s="73">
        <v>210200</v>
      </c>
      <c r="Y136" s="90">
        <v>1158262</v>
      </c>
      <c r="Z136" s="90">
        <v>1385</v>
      </c>
      <c r="AB136" s="90">
        <v>662108.11</v>
      </c>
      <c r="AC136" s="90">
        <v>106010.2</v>
      </c>
    </row>
    <row r="137" spans="1:32" x14ac:dyDescent="0.2">
      <c r="A137" s="251" t="s">
        <v>2718</v>
      </c>
      <c r="B137" s="89">
        <v>930839.16</v>
      </c>
      <c r="C137" s="89">
        <v>7406.5</v>
      </c>
      <c r="D137" s="89">
        <v>486943.5</v>
      </c>
      <c r="G137" s="251">
        <v>424800.69</v>
      </c>
      <c r="H137" s="251">
        <v>30094.69</v>
      </c>
      <c r="L137" s="232">
        <v>78735.259999999995</v>
      </c>
      <c r="N137" s="232">
        <v>2509</v>
      </c>
      <c r="O137" s="251">
        <v>241295</v>
      </c>
      <c r="Q137" s="251">
        <v>88459.71</v>
      </c>
      <c r="R137" s="251">
        <v>3517785.78</v>
      </c>
      <c r="S137" s="73">
        <v>2785686.72</v>
      </c>
      <c r="U137" s="73">
        <v>761.26</v>
      </c>
      <c r="W137" s="73">
        <v>1373505</v>
      </c>
      <c r="X137" s="73">
        <v>251300</v>
      </c>
      <c r="Y137" s="90">
        <v>2132765</v>
      </c>
      <c r="AB137" s="90">
        <v>837488.29</v>
      </c>
      <c r="AC137" s="90">
        <v>45686.9</v>
      </c>
    </row>
    <row r="138" spans="1:32" x14ac:dyDescent="0.2">
      <c r="A138" s="251" t="s">
        <v>2719</v>
      </c>
      <c r="B138" s="89">
        <v>438930.2</v>
      </c>
      <c r="C138" s="89">
        <v>56550</v>
      </c>
      <c r="D138" s="89">
        <v>250918.54</v>
      </c>
      <c r="G138" s="251">
        <v>695368.89</v>
      </c>
      <c r="H138" s="251">
        <v>301191.93</v>
      </c>
      <c r="K138" s="232">
        <v>24960</v>
      </c>
      <c r="L138" s="232">
        <v>40020.230000000003</v>
      </c>
      <c r="N138" s="232">
        <v>2141</v>
      </c>
      <c r="O138" s="251">
        <v>94210</v>
      </c>
      <c r="Q138" s="251">
        <v>-194811.16</v>
      </c>
      <c r="R138" s="251">
        <v>2461639.23</v>
      </c>
      <c r="S138" s="73">
        <v>1193525.7</v>
      </c>
      <c r="T138" s="73">
        <v>7650</v>
      </c>
      <c r="U138" s="73">
        <v>633.6</v>
      </c>
      <c r="W138" s="73">
        <v>1245111</v>
      </c>
      <c r="X138" s="73">
        <v>275500</v>
      </c>
      <c r="Y138" s="90">
        <v>1784693</v>
      </c>
      <c r="Z138" s="90">
        <v>1200</v>
      </c>
      <c r="AB138" s="90">
        <v>727697.64</v>
      </c>
      <c r="AC138" s="90">
        <v>129282.54</v>
      </c>
    </row>
    <row r="139" spans="1:32" x14ac:dyDescent="0.2">
      <c r="A139" s="251" t="s">
        <v>2720</v>
      </c>
      <c r="B139" s="89">
        <v>350787.33</v>
      </c>
      <c r="C139" s="89">
        <v>15993</v>
      </c>
      <c r="D139" s="89">
        <v>143654.49</v>
      </c>
      <c r="G139" s="251">
        <v>2033041.83</v>
      </c>
      <c r="H139" s="251">
        <v>21038.77</v>
      </c>
      <c r="K139" s="232">
        <v>0</v>
      </c>
      <c r="L139" s="232">
        <v>43414.99</v>
      </c>
      <c r="N139" s="232">
        <v>3292</v>
      </c>
      <c r="O139" s="251">
        <v>44670</v>
      </c>
      <c r="P139" s="251">
        <v>-313129.26</v>
      </c>
      <c r="Q139" s="251">
        <v>79188.25</v>
      </c>
      <c r="R139" s="251">
        <v>1490475.39</v>
      </c>
      <c r="S139" s="73">
        <v>1720161.16</v>
      </c>
      <c r="T139" s="73">
        <v>67720</v>
      </c>
      <c r="U139" s="73">
        <v>322.17</v>
      </c>
      <c r="W139" s="73">
        <v>895575.8</v>
      </c>
      <c r="X139" s="73">
        <v>264670</v>
      </c>
      <c r="Y139" s="90">
        <v>1707215.8</v>
      </c>
      <c r="AB139" s="90">
        <v>923481.57</v>
      </c>
      <c r="AC139" s="90">
        <v>214340.6</v>
      </c>
      <c r="AF139" s="90">
        <v>50000</v>
      </c>
    </row>
    <row r="140" spans="1:32" x14ac:dyDescent="0.2">
      <c r="A140" s="251" t="s">
        <v>2721</v>
      </c>
      <c r="B140" s="89">
        <v>615075.06999999995</v>
      </c>
      <c r="C140" s="89">
        <v>27715.15</v>
      </c>
      <c r="D140" s="89">
        <v>387986.92</v>
      </c>
      <c r="G140" s="251">
        <v>181474</v>
      </c>
      <c r="H140" s="251">
        <v>613721.15</v>
      </c>
      <c r="K140" s="232">
        <v>0</v>
      </c>
      <c r="L140" s="232">
        <v>66316.3</v>
      </c>
      <c r="N140" s="232">
        <v>4878</v>
      </c>
      <c r="O140" s="251">
        <v>323090</v>
      </c>
      <c r="P140" s="251">
        <v>-278782.13</v>
      </c>
      <c r="Q140" s="251">
        <v>65054.16</v>
      </c>
      <c r="R140" s="251">
        <v>3511106.83</v>
      </c>
      <c r="S140" s="73">
        <v>2501657.89</v>
      </c>
      <c r="T140" s="73">
        <v>108550</v>
      </c>
      <c r="W140" s="73">
        <v>1207932</v>
      </c>
      <c r="X140" s="73">
        <v>206000</v>
      </c>
      <c r="Y140" s="90">
        <v>2286948</v>
      </c>
      <c r="AB140" s="90">
        <v>1493334.77</v>
      </c>
      <c r="AC140" s="90">
        <v>50362.559999999998</v>
      </c>
    </row>
    <row r="141" spans="1:32" x14ac:dyDescent="0.2">
      <c r="A141" s="251" t="s">
        <v>2722</v>
      </c>
      <c r="B141" s="89">
        <v>931627.58</v>
      </c>
      <c r="C141" s="89">
        <v>43100.5</v>
      </c>
      <c r="D141" s="89">
        <v>135086.29999999999</v>
      </c>
      <c r="G141" s="251">
        <v>382306.09</v>
      </c>
      <c r="H141" s="251">
        <v>61585.46</v>
      </c>
      <c r="K141" s="232">
        <v>18000</v>
      </c>
      <c r="L141" s="232">
        <v>100391.65</v>
      </c>
      <c r="N141" s="232">
        <v>1122</v>
      </c>
      <c r="O141" s="251">
        <v>165775</v>
      </c>
      <c r="Q141" s="251">
        <v>1852.01</v>
      </c>
      <c r="R141" s="251">
        <v>1290976.01</v>
      </c>
      <c r="S141" s="73">
        <v>2350684.1</v>
      </c>
      <c r="T141" s="73">
        <v>72000</v>
      </c>
      <c r="U141" s="73">
        <v>938.33</v>
      </c>
      <c r="W141" s="73">
        <v>1589037</v>
      </c>
      <c r="X141" s="73">
        <v>210800</v>
      </c>
      <c r="Y141" s="90">
        <v>1968761</v>
      </c>
      <c r="AB141" s="90">
        <v>941091.58</v>
      </c>
      <c r="AC141" s="90">
        <v>169393.09</v>
      </c>
    </row>
    <row r="142" spans="1:32" x14ac:dyDescent="0.2">
      <c r="A142" s="251" t="s">
        <v>2723</v>
      </c>
      <c r="B142" s="89">
        <v>424497.28</v>
      </c>
      <c r="C142" s="89">
        <v>14305</v>
      </c>
      <c r="D142" s="89">
        <v>170308.91</v>
      </c>
      <c r="G142" s="251">
        <v>415214.27</v>
      </c>
      <c r="H142" s="251">
        <v>263930.23999999999</v>
      </c>
      <c r="L142" s="232">
        <v>43834.94</v>
      </c>
      <c r="N142" s="232">
        <v>2977</v>
      </c>
      <c r="Q142" s="251">
        <v>18483.02</v>
      </c>
      <c r="R142" s="251">
        <v>431311.75</v>
      </c>
      <c r="S142" s="73">
        <v>2698624.23</v>
      </c>
      <c r="U142" s="73">
        <v>541.29</v>
      </c>
      <c r="W142" s="73">
        <v>856469</v>
      </c>
      <c r="X142" s="73">
        <v>446500</v>
      </c>
      <c r="Y142" s="90">
        <v>1608641</v>
      </c>
      <c r="Z142" s="90">
        <v>1700</v>
      </c>
      <c r="AB142" s="90">
        <v>651461.42000000004</v>
      </c>
      <c r="AC142" s="90">
        <v>157115.46</v>
      </c>
    </row>
    <row r="143" spans="1:32" x14ac:dyDescent="0.2">
      <c r="A143" s="251" t="s">
        <v>2724</v>
      </c>
      <c r="B143" s="89">
        <v>522242.89</v>
      </c>
      <c r="C143" s="89">
        <v>71132.25</v>
      </c>
      <c r="D143" s="89">
        <v>200146.86</v>
      </c>
      <c r="G143" s="251">
        <v>646758.65</v>
      </c>
      <c r="H143" s="251">
        <v>390389.19</v>
      </c>
      <c r="K143" s="232">
        <v>0</v>
      </c>
      <c r="L143" s="232">
        <v>39079.300000000003</v>
      </c>
      <c r="N143" s="232">
        <v>1900</v>
      </c>
      <c r="O143" s="251">
        <v>124720</v>
      </c>
      <c r="Q143" s="251">
        <v>102514.45</v>
      </c>
      <c r="R143" s="251">
        <v>2115546</v>
      </c>
      <c r="S143" s="73">
        <v>1558494.81</v>
      </c>
      <c r="T143" s="73">
        <v>40180</v>
      </c>
      <c r="U143" s="73">
        <v>634.33000000000004</v>
      </c>
      <c r="W143" s="73">
        <v>956760</v>
      </c>
      <c r="X143" s="73">
        <v>510300</v>
      </c>
      <c r="Y143" s="90">
        <v>1497410</v>
      </c>
      <c r="AB143" s="90">
        <v>858286.91</v>
      </c>
      <c r="AC143" s="90">
        <v>138032.07999999999</v>
      </c>
    </row>
    <row r="144" spans="1:32" x14ac:dyDescent="0.2">
      <c r="A144" s="251" t="s">
        <v>2725</v>
      </c>
      <c r="B144" s="89">
        <v>361718.22</v>
      </c>
      <c r="C144" s="89">
        <v>4460</v>
      </c>
      <c r="D144" s="89">
        <v>119787.72</v>
      </c>
      <c r="G144" s="251">
        <v>1197734.74</v>
      </c>
      <c r="H144" s="251">
        <v>12509.19</v>
      </c>
      <c r="L144" s="232">
        <v>62942.38</v>
      </c>
      <c r="N144" s="232">
        <v>1483</v>
      </c>
      <c r="O144" s="251">
        <v>64370</v>
      </c>
      <c r="Q144" s="251">
        <v>45030.65</v>
      </c>
      <c r="R144" s="251">
        <v>2263113.85</v>
      </c>
      <c r="S144" s="73">
        <v>999394.56</v>
      </c>
      <c r="T144" s="73">
        <v>15250</v>
      </c>
      <c r="U144" s="73">
        <v>311.3</v>
      </c>
      <c r="W144" s="73">
        <v>982606</v>
      </c>
      <c r="X144" s="73">
        <v>206000</v>
      </c>
      <c r="Y144" s="90">
        <v>1429266</v>
      </c>
      <c r="Z144" s="90">
        <v>4780</v>
      </c>
      <c r="AB144" s="90">
        <v>527673.55000000005</v>
      </c>
      <c r="AC144" s="90">
        <v>150087.29999999999</v>
      </c>
    </row>
    <row r="145" spans="1:32" x14ac:dyDescent="0.2">
      <c r="A145" s="251" t="s">
        <v>2726</v>
      </c>
      <c r="B145" s="89">
        <v>344468.17</v>
      </c>
      <c r="C145" s="89">
        <v>27474.5</v>
      </c>
      <c r="D145" s="89">
        <v>313420.53000000003</v>
      </c>
      <c r="G145" s="251">
        <v>712153.59999999998</v>
      </c>
      <c r="H145" s="251">
        <v>46136.5</v>
      </c>
      <c r="K145" s="232">
        <v>0</v>
      </c>
      <c r="L145" s="232">
        <v>38015.379999999997</v>
      </c>
      <c r="N145" s="232">
        <v>2737</v>
      </c>
      <c r="O145" s="251">
        <v>158600</v>
      </c>
      <c r="Q145" s="251">
        <v>140107.18</v>
      </c>
      <c r="R145" s="251">
        <v>2512572.4500000002</v>
      </c>
      <c r="S145" s="73">
        <v>1636741.94</v>
      </c>
      <c r="T145" s="73">
        <v>52400</v>
      </c>
      <c r="U145" s="73">
        <v>502.5</v>
      </c>
      <c r="W145" s="73">
        <v>1584359</v>
      </c>
      <c r="X145" s="73">
        <v>206000</v>
      </c>
      <c r="Y145" s="90">
        <v>2301159</v>
      </c>
      <c r="Z145" s="90">
        <v>1420</v>
      </c>
      <c r="AB145" s="90">
        <v>929682.39</v>
      </c>
      <c r="AC145" s="90">
        <v>55195.89</v>
      </c>
      <c r="AE145" s="90">
        <v>213256.95</v>
      </c>
    </row>
    <row r="146" spans="1:32" x14ac:dyDescent="0.2">
      <c r="A146" s="251" t="s">
        <v>2727</v>
      </c>
      <c r="B146" s="89">
        <v>698586.87</v>
      </c>
      <c r="C146" s="89">
        <v>50701</v>
      </c>
      <c r="D146" s="89">
        <v>228808.73</v>
      </c>
      <c r="G146" s="251">
        <v>1940461.3</v>
      </c>
      <c r="H146" s="251">
        <v>681108.98</v>
      </c>
      <c r="K146" s="232">
        <v>0</v>
      </c>
      <c r="L146" s="232">
        <v>108013.92</v>
      </c>
      <c r="N146" s="232">
        <v>3204</v>
      </c>
      <c r="O146" s="251">
        <v>0</v>
      </c>
      <c r="Q146" s="251">
        <v>216130.25</v>
      </c>
      <c r="R146" s="251">
        <v>1298036.29</v>
      </c>
      <c r="S146" s="73">
        <v>2333143</v>
      </c>
      <c r="T146" s="73">
        <v>12150</v>
      </c>
      <c r="U146" s="73">
        <v>509.25</v>
      </c>
      <c r="W146" s="73">
        <v>1148741</v>
      </c>
      <c r="X146" s="73">
        <v>301700</v>
      </c>
      <c r="Y146" s="90">
        <v>1893081</v>
      </c>
      <c r="AB146" s="90">
        <v>1045321.44</v>
      </c>
      <c r="AC146" s="90">
        <v>395591.47</v>
      </c>
    </row>
    <row r="147" spans="1:32" x14ac:dyDescent="0.2">
      <c r="A147" s="251" t="s">
        <v>2728</v>
      </c>
      <c r="B147" s="89">
        <v>394635.25</v>
      </c>
      <c r="C147" s="89">
        <v>153603.95000000001</v>
      </c>
      <c r="D147" s="89">
        <v>611959.94999999995</v>
      </c>
      <c r="G147" s="251">
        <v>733546</v>
      </c>
      <c r="H147" s="251">
        <v>235878.94</v>
      </c>
      <c r="K147" s="232">
        <v>4863</v>
      </c>
      <c r="L147" s="232">
        <v>80431.58</v>
      </c>
      <c r="Q147" s="251">
        <v>301959.06</v>
      </c>
      <c r="R147" s="251">
        <v>1854562.35</v>
      </c>
      <c r="S147" s="73">
        <v>1614313.67</v>
      </c>
      <c r="T147" s="73">
        <v>173090</v>
      </c>
      <c r="U147" s="73">
        <v>1640.25</v>
      </c>
      <c r="W147" s="73">
        <v>754215</v>
      </c>
      <c r="X147" s="73">
        <v>137481.84</v>
      </c>
      <c r="Y147" s="90">
        <v>1589915</v>
      </c>
      <c r="AB147" s="90">
        <v>809190.53</v>
      </c>
      <c r="AC147" s="90">
        <v>241656.12</v>
      </c>
    </row>
    <row r="148" spans="1:32" x14ac:dyDescent="0.2">
      <c r="A148" s="251" t="s">
        <v>2729</v>
      </c>
      <c r="B148" s="89">
        <v>1225135.04</v>
      </c>
      <c r="C148" s="89">
        <v>31990.05</v>
      </c>
      <c r="D148" s="89">
        <v>31204.29</v>
      </c>
      <c r="G148" s="251">
        <v>857708.55</v>
      </c>
      <c r="H148" s="251">
        <v>445948.84</v>
      </c>
      <c r="K148" s="232">
        <v>0</v>
      </c>
      <c r="L148" s="232">
        <v>236400</v>
      </c>
      <c r="Q148" s="251">
        <v>486310.76</v>
      </c>
      <c r="R148" s="251">
        <v>3974625.34</v>
      </c>
      <c r="S148" s="73">
        <v>2259329.4900000002</v>
      </c>
      <c r="T148" s="73">
        <v>262850</v>
      </c>
      <c r="U148" s="73">
        <v>2154.7399999999998</v>
      </c>
      <c r="W148" s="73">
        <v>874314</v>
      </c>
      <c r="X148" s="73">
        <v>115377.44</v>
      </c>
      <c r="Y148" s="90">
        <v>1779874</v>
      </c>
      <c r="AB148" s="90">
        <v>1264562.21</v>
      </c>
      <c r="AC148" s="90">
        <v>299523.21999999997</v>
      </c>
      <c r="AF148" s="90">
        <v>800</v>
      </c>
    </row>
    <row r="149" spans="1:32" x14ac:dyDescent="0.2">
      <c r="A149" s="251" t="s">
        <v>2730</v>
      </c>
      <c r="B149" s="89">
        <v>557700.27</v>
      </c>
      <c r="C149" s="89">
        <v>12236</v>
      </c>
      <c r="D149" s="89">
        <v>41081.730000000003</v>
      </c>
      <c r="G149" s="251">
        <v>1021121.07</v>
      </c>
      <c r="H149" s="251">
        <v>472033.57</v>
      </c>
      <c r="I149" s="251">
        <v>3500</v>
      </c>
      <c r="K149" s="232">
        <v>9300</v>
      </c>
      <c r="L149" s="232">
        <v>36445.599999999999</v>
      </c>
      <c r="N149" s="232">
        <v>1895.33</v>
      </c>
      <c r="Q149" s="251">
        <v>128779.28</v>
      </c>
      <c r="R149" s="251">
        <v>2427116.52</v>
      </c>
      <c r="S149" s="73">
        <v>945357.34</v>
      </c>
      <c r="T149" s="73">
        <v>180850</v>
      </c>
      <c r="U149" s="73">
        <v>883.88</v>
      </c>
      <c r="W149" s="73">
        <v>1713761</v>
      </c>
      <c r="X149" s="73">
        <v>116020.76</v>
      </c>
      <c r="Y149" s="90">
        <v>1965261</v>
      </c>
      <c r="AB149" s="90">
        <v>671503.81</v>
      </c>
      <c r="AC149" s="90">
        <v>218883.14</v>
      </c>
      <c r="AF149" s="90">
        <v>2200</v>
      </c>
    </row>
    <row r="150" spans="1:32" x14ac:dyDescent="0.2">
      <c r="A150" s="251" t="s">
        <v>2731</v>
      </c>
      <c r="B150" s="89">
        <v>1050899.0900000001</v>
      </c>
      <c r="C150" s="89">
        <v>8382.85</v>
      </c>
      <c r="D150" s="89">
        <v>225957.36</v>
      </c>
      <c r="G150" s="251">
        <v>826497.19</v>
      </c>
      <c r="H150" s="251">
        <v>609955.99</v>
      </c>
      <c r="K150" s="232">
        <v>440</v>
      </c>
      <c r="L150" s="232">
        <v>94050</v>
      </c>
      <c r="N150" s="232">
        <v>2005.62</v>
      </c>
      <c r="Q150" s="251">
        <v>502435.42</v>
      </c>
      <c r="R150" s="251">
        <v>2538450.7999999998</v>
      </c>
      <c r="S150" s="73">
        <v>1067965.68</v>
      </c>
      <c r="T150" s="73">
        <v>264900</v>
      </c>
      <c r="U150" s="73">
        <v>1423.91</v>
      </c>
      <c r="W150" s="73">
        <v>2089131</v>
      </c>
      <c r="X150" s="73">
        <v>222849.48</v>
      </c>
      <c r="Y150" s="90">
        <v>2501145</v>
      </c>
      <c r="AB150" s="90">
        <v>784073.25</v>
      </c>
      <c r="AC150" s="90">
        <v>308859.27</v>
      </c>
    </row>
    <row r="151" spans="1:32" x14ac:dyDescent="0.2">
      <c r="A151" s="251" t="s">
        <v>2732</v>
      </c>
      <c r="B151" s="89">
        <v>729804.58</v>
      </c>
      <c r="C151" s="89">
        <v>94126.98</v>
      </c>
      <c r="D151" s="89">
        <v>380609.67</v>
      </c>
      <c r="G151" s="251">
        <v>1018448.16</v>
      </c>
      <c r="H151" s="251">
        <v>365472.59</v>
      </c>
      <c r="K151" s="232">
        <v>6760</v>
      </c>
      <c r="L151" s="232">
        <v>515889.72</v>
      </c>
      <c r="Q151" s="251">
        <v>277938.95</v>
      </c>
      <c r="R151" s="251">
        <v>3053279.47</v>
      </c>
      <c r="S151" s="73">
        <v>1962021.84</v>
      </c>
      <c r="T151" s="73">
        <v>136900</v>
      </c>
      <c r="U151" s="73">
        <v>1396.8</v>
      </c>
      <c r="W151" s="73">
        <v>1037918</v>
      </c>
      <c r="X151" s="73">
        <v>298866.52</v>
      </c>
      <c r="Y151" s="90">
        <v>1694662</v>
      </c>
      <c r="AB151" s="90">
        <v>1598883.02</v>
      </c>
      <c r="AC151" s="90">
        <v>152170.93</v>
      </c>
    </row>
    <row r="152" spans="1:32" x14ac:dyDescent="0.2">
      <c r="A152" s="251" t="s">
        <v>2733</v>
      </c>
      <c r="B152" s="89">
        <v>536770.38</v>
      </c>
      <c r="C152" s="89">
        <v>29178.19</v>
      </c>
      <c r="D152" s="89">
        <v>57710.15</v>
      </c>
      <c r="G152" s="251">
        <v>249306.08</v>
      </c>
      <c r="H152" s="251">
        <v>184072.81</v>
      </c>
      <c r="L152" s="232">
        <v>82881.100000000006</v>
      </c>
      <c r="Q152" s="251">
        <v>411308.96</v>
      </c>
      <c r="R152" s="251">
        <v>1819262.69</v>
      </c>
      <c r="S152" s="73">
        <v>1417525.21</v>
      </c>
      <c r="T152" s="73">
        <v>248770</v>
      </c>
      <c r="U152" s="73">
        <v>743.16</v>
      </c>
      <c r="W152" s="73">
        <v>1051848</v>
      </c>
      <c r="X152" s="73">
        <v>181067.04</v>
      </c>
      <c r="Y152" s="90">
        <v>1838448</v>
      </c>
      <c r="AB152" s="90">
        <v>863013.43</v>
      </c>
      <c r="AC152" s="90">
        <v>97047.4</v>
      </c>
    </row>
    <row r="153" spans="1:32" x14ac:dyDescent="0.2">
      <c r="A153" s="251" t="s">
        <v>2734</v>
      </c>
      <c r="B153" s="89">
        <v>346861</v>
      </c>
      <c r="C153" s="89">
        <v>0</v>
      </c>
      <c r="D153" s="89">
        <v>559046.81999999995</v>
      </c>
      <c r="G153" s="251">
        <v>949477.06</v>
      </c>
      <c r="H153" s="251">
        <v>133090.54999999999</v>
      </c>
      <c r="K153" s="232">
        <v>0</v>
      </c>
      <c r="L153" s="232">
        <v>49433</v>
      </c>
      <c r="Q153" s="251">
        <v>363417.3</v>
      </c>
      <c r="R153" s="251">
        <v>2522678.58</v>
      </c>
      <c r="S153" s="73">
        <v>1079046.1299999999</v>
      </c>
      <c r="T153" s="73">
        <v>232610</v>
      </c>
      <c r="U153" s="73">
        <v>444.56</v>
      </c>
      <c r="W153" s="73">
        <v>1906247</v>
      </c>
      <c r="X153" s="73">
        <v>135857.35999999999</v>
      </c>
      <c r="Y153" s="90">
        <v>2311947</v>
      </c>
      <c r="AB153" s="90">
        <v>929412.89</v>
      </c>
      <c r="AC153" s="90">
        <v>216379.4</v>
      </c>
    </row>
    <row r="154" spans="1:32" x14ac:dyDescent="0.2">
      <c r="A154" s="251" t="s">
        <v>2735</v>
      </c>
      <c r="B154" s="89">
        <v>319756.09999999998</v>
      </c>
      <c r="C154" s="89">
        <v>1040</v>
      </c>
      <c r="D154" s="89">
        <v>119617.60000000001</v>
      </c>
      <c r="G154" s="251">
        <v>1131011.69</v>
      </c>
      <c r="H154" s="251">
        <v>248459.83</v>
      </c>
      <c r="K154" s="232">
        <v>3730</v>
      </c>
      <c r="L154" s="232">
        <v>53102.6</v>
      </c>
      <c r="Q154" s="251">
        <v>324338.53000000003</v>
      </c>
      <c r="R154" s="251">
        <v>4801199.47</v>
      </c>
      <c r="S154" s="73">
        <v>1052297.8899999999</v>
      </c>
      <c r="T154" s="73">
        <v>52300</v>
      </c>
      <c r="U154" s="73">
        <v>650.20000000000005</v>
      </c>
      <c r="W154" s="73">
        <v>359835</v>
      </c>
      <c r="X154" s="73">
        <v>190212.72</v>
      </c>
      <c r="Y154" s="90">
        <v>869035</v>
      </c>
      <c r="AB154" s="90">
        <v>909727.38</v>
      </c>
      <c r="AC154" s="90">
        <v>356816.73</v>
      </c>
    </row>
    <row r="155" spans="1:32" x14ac:dyDescent="0.2">
      <c r="A155" s="251" t="s">
        <v>2736</v>
      </c>
      <c r="B155" s="89">
        <v>114564.3</v>
      </c>
      <c r="C155" s="89">
        <v>33143.4</v>
      </c>
      <c r="D155" s="89">
        <v>362437.42</v>
      </c>
      <c r="G155" s="251">
        <v>1429122.27</v>
      </c>
      <c r="H155" s="251">
        <v>185892.64</v>
      </c>
      <c r="K155" s="232">
        <v>43500</v>
      </c>
      <c r="L155" s="232">
        <v>176991.29</v>
      </c>
      <c r="Q155" s="251">
        <v>1077311.21</v>
      </c>
      <c r="R155" s="251">
        <v>5209136.26</v>
      </c>
      <c r="S155" s="73">
        <v>1307548.17</v>
      </c>
      <c r="U155" s="73">
        <v>311.26</v>
      </c>
      <c r="W155" s="73">
        <v>1518650</v>
      </c>
      <c r="X155" s="73">
        <v>137819.6</v>
      </c>
      <c r="Y155" s="90">
        <v>2074650</v>
      </c>
      <c r="AB155" s="90">
        <v>783547.17</v>
      </c>
      <c r="AC155" s="90">
        <v>398818.66</v>
      </c>
    </row>
    <row r="156" spans="1:32" x14ac:dyDescent="0.2">
      <c r="A156" s="251" t="s">
        <v>2737</v>
      </c>
      <c r="B156" s="89">
        <v>559063.16</v>
      </c>
      <c r="C156" s="89">
        <v>17814.05</v>
      </c>
      <c r="D156" s="89">
        <v>300029.08</v>
      </c>
      <c r="G156" s="251">
        <v>856548.85</v>
      </c>
      <c r="H156" s="251">
        <v>122849.41</v>
      </c>
      <c r="K156" s="232">
        <v>3500</v>
      </c>
      <c r="L156" s="232">
        <v>109950</v>
      </c>
      <c r="Q156" s="251">
        <v>544916.13</v>
      </c>
      <c r="R156" s="251">
        <v>2453318.4700000002</v>
      </c>
      <c r="S156" s="73">
        <v>820012.04</v>
      </c>
      <c r="U156" s="73">
        <v>906.87</v>
      </c>
      <c r="W156" s="73">
        <v>855246</v>
      </c>
      <c r="X156" s="73">
        <v>167809.54</v>
      </c>
      <c r="Y156" s="90">
        <v>1080902.5</v>
      </c>
      <c r="AB156" s="90">
        <v>901880.89</v>
      </c>
      <c r="AC156" s="90">
        <v>219930.55</v>
      </c>
    </row>
    <row r="157" spans="1:32" x14ac:dyDescent="0.2">
      <c r="A157" s="251" t="s">
        <v>2738</v>
      </c>
      <c r="B157" s="89">
        <v>773825.94</v>
      </c>
      <c r="C157" s="89">
        <v>72948.179999999993</v>
      </c>
      <c r="D157" s="89">
        <v>530036.16</v>
      </c>
      <c r="G157" s="251">
        <v>321576.01</v>
      </c>
      <c r="H157" s="251">
        <v>1017394.04</v>
      </c>
      <c r="K157" s="232">
        <v>40040</v>
      </c>
      <c r="L157" s="232">
        <v>89899.29</v>
      </c>
      <c r="O157" s="251">
        <v>3100</v>
      </c>
      <c r="Q157" s="251">
        <v>558350.16</v>
      </c>
      <c r="R157" s="251">
        <v>4517827.99</v>
      </c>
      <c r="S157" s="73">
        <v>1945118.17</v>
      </c>
      <c r="U157" s="73">
        <v>1570.42</v>
      </c>
      <c r="W157" s="73">
        <v>1516310</v>
      </c>
      <c r="X157" s="73">
        <v>276561.37</v>
      </c>
      <c r="Y157" s="90">
        <v>2115641.4500000002</v>
      </c>
      <c r="AB157" s="90">
        <v>1099947.47</v>
      </c>
      <c r="AC157" s="90">
        <v>571390.30000000005</v>
      </c>
      <c r="AF157" s="90">
        <v>98859</v>
      </c>
    </row>
    <row r="158" spans="1:32" x14ac:dyDescent="0.2">
      <c r="A158" s="251" t="s">
        <v>2739</v>
      </c>
      <c r="B158" s="89">
        <v>780747.29</v>
      </c>
      <c r="C158" s="89">
        <v>23876.5</v>
      </c>
      <c r="D158" s="89">
        <v>68712.84</v>
      </c>
      <c r="G158" s="251">
        <v>629780.66</v>
      </c>
      <c r="H158" s="251">
        <v>220138.03</v>
      </c>
      <c r="K158" s="232">
        <v>0</v>
      </c>
      <c r="L158" s="232">
        <v>43048</v>
      </c>
      <c r="Q158" s="251">
        <v>385962.23</v>
      </c>
      <c r="R158" s="251">
        <v>3061336.79</v>
      </c>
      <c r="S158" s="73">
        <v>1388221.48</v>
      </c>
      <c r="T158" s="73">
        <v>195450</v>
      </c>
      <c r="U158" s="73">
        <v>1095.43</v>
      </c>
      <c r="W158" s="73">
        <v>1171915.5</v>
      </c>
      <c r="X158" s="73">
        <v>298283.8</v>
      </c>
      <c r="Y158" s="90">
        <v>1682565.5</v>
      </c>
      <c r="AB158" s="90">
        <v>937193.45</v>
      </c>
      <c r="AC158" s="90">
        <v>260366.27</v>
      </c>
    </row>
    <row r="159" spans="1:32" x14ac:dyDescent="0.2">
      <c r="A159" s="251" t="s">
        <v>2740</v>
      </c>
      <c r="B159" s="89">
        <v>444097.45</v>
      </c>
      <c r="C159" s="89">
        <v>48171.45</v>
      </c>
      <c r="D159" s="89">
        <v>276007.71999999997</v>
      </c>
      <c r="G159" s="251">
        <v>1747838.79</v>
      </c>
      <c r="H159" s="251">
        <v>570861.65</v>
      </c>
      <c r="K159" s="232">
        <v>0</v>
      </c>
      <c r="L159" s="232">
        <v>203145.89</v>
      </c>
      <c r="Q159" s="251">
        <v>200726.69</v>
      </c>
      <c r="R159" s="251">
        <v>2227904.62</v>
      </c>
      <c r="S159" s="73">
        <v>1146013.8799999999</v>
      </c>
      <c r="T159" s="73">
        <v>83763</v>
      </c>
      <c r="U159" s="73">
        <v>394.48</v>
      </c>
      <c r="W159" s="73">
        <v>1069789</v>
      </c>
      <c r="X159" s="73">
        <v>102930</v>
      </c>
      <c r="Y159" s="90">
        <v>1552839</v>
      </c>
      <c r="Z159" s="90">
        <v>11192</v>
      </c>
      <c r="AB159" s="90">
        <v>616651.36</v>
      </c>
      <c r="AC159" s="90">
        <v>56565</v>
      </c>
    </row>
    <row r="160" spans="1:32" x14ac:dyDescent="0.2">
      <c r="A160" s="251" t="s">
        <v>2741</v>
      </c>
      <c r="B160" s="89">
        <v>710396.01</v>
      </c>
      <c r="C160" s="89">
        <v>70255.100000000006</v>
      </c>
      <c r="D160" s="89">
        <v>359035.35</v>
      </c>
      <c r="G160" s="251">
        <v>1379817.29</v>
      </c>
      <c r="H160" s="251">
        <v>267249.53000000003</v>
      </c>
      <c r="K160" s="232">
        <v>0</v>
      </c>
      <c r="L160" s="232">
        <v>124412.6</v>
      </c>
      <c r="Q160" s="251">
        <v>249455.07</v>
      </c>
      <c r="R160" s="251">
        <v>1652500.79</v>
      </c>
      <c r="S160" s="73">
        <v>1309272.79</v>
      </c>
      <c r="T160" s="73">
        <v>262300</v>
      </c>
      <c r="U160" s="73">
        <v>945.67</v>
      </c>
      <c r="W160" s="73">
        <v>661944.5</v>
      </c>
      <c r="X160" s="73">
        <v>109158.9</v>
      </c>
      <c r="Y160" s="90">
        <v>1252434.5</v>
      </c>
      <c r="AB160" s="90">
        <v>671990.39</v>
      </c>
      <c r="AC160" s="90">
        <v>185632.9</v>
      </c>
    </row>
    <row r="161" spans="1:32" x14ac:dyDescent="0.2">
      <c r="A161" s="251" t="s">
        <v>2742</v>
      </c>
      <c r="B161" s="89">
        <v>744868.89</v>
      </c>
      <c r="C161" s="89">
        <v>0</v>
      </c>
      <c r="D161" s="89">
        <v>64129.11</v>
      </c>
      <c r="G161" s="251">
        <v>1052803.25</v>
      </c>
      <c r="H161" s="251">
        <v>399192.37</v>
      </c>
      <c r="L161" s="232">
        <v>128118.57</v>
      </c>
      <c r="Q161" s="251">
        <v>220021.19</v>
      </c>
      <c r="R161" s="251">
        <v>2038406.69</v>
      </c>
      <c r="S161" s="73">
        <v>866024.62</v>
      </c>
      <c r="T161" s="73">
        <v>184060</v>
      </c>
      <c r="U161" s="73">
        <v>1057.46</v>
      </c>
      <c r="W161" s="73">
        <v>959662.5</v>
      </c>
      <c r="X161" s="73">
        <v>96872.48</v>
      </c>
      <c r="Y161" s="90">
        <v>1286917.5</v>
      </c>
      <c r="AA161" s="90">
        <v>21199</v>
      </c>
      <c r="AB161" s="90">
        <v>407376.14</v>
      </c>
      <c r="AC161" s="90">
        <v>394940.9</v>
      </c>
    </row>
    <row r="162" spans="1:32" x14ac:dyDescent="0.2">
      <c r="A162" s="251" t="s">
        <v>2743</v>
      </c>
      <c r="B162" s="89">
        <v>579129.01</v>
      </c>
      <c r="C162" s="89">
        <v>55108.62</v>
      </c>
      <c r="D162" s="89">
        <v>60634.32</v>
      </c>
      <c r="G162" s="251">
        <v>1216600.47</v>
      </c>
      <c r="H162" s="251">
        <v>381319.16</v>
      </c>
      <c r="K162" s="232">
        <v>0</v>
      </c>
      <c r="L162" s="232">
        <v>53800</v>
      </c>
      <c r="Q162" s="251">
        <v>442700.66</v>
      </c>
      <c r="R162" s="251">
        <v>2546107.46</v>
      </c>
      <c r="S162" s="73">
        <v>1428271.7</v>
      </c>
      <c r="T162" s="73">
        <v>84030</v>
      </c>
      <c r="U162" s="73">
        <v>1005.65</v>
      </c>
      <c r="W162" s="73">
        <v>938791</v>
      </c>
      <c r="X162" s="73">
        <v>251436.39</v>
      </c>
      <c r="Y162" s="90">
        <v>1588647.75</v>
      </c>
      <c r="AB162" s="90">
        <v>813158.26</v>
      </c>
      <c r="AC162" s="90">
        <v>255455.31</v>
      </c>
      <c r="AF162" s="90">
        <v>23168</v>
      </c>
    </row>
    <row r="163" spans="1:32" x14ac:dyDescent="0.2">
      <c r="A163" s="251" t="s">
        <v>2744</v>
      </c>
      <c r="B163" s="89">
        <v>312632.59000000003</v>
      </c>
      <c r="C163" s="89">
        <v>19399.509999999998</v>
      </c>
      <c r="D163" s="89">
        <v>44868.4</v>
      </c>
      <c r="G163" s="251">
        <v>270373.23</v>
      </c>
      <c r="H163" s="251">
        <v>462234.21</v>
      </c>
      <c r="K163" s="232">
        <v>9154</v>
      </c>
      <c r="L163" s="232">
        <v>81850</v>
      </c>
      <c r="Q163" s="251">
        <v>263762.55</v>
      </c>
      <c r="R163" s="251">
        <v>2320392.7599999998</v>
      </c>
      <c r="S163" s="73">
        <v>1188093.4099999999</v>
      </c>
      <c r="T163" s="73">
        <v>75000</v>
      </c>
      <c r="U163" s="73">
        <v>561.19000000000005</v>
      </c>
      <c r="W163" s="73">
        <v>688023</v>
      </c>
      <c r="X163" s="73">
        <v>217704.76</v>
      </c>
      <c r="Y163" s="90">
        <v>1158223</v>
      </c>
      <c r="AB163" s="90">
        <v>860593.75</v>
      </c>
      <c r="AC163" s="90">
        <v>189247.63</v>
      </c>
    </row>
    <row r="164" spans="1:32" x14ac:dyDescent="0.2">
      <c r="A164" s="251" t="s">
        <v>2793</v>
      </c>
      <c r="B164" s="89">
        <v>468712.19</v>
      </c>
      <c r="C164" s="89">
        <v>18780</v>
      </c>
      <c r="D164" s="89">
        <v>127958.55</v>
      </c>
      <c r="G164" s="251">
        <v>1029788.04</v>
      </c>
      <c r="H164" s="251">
        <v>382976.78</v>
      </c>
      <c r="K164" s="232">
        <v>4000</v>
      </c>
      <c r="L164" s="232">
        <v>47276.3</v>
      </c>
      <c r="Q164" s="251">
        <v>254035.98</v>
      </c>
      <c r="R164" s="251">
        <v>2754433.99</v>
      </c>
      <c r="S164" s="73">
        <v>1195008.8</v>
      </c>
      <c r="T164" s="73">
        <v>51665</v>
      </c>
      <c r="U164" s="73">
        <v>988.37</v>
      </c>
      <c r="W164" s="73">
        <v>939743</v>
      </c>
      <c r="X164" s="73">
        <v>148070.79999999999</v>
      </c>
      <c r="Y164" s="90">
        <v>1434143</v>
      </c>
      <c r="AB164" s="90">
        <v>932413.05</v>
      </c>
      <c r="AC164" s="90">
        <v>320209.13</v>
      </c>
      <c r="AF164" s="90">
        <v>15870</v>
      </c>
    </row>
    <row r="165" spans="1:32" x14ac:dyDescent="0.2">
      <c r="A165" s="251" t="s">
        <v>2797</v>
      </c>
      <c r="B165" s="89">
        <v>595919.4</v>
      </c>
      <c r="C165" s="89">
        <v>13600</v>
      </c>
      <c r="D165" s="89">
        <v>106950.9</v>
      </c>
      <c r="G165" s="251">
        <v>522070</v>
      </c>
      <c r="H165" s="251">
        <v>216082.29</v>
      </c>
      <c r="K165" s="232">
        <v>36181</v>
      </c>
      <c r="L165" s="232">
        <v>120158</v>
      </c>
      <c r="M165" s="232">
        <v>16900</v>
      </c>
      <c r="Q165" s="251">
        <v>739953.83</v>
      </c>
      <c r="R165" s="251">
        <v>4164124</v>
      </c>
      <c r="S165" s="73">
        <v>1564976.31</v>
      </c>
      <c r="T165" s="73">
        <v>241085</v>
      </c>
      <c r="U165" s="73">
        <v>1210.75</v>
      </c>
      <c r="W165" s="73">
        <v>2686446</v>
      </c>
      <c r="X165" s="73">
        <v>186504.54</v>
      </c>
      <c r="Y165" s="90">
        <v>3173046</v>
      </c>
      <c r="AB165" s="90">
        <v>1497951.28</v>
      </c>
      <c r="AC165" s="90">
        <v>82091.7</v>
      </c>
    </row>
    <row r="166" spans="1:32" x14ac:dyDescent="0.2">
      <c r="A166" s="251" t="s">
        <v>2801</v>
      </c>
      <c r="B166" s="89">
        <v>453326.13</v>
      </c>
      <c r="C166" s="89">
        <v>2150.31</v>
      </c>
      <c r="D166" s="89">
        <v>426074.28</v>
      </c>
      <c r="G166" s="251">
        <v>906830.34</v>
      </c>
      <c r="H166" s="251">
        <v>420784.76</v>
      </c>
      <c r="K166" s="232">
        <v>4000</v>
      </c>
      <c r="L166" s="232">
        <v>184399.85</v>
      </c>
      <c r="Q166" s="251">
        <v>216016.07</v>
      </c>
      <c r="R166" s="251">
        <v>3254719.47</v>
      </c>
      <c r="S166" s="73">
        <v>1119453</v>
      </c>
      <c r="T166" s="73">
        <v>81710</v>
      </c>
      <c r="U166" s="73">
        <v>755.84</v>
      </c>
      <c r="W166" s="73">
        <v>666879</v>
      </c>
      <c r="X166" s="73">
        <v>31454.959999999999</v>
      </c>
      <c r="Y166" s="90">
        <v>1023079</v>
      </c>
      <c r="AB166" s="90">
        <v>511342.81</v>
      </c>
      <c r="AC166" s="90">
        <v>248609.14</v>
      </c>
      <c r="AF166" s="90">
        <v>4800</v>
      </c>
    </row>
    <row r="167" spans="1:32" x14ac:dyDescent="0.2">
      <c r="A167" s="251" t="s">
        <v>2745</v>
      </c>
      <c r="B167" s="89">
        <v>798094.62</v>
      </c>
      <c r="C167" s="89">
        <v>748594.69</v>
      </c>
      <c r="D167" s="89">
        <v>66561.649999999994</v>
      </c>
      <c r="G167" s="251">
        <v>379670</v>
      </c>
      <c r="H167" s="251">
        <v>504555.85</v>
      </c>
      <c r="K167" s="232">
        <v>29165</v>
      </c>
      <c r="L167" s="232">
        <v>78611.42</v>
      </c>
      <c r="N167" s="232">
        <v>216.17</v>
      </c>
      <c r="P167" s="251">
        <v>38010.5</v>
      </c>
      <c r="Q167" s="251">
        <v>20750</v>
      </c>
      <c r="R167" s="251">
        <v>4774273.9400000004</v>
      </c>
      <c r="S167" s="73">
        <v>1717113.36</v>
      </c>
      <c r="T167" s="73">
        <v>269334</v>
      </c>
      <c r="U167" s="73">
        <v>1137.0899999999999</v>
      </c>
      <c r="W167" s="73">
        <v>658665</v>
      </c>
      <c r="X167" s="73">
        <v>178400</v>
      </c>
      <c r="Y167" s="90">
        <v>1124084</v>
      </c>
      <c r="AB167" s="90">
        <v>745762.8</v>
      </c>
      <c r="AC167" s="90">
        <v>280011.38</v>
      </c>
    </row>
    <row r="168" spans="1:32" x14ac:dyDescent="0.2">
      <c r="A168" s="251" t="s">
        <v>2746</v>
      </c>
      <c r="B168" s="89">
        <v>473712.67</v>
      </c>
      <c r="C168" s="89">
        <v>29874.95</v>
      </c>
      <c r="D168" s="89">
        <v>24380.45</v>
      </c>
      <c r="G168" s="251">
        <v>815052.7</v>
      </c>
      <c r="H168" s="251">
        <v>310923.02</v>
      </c>
      <c r="K168" s="232">
        <v>3000</v>
      </c>
      <c r="L168" s="232">
        <v>43910</v>
      </c>
      <c r="N168" s="232">
        <v>28.04</v>
      </c>
      <c r="P168" s="251">
        <v>-260256.04</v>
      </c>
      <c r="Q168" s="251">
        <v>-2650</v>
      </c>
      <c r="R168" s="251">
        <v>3320080.98</v>
      </c>
      <c r="S168" s="73">
        <v>1045949.19</v>
      </c>
      <c r="T168" s="73">
        <v>52765</v>
      </c>
      <c r="U168" s="73">
        <v>448.24</v>
      </c>
      <c r="W168" s="73">
        <v>1568170.5</v>
      </c>
      <c r="X168" s="73">
        <v>105880</v>
      </c>
      <c r="Y168" s="90">
        <v>1774770.5</v>
      </c>
      <c r="AB168" s="90">
        <v>623581.04</v>
      </c>
      <c r="AC168" s="90">
        <v>286962.67</v>
      </c>
    </row>
    <row r="169" spans="1:32" x14ac:dyDescent="0.2">
      <c r="A169" s="251" t="s">
        <v>2747</v>
      </c>
      <c r="B169" s="89">
        <v>590291.09</v>
      </c>
      <c r="C169" s="89">
        <v>269094.34000000003</v>
      </c>
      <c r="D169" s="89">
        <v>48684.67</v>
      </c>
      <c r="G169" s="251">
        <v>779709.99</v>
      </c>
      <c r="H169" s="251">
        <v>265364.34000000003</v>
      </c>
      <c r="K169" s="232">
        <v>3000</v>
      </c>
      <c r="L169" s="232">
        <v>45174.34</v>
      </c>
      <c r="N169" s="232">
        <v>212.71</v>
      </c>
      <c r="P169" s="251">
        <v>-239048.11</v>
      </c>
      <c r="Q169" s="251">
        <v>21100</v>
      </c>
      <c r="R169" s="251">
        <v>2333757.04</v>
      </c>
      <c r="S169" s="73">
        <v>1274138.79</v>
      </c>
      <c r="T169" s="73">
        <v>257842</v>
      </c>
      <c r="U169" s="73">
        <v>421.56</v>
      </c>
      <c r="W169" s="73">
        <v>1162700</v>
      </c>
      <c r="X169" s="73">
        <v>118700</v>
      </c>
      <c r="Y169" s="90">
        <v>1490900</v>
      </c>
      <c r="AB169" s="90">
        <v>647316.11</v>
      </c>
      <c r="AC169" s="90">
        <v>221852.89</v>
      </c>
    </row>
    <row r="170" spans="1:32" x14ac:dyDescent="0.2">
      <c r="A170" s="251" t="s">
        <v>2748</v>
      </c>
      <c r="B170" s="89">
        <v>1403393.65</v>
      </c>
      <c r="C170" s="89">
        <v>535139.71</v>
      </c>
      <c r="D170" s="89">
        <v>183187.99</v>
      </c>
      <c r="G170" s="251">
        <v>126921.24</v>
      </c>
      <c r="H170" s="251">
        <v>213665.05</v>
      </c>
      <c r="K170" s="232">
        <v>0</v>
      </c>
      <c r="L170" s="232">
        <v>79798.33</v>
      </c>
      <c r="N170" s="232">
        <v>0</v>
      </c>
      <c r="P170" s="251">
        <v>541546.69999999995</v>
      </c>
      <c r="Q170" s="251">
        <v>57090.99</v>
      </c>
      <c r="R170" s="251">
        <v>2500833.27</v>
      </c>
      <c r="S170" s="73">
        <v>2350799.4700000002</v>
      </c>
      <c r="T170" s="73">
        <v>330531</v>
      </c>
      <c r="U170" s="73">
        <v>3008.74</v>
      </c>
      <c r="W170" s="73">
        <v>1130620</v>
      </c>
      <c r="X170" s="73">
        <v>208100</v>
      </c>
      <c r="Y170" s="90">
        <v>1960362</v>
      </c>
      <c r="AB170" s="90">
        <v>1333617.07</v>
      </c>
      <c r="AC170" s="90">
        <v>138718.74</v>
      </c>
    </row>
    <row r="171" spans="1:32" x14ac:dyDescent="0.2">
      <c r="A171" s="251" t="s">
        <v>2749</v>
      </c>
      <c r="B171" s="89">
        <v>1891483.46</v>
      </c>
      <c r="C171" s="89">
        <v>3133269.79</v>
      </c>
      <c r="D171" s="89">
        <v>176571.72</v>
      </c>
      <c r="G171" s="251">
        <v>510460.76</v>
      </c>
      <c r="H171" s="251">
        <v>595299.81000000006</v>
      </c>
      <c r="K171" s="232">
        <v>3030</v>
      </c>
      <c r="L171" s="232">
        <v>152374.6</v>
      </c>
      <c r="N171" s="232">
        <v>1894.93</v>
      </c>
      <c r="O171" s="251">
        <v>800</v>
      </c>
      <c r="P171" s="251">
        <v>1408404.31</v>
      </c>
      <c r="Q171" s="251">
        <v>41253.370000000003</v>
      </c>
      <c r="R171" s="251">
        <v>1757956.06</v>
      </c>
      <c r="S171" s="73">
        <v>3443979.29</v>
      </c>
      <c r="T171" s="73">
        <v>634661</v>
      </c>
      <c r="U171" s="73">
        <v>3749.78</v>
      </c>
      <c r="W171" s="73">
        <v>1229055</v>
      </c>
      <c r="X171" s="73">
        <v>222600</v>
      </c>
      <c r="Y171" s="90">
        <v>1726345</v>
      </c>
      <c r="AB171" s="90">
        <v>1541689.07</v>
      </c>
      <c r="AC171" s="90">
        <v>341391.92</v>
      </c>
      <c r="AF171" s="90">
        <v>56100</v>
      </c>
    </row>
    <row r="172" spans="1:32" x14ac:dyDescent="0.2">
      <c r="A172" s="251" t="s">
        <v>2750</v>
      </c>
      <c r="B172" s="89">
        <v>740663.68</v>
      </c>
      <c r="C172" s="89">
        <v>227043.9</v>
      </c>
      <c r="D172" s="89">
        <v>37169.040000000001</v>
      </c>
      <c r="G172" s="251">
        <v>785575.72</v>
      </c>
      <c r="H172" s="251">
        <v>197863.71</v>
      </c>
      <c r="K172" s="232">
        <v>3000</v>
      </c>
      <c r="L172" s="232">
        <v>45479.02</v>
      </c>
      <c r="N172" s="232">
        <v>427</v>
      </c>
      <c r="P172" s="251">
        <v>-310797.40000000002</v>
      </c>
      <c r="Q172" s="251">
        <v>17801</v>
      </c>
      <c r="R172" s="251">
        <v>2321876.0699999998</v>
      </c>
      <c r="S172" s="73">
        <v>1234877.3</v>
      </c>
      <c r="T172" s="73">
        <v>263620</v>
      </c>
      <c r="U172" s="73">
        <v>676.61</v>
      </c>
      <c r="W172" s="73">
        <v>842835</v>
      </c>
      <c r="X172" s="73">
        <v>156600</v>
      </c>
      <c r="Y172" s="90">
        <v>1105000</v>
      </c>
      <c r="AB172" s="90">
        <v>633899.04</v>
      </c>
      <c r="AC172" s="90">
        <v>229829.42</v>
      </c>
      <c r="AF172" s="90">
        <v>2160</v>
      </c>
    </row>
    <row r="173" spans="1:32" x14ac:dyDescent="0.2">
      <c r="A173" s="251" t="s">
        <v>2751</v>
      </c>
      <c r="B173" s="89">
        <v>731383.17</v>
      </c>
      <c r="C173" s="89">
        <v>812148.3</v>
      </c>
      <c r="D173" s="89">
        <v>31548.81</v>
      </c>
      <c r="G173" s="251">
        <v>327929.45</v>
      </c>
      <c r="H173" s="251">
        <v>154145.39000000001</v>
      </c>
      <c r="K173" s="232">
        <v>4000</v>
      </c>
      <c r="L173" s="232">
        <v>75123.210000000006</v>
      </c>
      <c r="N173" s="232">
        <v>567.79</v>
      </c>
      <c r="P173" s="251">
        <v>98620.23</v>
      </c>
      <c r="Q173" s="251">
        <v>56557.62</v>
      </c>
      <c r="R173" s="251">
        <v>2694098.62</v>
      </c>
      <c r="S173" s="73">
        <v>1483238.55</v>
      </c>
      <c r="T173" s="73">
        <v>117100</v>
      </c>
      <c r="U173" s="73">
        <v>1232.31</v>
      </c>
      <c r="W173" s="73">
        <v>877255</v>
      </c>
      <c r="X173" s="73">
        <v>178600</v>
      </c>
      <c r="Y173" s="90">
        <v>1306155</v>
      </c>
      <c r="AA173" s="90">
        <v>6180</v>
      </c>
      <c r="AB173" s="90">
        <v>631150.64</v>
      </c>
      <c r="AC173" s="90">
        <v>209198.7</v>
      </c>
      <c r="AF173" s="90">
        <v>13000</v>
      </c>
    </row>
    <row r="174" spans="1:32" x14ac:dyDescent="0.2">
      <c r="A174" s="251" t="s">
        <v>2791</v>
      </c>
      <c r="B174" s="89">
        <v>595512.16</v>
      </c>
      <c r="C174" s="89">
        <v>290351.75</v>
      </c>
      <c r="D174" s="89">
        <v>70996.67</v>
      </c>
      <c r="G174" s="251">
        <v>570931.38</v>
      </c>
      <c r="H174" s="251">
        <v>206002.73</v>
      </c>
      <c r="K174" s="232">
        <v>3500</v>
      </c>
      <c r="L174" s="232">
        <v>33606.58</v>
      </c>
      <c r="N174" s="232">
        <v>0</v>
      </c>
      <c r="P174" s="251">
        <v>50221.99</v>
      </c>
      <c r="Q174" s="251">
        <v>107522</v>
      </c>
      <c r="R174" s="251">
        <v>2583494.75</v>
      </c>
      <c r="S174" s="73">
        <v>1219348.03</v>
      </c>
      <c r="T174" s="73">
        <v>150650</v>
      </c>
      <c r="U174" s="73">
        <v>676.39</v>
      </c>
      <c r="W174" s="73">
        <v>347550</v>
      </c>
      <c r="X174" s="73">
        <v>133800</v>
      </c>
      <c r="Y174" s="90">
        <v>879607</v>
      </c>
      <c r="AB174" s="90">
        <v>434884.96</v>
      </c>
      <c r="AC174" s="90">
        <v>142982.22</v>
      </c>
      <c r="AF174" s="90">
        <v>1382.35</v>
      </c>
    </row>
    <row r="175" spans="1:32" x14ac:dyDescent="0.2">
      <c r="A175" s="251" t="s">
        <v>2802</v>
      </c>
      <c r="B175" s="89">
        <v>359284.27</v>
      </c>
      <c r="C175" s="89">
        <v>49510.2</v>
      </c>
      <c r="D175" s="89">
        <v>44732.639999999999</v>
      </c>
      <c r="G175" s="251">
        <v>1171585.3400000001</v>
      </c>
      <c r="H175" s="251">
        <v>162656.21</v>
      </c>
      <c r="L175" s="232">
        <v>36201.24</v>
      </c>
      <c r="N175" s="232">
        <v>0</v>
      </c>
      <c r="P175" s="251">
        <v>-227846.8</v>
      </c>
      <c r="Q175" s="251">
        <v>134464.71</v>
      </c>
      <c r="R175" s="251">
        <v>2913433.4</v>
      </c>
      <c r="S175" s="73">
        <v>819546.6</v>
      </c>
      <c r="T175" s="73">
        <v>83000</v>
      </c>
      <c r="U175" s="73">
        <v>379.75</v>
      </c>
      <c r="W175" s="73">
        <v>579600</v>
      </c>
      <c r="X175" s="73">
        <v>109000</v>
      </c>
      <c r="Y175" s="90">
        <v>761700</v>
      </c>
      <c r="AA175" s="90">
        <v>12940</v>
      </c>
      <c r="AB175" s="90">
        <v>417948.43</v>
      </c>
      <c r="AC175" s="90">
        <v>138006.79</v>
      </c>
    </row>
    <row r="176" spans="1:32" x14ac:dyDescent="0.2">
      <c r="A176" s="251" t="s">
        <v>17</v>
      </c>
      <c r="B176" s="89">
        <v>1544553.37</v>
      </c>
      <c r="C176" s="89">
        <v>1518175.14</v>
      </c>
      <c r="D176" s="89">
        <v>91081.17</v>
      </c>
      <c r="G176" s="251">
        <v>1016046.81</v>
      </c>
      <c r="H176" s="251">
        <v>439284.03</v>
      </c>
      <c r="L176" s="232">
        <v>88305.71</v>
      </c>
      <c r="N176" s="232">
        <v>10929.02</v>
      </c>
      <c r="Q176" s="251">
        <v>673951.84</v>
      </c>
      <c r="R176" s="251">
        <v>2535471.5499999998</v>
      </c>
      <c r="S176" s="73">
        <v>3892279.41</v>
      </c>
      <c r="U176" s="73">
        <v>1272.3499999999999</v>
      </c>
      <c r="W176" s="73">
        <v>651914.80000000005</v>
      </c>
      <c r="X176" s="73">
        <v>124</v>
      </c>
      <c r="Y176" s="90">
        <v>1703357.8</v>
      </c>
      <c r="Z176" s="90">
        <v>4670</v>
      </c>
      <c r="AB176" s="90">
        <v>1423768.45</v>
      </c>
      <c r="AC176" s="90">
        <v>292047.02</v>
      </c>
      <c r="AF176" s="90">
        <v>180</v>
      </c>
    </row>
    <row r="177" spans="1:32" x14ac:dyDescent="0.2">
      <c r="A177" s="251" t="s">
        <v>18</v>
      </c>
      <c r="B177" s="89">
        <v>543187.49</v>
      </c>
      <c r="C177" s="89">
        <v>22500</v>
      </c>
      <c r="D177" s="89">
        <v>272793.21000000002</v>
      </c>
      <c r="G177" s="251">
        <v>348581.58</v>
      </c>
      <c r="H177" s="251">
        <v>338182.1</v>
      </c>
      <c r="K177" s="232">
        <v>1500</v>
      </c>
      <c r="L177" s="232">
        <v>47928.33</v>
      </c>
      <c r="M177" s="232">
        <v>29800</v>
      </c>
      <c r="N177" s="232">
        <v>48548.07</v>
      </c>
      <c r="Q177" s="251">
        <v>231274.97</v>
      </c>
      <c r="R177" s="251">
        <v>3491897.05</v>
      </c>
      <c r="S177" s="73">
        <v>1783935.38</v>
      </c>
      <c r="T177" s="73">
        <v>60600</v>
      </c>
      <c r="U177" s="73">
        <v>951.67</v>
      </c>
      <c r="W177" s="73">
        <v>1260443.6000000001</v>
      </c>
      <c r="X177" s="73">
        <v>235200</v>
      </c>
      <c r="Y177" s="90">
        <v>2036101.6</v>
      </c>
      <c r="Z177" s="90">
        <v>6285</v>
      </c>
      <c r="AB177" s="90">
        <v>1361484.56</v>
      </c>
      <c r="AC177" s="90">
        <v>181291.46</v>
      </c>
    </row>
    <row r="178" spans="1:32" x14ac:dyDescent="0.2">
      <c r="A178" s="251" t="s">
        <v>2752</v>
      </c>
      <c r="B178" s="89">
        <v>927026.11</v>
      </c>
      <c r="C178" s="89">
        <v>9961.75</v>
      </c>
      <c r="D178" s="89">
        <v>222481.94</v>
      </c>
      <c r="G178" s="251">
        <v>8069805.5599999996</v>
      </c>
      <c r="H178" s="251">
        <v>3356956.09</v>
      </c>
      <c r="K178" s="232">
        <v>4360</v>
      </c>
      <c r="L178" s="232">
        <v>127250.15</v>
      </c>
      <c r="N178" s="232">
        <v>108.06</v>
      </c>
      <c r="Q178" s="251">
        <v>1696144.1</v>
      </c>
      <c r="R178" s="251">
        <v>2917750.69</v>
      </c>
      <c r="S178" s="73">
        <v>2262678.7000000002</v>
      </c>
      <c r="T178" s="73">
        <v>1360434.68</v>
      </c>
      <c r="U178" s="73">
        <v>719.41</v>
      </c>
      <c r="W178" s="73">
        <v>2549108</v>
      </c>
      <c r="X178" s="73">
        <v>18040</v>
      </c>
      <c r="Y178" s="90">
        <v>3647474</v>
      </c>
      <c r="Z178" s="90">
        <v>88650</v>
      </c>
      <c r="AB178" s="90">
        <v>1512058.71</v>
      </c>
      <c r="AC178" s="90">
        <v>3576680.26</v>
      </c>
      <c r="AE178" s="90">
        <v>541523.93000000005</v>
      </c>
    </row>
    <row r="179" spans="1:32" x14ac:dyDescent="0.2">
      <c r="A179" s="251" t="s">
        <v>19</v>
      </c>
      <c r="B179" s="89">
        <v>1190640.9099999999</v>
      </c>
      <c r="C179" s="89">
        <v>18400</v>
      </c>
      <c r="D179" s="89">
        <v>79790.179999999993</v>
      </c>
      <c r="G179" s="251">
        <v>177419.54</v>
      </c>
      <c r="H179" s="251">
        <v>236554.51</v>
      </c>
      <c r="K179" s="232">
        <v>0</v>
      </c>
      <c r="L179" s="232">
        <v>34974.300000000003</v>
      </c>
      <c r="M179" s="232">
        <v>0</v>
      </c>
      <c r="N179" s="232">
        <v>310.18</v>
      </c>
      <c r="O179" s="251">
        <v>185000</v>
      </c>
      <c r="Q179" s="251">
        <v>119161.64</v>
      </c>
      <c r="R179" s="251">
        <v>3101018.9</v>
      </c>
      <c r="S179" s="73">
        <v>1269494</v>
      </c>
      <c r="T179" s="73">
        <v>1170000</v>
      </c>
      <c r="U179" s="73">
        <v>445.4</v>
      </c>
      <c r="X179" s="73">
        <v>6000</v>
      </c>
      <c r="Y179" s="90">
        <v>426400</v>
      </c>
      <c r="Z179" s="90">
        <v>11320</v>
      </c>
      <c r="AB179" s="90">
        <v>772641.74</v>
      </c>
      <c r="AC179" s="90">
        <v>274692.62</v>
      </c>
    </row>
    <row r="180" spans="1:32" x14ac:dyDescent="0.2">
      <c r="A180" s="251" t="s">
        <v>20</v>
      </c>
      <c r="B180" s="89">
        <v>1093270.32</v>
      </c>
      <c r="C180" s="89">
        <v>35502.92</v>
      </c>
      <c r="D180" s="89">
        <v>188538.36</v>
      </c>
      <c r="G180" s="251">
        <v>324304.93</v>
      </c>
      <c r="H180" s="251">
        <v>787539.51</v>
      </c>
      <c r="K180" s="232">
        <v>0</v>
      </c>
      <c r="L180" s="232">
        <v>62723.41</v>
      </c>
      <c r="M180" s="232">
        <v>74960</v>
      </c>
      <c r="N180" s="232">
        <v>16029.8</v>
      </c>
      <c r="Q180" s="251">
        <v>629112.63</v>
      </c>
      <c r="R180" s="251">
        <v>254405.43</v>
      </c>
      <c r="S180" s="73">
        <v>2374538.5</v>
      </c>
      <c r="U180" s="73">
        <v>1139.53</v>
      </c>
      <c r="W180" s="73">
        <v>1438443.4</v>
      </c>
      <c r="X180" s="73">
        <v>131400</v>
      </c>
      <c r="Y180" s="90">
        <v>2276293.4</v>
      </c>
      <c r="AB180" s="90">
        <v>821285.99</v>
      </c>
      <c r="AC180" s="90">
        <v>255157.24</v>
      </c>
    </row>
    <row r="181" spans="1:32" x14ac:dyDescent="0.2">
      <c r="A181" s="251" t="s">
        <v>21</v>
      </c>
      <c r="B181" s="89">
        <v>880115.85</v>
      </c>
      <c r="C181" s="89">
        <v>46564</v>
      </c>
      <c r="D181" s="89">
        <v>107569.35</v>
      </c>
      <c r="G181" s="251">
        <v>605093.1</v>
      </c>
      <c r="H181" s="251">
        <v>222856.02</v>
      </c>
      <c r="K181" s="232">
        <v>27410</v>
      </c>
      <c r="L181" s="232">
        <v>64708.3</v>
      </c>
      <c r="M181" s="232">
        <v>118960</v>
      </c>
      <c r="N181" s="232">
        <v>67220.639999999999</v>
      </c>
      <c r="Q181" s="251">
        <v>-441336.85</v>
      </c>
      <c r="R181" s="251">
        <v>4470863.96</v>
      </c>
      <c r="S181" s="73">
        <v>3083147.94</v>
      </c>
      <c r="U181" s="73">
        <v>985.7</v>
      </c>
      <c r="W181" s="73">
        <v>2134822.5099999998</v>
      </c>
      <c r="X181" s="73">
        <v>167000</v>
      </c>
      <c r="Y181" s="90">
        <v>2976622.51</v>
      </c>
      <c r="Z181" s="90">
        <v>4240</v>
      </c>
      <c r="AB181" s="90">
        <v>853652.49</v>
      </c>
      <c r="AC181" s="90">
        <v>149516.73000000001</v>
      </c>
    </row>
    <row r="182" spans="1:32" x14ac:dyDescent="0.2">
      <c r="A182" s="251" t="s">
        <v>22</v>
      </c>
      <c r="B182" s="89">
        <v>1064297.8999999999</v>
      </c>
      <c r="C182" s="89">
        <v>24737.5</v>
      </c>
      <c r="D182" s="89">
        <v>141853.95000000001</v>
      </c>
      <c r="G182" s="251">
        <v>52731.65</v>
      </c>
      <c r="H182" s="251">
        <v>136618.21</v>
      </c>
      <c r="K182" s="232">
        <v>14079.3</v>
      </c>
      <c r="L182" s="232">
        <v>142726.54</v>
      </c>
      <c r="M182" s="232">
        <v>183000</v>
      </c>
      <c r="N182" s="232">
        <v>19560.21</v>
      </c>
      <c r="O182" s="251">
        <v>100000</v>
      </c>
      <c r="Q182" s="251">
        <v>-475200.84</v>
      </c>
      <c r="R182" s="251">
        <v>1315785.06</v>
      </c>
      <c r="S182" s="73">
        <v>2038031.71</v>
      </c>
      <c r="U182" s="73">
        <v>1079.94</v>
      </c>
      <c r="W182" s="73">
        <v>2173932.4</v>
      </c>
      <c r="X182" s="73">
        <v>140600</v>
      </c>
      <c r="Y182" s="90">
        <v>2854361.4</v>
      </c>
      <c r="Z182" s="90">
        <v>3710</v>
      </c>
      <c r="AB182" s="90">
        <v>972225.69</v>
      </c>
      <c r="AC182" s="90">
        <v>171325.58</v>
      </c>
    </row>
    <row r="183" spans="1:32" x14ac:dyDescent="0.2">
      <c r="A183" s="251" t="s">
        <v>23</v>
      </c>
      <c r="B183" s="89">
        <v>1052114.05</v>
      </c>
      <c r="C183" s="89">
        <v>3416</v>
      </c>
      <c r="D183" s="89">
        <v>293948.09999999998</v>
      </c>
      <c r="G183" s="251">
        <v>871226.47</v>
      </c>
      <c r="H183" s="251">
        <v>356112.38</v>
      </c>
      <c r="K183" s="232">
        <v>2900</v>
      </c>
      <c r="L183" s="232">
        <v>50947.64</v>
      </c>
      <c r="M183" s="232">
        <v>145225</v>
      </c>
      <c r="N183" s="232">
        <v>47424.73</v>
      </c>
      <c r="Q183" s="251">
        <v>342140.2</v>
      </c>
      <c r="R183" s="251">
        <v>1137972.49</v>
      </c>
      <c r="S183" s="73">
        <v>2223217.9300000002</v>
      </c>
      <c r="T183" s="73">
        <v>154255</v>
      </c>
      <c r="U183" s="73">
        <v>1545.45</v>
      </c>
      <c r="W183" s="73">
        <v>1507090.56</v>
      </c>
      <c r="X183" s="73">
        <v>123000</v>
      </c>
      <c r="Y183" s="90">
        <v>2334310.56</v>
      </c>
      <c r="AB183" s="90">
        <v>1103701.77</v>
      </c>
      <c r="AC183" s="90">
        <v>220645.26</v>
      </c>
      <c r="AF183" s="90">
        <v>171750</v>
      </c>
    </row>
    <row r="184" spans="1:32" x14ac:dyDescent="0.2">
      <c r="A184" s="251" t="s">
        <v>24</v>
      </c>
      <c r="B184" s="89">
        <v>1894597.4</v>
      </c>
      <c r="C184" s="89">
        <v>27586.04</v>
      </c>
      <c r="D184" s="89">
        <v>152274.32999999999</v>
      </c>
      <c r="G184" s="251">
        <v>1909818.7</v>
      </c>
      <c r="H184" s="251">
        <v>617239.43999999994</v>
      </c>
      <c r="K184" s="232">
        <v>4900</v>
      </c>
      <c r="L184" s="232">
        <v>61575.97</v>
      </c>
      <c r="M184" s="232">
        <v>0</v>
      </c>
      <c r="N184" s="232">
        <v>17203.05</v>
      </c>
      <c r="Q184" s="251">
        <v>850704.83</v>
      </c>
      <c r="R184" s="251">
        <v>1899168.01</v>
      </c>
      <c r="S184" s="73">
        <v>3615621.74</v>
      </c>
      <c r="T184" s="73">
        <v>4200</v>
      </c>
      <c r="U184" s="73">
        <v>2276.1</v>
      </c>
      <c r="W184" s="73">
        <v>1006167.8</v>
      </c>
      <c r="X184" s="73">
        <v>175600</v>
      </c>
      <c r="Y184" s="90">
        <v>2103007.7999999998</v>
      </c>
      <c r="Z184" s="90">
        <v>12210</v>
      </c>
      <c r="AB184" s="90">
        <v>1453127.51</v>
      </c>
      <c r="AC184" s="90">
        <v>309990.33</v>
      </c>
    </row>
    <row r="185" spans="1:32" x14ac:dyDescent="0.2">
      <c r="A185" s="251" t="s">
        <v>25</v>
      </c>
      <c r="B185" s="89">
        <v>338116.7</v>
      </c>
      <c r="C185" s="89">
        <v>21954.11</v>
      </c>
      <c r="D185" s="89">
        <v>215903.01</v>
      </c>
      <c r="G185" s="251">
        <v>1683833.94</v>
      </c>
      <c r="H185" s="251">
        <v>260668.92</v>
      </c>
      <c r="K185" s="232">
        <v>2200</v>
      </c>
      <c r="L185" s="232">
        <v>48681.66</v>
      </c>
      <c r="N185" s="232">
        <v>17368.169999999998</v>
      </c>
      <c r="Q185" s="251">
        <v>210232.32000000001</v>
      </c>
      <c r="R185" s="251">
        <v>4128965.53</v>
      </c>
      <c r="S185" s="73">
        <v>1754032.88</v>
      </c>
      <c r="T185" s="73">
        <v>260000</v>
      </c>
      <c r="U185" s="73">
        <v>825.62</v>
      </c>
      <c r="W185" s="73">
        <v>790550.4</v>
      </c>
      <c r="X185" s="73">
        <v>1121400</v>
      </c>
      <c r="Y185" s="90">
        <v>1448120.4</v>
      </c>
      <c r="AB185" s="90">
        <v>986356.98</v>
      </c>
      <c r="AC185" s="90">
        <v>189648.34</v>
      </c>
    </row>
    <row r="186" spans="1:32" x14ac:dyDescent="0.2">
      <c r="A186" s="251" t="s">
        <v>26</v>
      </c>
      <c r="B186" s="89">
        <v>629736.85</v>
      </c>
      <c r="C186" s="89">
        <v>15791.4</v>
      </c>
      <c r="D186" s="89">
        <v>267396.67</v>
      </c>
      <c r="E186" s="89">
        <v>0</v>
      </c>
      <c r="G186" s="251">
        <v>176700.63</v>
      </c>
      <c r="H186" s="251">
        <v>627952.03</v>
      </c>
      <c r="K186" s="232">
        <v>17800</v>
      </c>
      <c r="L186" s="232">
        <v>56037.3</v>
      </c>
      <c r="M186" s="232">
        <v>14100</v>
      </c>
      <c r="N186" s="232">
        <v>10676</v>
      </c>
      <c r="O186" s="251">
        <v>50200</v>
      </c>
      <c r="Q186" s="251">
        <v>387929.98</v>
      </c>
      <c r="R186" s="251">
        <v>1898710.57</v>
      </c>
      <c r="S186" s="73">
        <v>2247729.89</v>
      </c>
      <c r="T186" s="73">
        <v>141840</v>
      </c>
      <c r="U186" s="73">
        <v>936.99</v>
      </c>
      <c r="W186" s="73">
        <v>1634390.5</v>
      </c>
      <c r="X186" s="73">
        <v>45000</v>
      </c>
      <c r="Y186" s="90">
        <v>2337630.5</v>
      </c>
      <c r="Z186" s="90">
        <v>7850</v>
      </c>
      <c r="AB186" s="90">
        <v>888573.55</v>
      </c>
      <c r="AC186" s="90">
        <v>100927.87</v>
      </c>
    </row>
    <row r="187" spans="1:32" x14ac:dyDescent="0.2">
      <c r="A187" s="251" t="s">
        <v>27</v>
      </c>
      <c r="B187" s="89">
        <v>625704.12</v>
      </c>
      <c r="C187" s="89">
        <v>11367.83</v>
      </c>
      <c r="D187" s="89">
        <v>129078.76</v>
      </c>
      <c r="G187" s="251">
        <v>473128.92</v>
      </c>
      <c r="H187" s="251">
        <v>585911.66</v>
      </c>
      <c r="K187" s="232">
        <v>6000</v>
      </c>
      <c r="L187" s="232">
        <v>45906.05</v>
      </c>
      <c r="N187" s="232">
        <v>18651.099999999999</v>
      </c>
      <c r="Q187" s="251">
        <v>219718.79</v>
      </c>
      <c r="R187" s="251">
        <v>2242933.0699999998</v>
      </c>
      <c r="S187" s="73">
        <v>1658158.83</v>
      </c>
      <c r="U187" s="73">
        <v>762.7</v>
      </c>
      <c r="W187" s="73">
        <v>1499909.4</v>
      </c>
      <c r="X187" s="73">
        <v>239800</v>
      </c>
      <c r="Y187" s="90">
        <v>2192127.4</v>
      </c>
      <c r="Z187" s="90">
        <v>4625</v>
      </c>
      <c r="AB187" s="90">
        <v>876190.29</v>
      </c>
      <c r="AC187" s="90">
        <v>261771.41</v>
      </c>
      <c r="AE187" s="90">
        <v>98832.25</v>
      </c>
    </row>
    <row r="188" spans="1:32" x14ac:dyDescent="0.2">
      <c r="A188" s="251" t="s">
        <v>2794</v>
      </c>
      <c r="B188" s="89">
        <v>244019.28</v>
      </c>
      <c r="C188" s="89">
        <v>27215.5</v>
      </c>
      <c r="D188" s="89">
        <v>126402.95</v>
      </c>
      <c r="G188" s="251">
        <v>772531.95</v>
      </c>
      <c r="H188" s="251">
        <v>356926.6</v>
      </c>
      <c r="K188" s="232">
        <v>8450</v>
      </c>
      <c r="L188" s="232">
        <v>40723</v>
      </c>
      <c r="M188" s="232">
        <v>2720</v>
      </c>
      <c r="N188" s="232">
        <v>102228.54</v>
      </c>
      <c r="Q188" s="251">
        <v>146734.20000000001</v>
      </c>
      <c r="R188" s="251">
        <v>3605471.06</v>
      </c>
      <c r="S188" s="73">
        <v>1605372.92</v>
      </c>
      <c r="U188" s="73">
        <v>347.23</v>
      </c>
      <c r="W188" s="73">
        <v>1053730</v>
      </c>
      <c r="X188" s="73">
        <v>70800</v>
      </c>
      <c r="Y188" s="90">
        <v>1825230</v>
      </c>
      <c r="Z188" s="90">
        <v>4130</v>
      </c>
      <c r="AB188" s="90">
        <v>766572.25</v>
      </c>
      <c r="AC188" s="90">
        <v>281063.09999999998</v>
      </c>
    </row>
    <row r="189" spans="1:32" x14ac:dyDescent="0.2">
      <c r="A189" s="251" t="s">
        <v>28</v>
      </c>
      <c r="B189" s="89">
        <v>1407130.95</v>
      </c>
      <c r="C189" s="89">
        <v>3425.68</v>
      </c>
      <c r="D189" s="89">
        <v>242351.92</v>
      </c>
      <c r="G189" s="251">
        <v>1953268.58</v>
      </c>
      <c r="H189" s="251">
        <v>358126.35</v>
      </c>
      <c r="K189" s="232">
        <v>2750</v>
      </c>
      <c r="L189" s="232">
        <v>43731.3</v>
      </c>
      <c r="M189" s="232">
        <v>0</v>
      </c>
      <c r="N189" s="232">
        <v>16023.59</v>
      </c>
      <c r="Q189" s="251">
        <v>384122.99</v>
      </c>
      <c r="R189" s="251">
        <v>3600900</v>
      </c>
      <c r="S189" s="73">
        <v>2405840.9</v>
      </c>
      <c r="U189" s="73">
        <v>1210.92</v>
      </c>
      <c r="W189" s="73">
        <v>1312842.6000000001</v>
      </c>
      <c r="X189" s="73">
        <v>672250</v>
      </c>
      <c r="Y189" s="90">
        <v>2004650.6</v>
      </c>
      <c r="AB189" s="90">
        <v>901946.39</v>
      </c>
      <c r="AC189" s="90">
        <v>373217.02</v>
      </c>
    </row>
    <row r="190" spans="1:32" x14ac:dyDescent="0.2">
      <c r="A190" s="251" t="s">
        <v>2753</v>
      </c>
      <c r="B190" s="89">
        <v>756353.66</v>
      </c>
      <c r="C190" s="89">
        <v>1299</v>
      </c>
      <c r="D190" s="89">
        <v>109638.25</v>
      </c>
      <c r="G190" s="251">
        <v>662662.62</v>
      </c>
      <c r="H190" s="251">
        <v>71606.91</v>
      </c>
      <c r="L190" s="232">
        <v>34661.760000000002</v>
      </c>
      <c r="N190" s="232">
        <v>3750</v>
      </c>
      <c r="Q190" s="251">
        <v>69881.070000000007</v>
      </c>
      <c r="R190" s="251">
        <v>2938659.03</v>
      </c>
      <c r="S190" s="73">
        <v>1065465.17</v>
      </c>
      <c r="T190" s="73">
        <v>387330</v>
      </c>
      <c r="U190" s="73">
        <v>701.62</v>
      </c>
      <c r="W190" s="73">
        <v>1396781.59</v>
      </c>
      <c r="X190" s="73">
        <v>4500</v>
      </c>
      <c r="Y190" s="90">
        <v>1712041.59</v>
      </c>
      <c r="AB190" s="90">
        <v>398718.75</v>
      </c>
      <c r="AC190" s="90">
        <v>175038.58</v>
      </c>
    </row>
    <row r="191" spans="1:32" x14ac:dyDescent="0.2">
      <c r="A191" s="251" t="s">
        <v>2754</v>
      </c>
      <c r="B191" s="89">
        <v>139058.94</v>
      </c>
      <c r="C191" s="89">
        <v>1275.5999999999999</v>
      </c>
      <c r="D191" s="89">
        <v>200462.11</v>
      </c>
      <c r="G191" s="251">
        <v>1781045.68</v>
      </c>
      <c r="H191" s="251">
        <v>622133.93999999994</v>
      </c>
      <c r="L191" s="232">
        <v>27819.91</v>
      </c>
      <c r="N191" s="232">
        <v>1322.4</v>
      </c>
      <c r="Q191" s="251">
        <v>17200</v>
      </c>
      <c r="R191" s="251">
        <v>309271.51</v>
      </c>
      <c r="S191" s="73">
        <v>1065337.75</v>
      </c>
      <c r="U191" s="73">
        <v>953.16</v>
      </c>
      <c r="W191" s="73">
        <v>1247697</v>
      </c>
      <c r="X191" s="73">
        <v>103500</v>
      </c>
      <c r="Y191" s="90">
        <v>1607170</v>
      </c>
      <c r="AB191" s="90">
        <v>498539.15</v>
      </c>
      <c r="AC191" s="90">
        <v>25544.240000000002</v>
      </c>
    </row>
    <row r="192" spans="1:32" x14ac:dyDescent="0.2">
      <c r="A192" s="251" t="s">
        <v>2755</v>
      </c>
      <c r="B192" s="89">
        <v>234737.66</v>
      </c>
      <c r="C192" s="89">
        <v>28600</v>
      </c>
      <c r="D192" s="89">
        <v>109793.11</v>
      </c>
      <c r="G192" s="251">
        <v>2495454.44</v>
      </c>
      <c r="H192" s="251">
        <v>262374.27</v>
      </c>
      <c r="K192" s="232">
        <v>0</v>
      </c>
      <c r="L192" s="232">
        <v>113537</v>
      </c>
      <c r="N192" s="232">
        <v>28.04</v>
      </c>
      <c r="Q192" s="251">
        <v>154994.44</v>
      </c>
      <c r="R192" s="251">
        <v>2920045.89</v>
      </c>
      <c r="S192" s="73">
        <v>1443049.22</v>
      </c>
      <c r="T192" s="73">
        <v>30100</v>
      </c>
      <c r="U192" s="73">
        <v>427.89</v>
      </c>
      <c r="W192" s="73">
        <v>1962518.65</v>
      </c>
      <c r="X192" s="73">
        <v>21740</v>
      </c>
      <c r="Y192" s="90">
        <v>2553958.65</v>
      </c>
      <c r="AB192" s="90">
        <v>607424.80000000005</v>
      </c>
      <c r="AC192" s="90">
        <v>356554.05</v>
      </c>
    </row>
    <row r="193" spans="1:32" x14ac:dyDescent="0.2">
      <c r="A193" s="251" t="s">
        <v>2756</v>
      </c>
      <c r="B193" s="89">
        <v>589621.11</v>
      </c>
      <c r="C193" s="89">
        <v>2095</v>
      </c>
      <c r="D193" s="89">
        <v>71537.53</v>
      </c>
      <c r="G193" s="251">
        <v>459949.65</v>
      </c>
      <c r="H193" s="251">
        <v>400969.12</v>
      </c>
      <c r="K193" s="232">
        <v>0</v>
      </c>
      <c r="L193" s="232">
        <v>29520</v>
      </c>
      <c r="N193" s="232">
        <v>0</v>
      </c>
      <c r="Q193" s="251">
        <v>48312.09</v>
      </c>
      <c r="R193" s="251">
        <v>2662416.9900000002</v>
      </c>
      <c r="S193" s="73">
        <v>1055892.25</v>
      </c>
      <c r="T193" s="73">
        <v>223874</v>
      </c>
      <c r="U193" s="73">
        <v>873.43</v>
      </c>
      <c r="W193" s="73">
        <v>775656</v>
      </c>
      <c r="X193" s="73">
        <v>30000</v>
      </c>
      <c r="Y193" s="90">
        <v>1098256</v>
      </c>
      <c r="AB193" s="90">
        <v>530875.67000000004</v>
      </c>
      <c r="AC193" s="90">
        <v>152491.68</v>
      </c>
    </row>
    <row r="194" spans="1:32" x14ac:dyDescent="0.2">
      <c r="A194" s="251" t="s">
        <v>2757</v>
      </c>
      <c r="B194" s="89">
        <v>873431.22</v>
      </c>
      <c r="C194" s="89">
        <v>0</v>
      </c>
      <c r="D194" s="89">
        <v>30793.88</v>
      </c>
      <c r="G194" s="251">
        <v>218542.85</v>
      </c>
      <c r="H194" s="251">
        <v>276336.94</v>
      </c>
      <c r="K194" s="232">
        <v>0</v>
      </c>
      <c r="L194" s="232">
        <v>47234.3</v>
      </c>
      <c r="N194" s="232">
        <v>4.9000000000000004</v>
      </c>
      <c r="Q194" s="251">
        <v>18000</v>
      </c>
      <c r="R194" s="251">
        <v>2577037.9500000002</v>
      </c>
      <c r="S194" s="73">
        <v>1419583.4</v>
      </c>
      <c r="T194" s="73">
        <v>141330</v>
      </c>
      <c r="U194" s="73">
        <v>1150.96</v>
      </c>
      <c r="W194" s="73">
        <v>448574</v>
      </c>
      <c r="Y194" s="90">
        <v>1005983</v>
      </c>
      <c r="AB194" s="90">
        <v>543391.04</v>
      </c>
      <c r="AC194" s="90">
        <v>158515.35</v>
      </c>
    </row>
    <row r="195" spans="1:32" x14ac:dyDescent="0.2">
      <c r="A195" s="251" t="s">
        <v>2758</v>
      </c>
      <c r="B195" s="89">
        <v>1308274.94</v>
      </c>
      <c r="C195" s="89">
        <v>13640</v>
      </c>
      <c r="D195" s="89">
        <v>130667.32</v>
      </c>
      <c r="G195" s="251">
        <v>671304.79</v>
      </c>
      <c r="H195" s="251">
        <v>586985.36</v>
      </c>
      <c r="L195" s="232">
        <v>36750</v>
      </c>
      <c r="N195" s="232">
        <v>41619.89</v>
      </c>
      <c r="Q195" s="251">
        <v>554040.53</v>
      </c>
      <c r="R195" s="251">
        <v>2987149.95</v>
      </c>
      <c r="S195" s="73">
        <v>1559047.84</v>
      </c>
      <c r="T195" s="73">
        <v>118032</v>
      </c>
      <c r="U195" s="73">
        <v>1984.22</v>
      </c>
      <c r="W195" s="73">
        <v>705100</v>
      </c>
      <c r="X195" s="73">
        <v>55270</v>
      </c>
      <c r="Y195" s="90">
        <v>1291600</v>
      </c>
      <c r="AB195" s="90">
        <v>952824.45</v>
      </c>
      <c r="AC195" s="90">
        <v>300281</v>
      </c>
      <c r="AF195" s="90">
        <v>0</v>
      </c>
    </row>
    <row r="196" spans="1:32" x14ac:dyDescent="0.2">
      <c r="A196" s="251" t="s">
        <v>2759</v>
      </c>
      <c r="B196" s="89">
        <v>783574.01</v>
      </c>
      <c r="C196" s="89">
        <v>26926.38</v>
      </c>
      <c r="D196" s="89">
        <v>161417.98000000001</v>
      </c>
      <c r="G196" s="251">
        <v>3290682.53</v>
      </c>
      <c r="H196" s="251">
        <v>310790.53000000003</v>
      </c>
      <c r="M196" s="232">
        <v>51300</v>
      </c>
      <c r="N196" s="232">
        <v>2261.67</v>
      </c>
      <c r="Q196" s="251">
        <v>178471.18</v>
      </c>
      <c r="R196" s="251">
        <v>2987149.95</v>
      </c>
      <c r="S196" s="73">
        <v>1245027.4099999999</v>
      </c>
      <c r="U196" s="73">
        <v>1433.48</v>
      </c>
      <c r="W196" s="73">
        <v>1557000</v>
      </c>
      <c r="Y196" s="90">
        <v>1661678</v>
      </c>
      <c r="AB196" s="90">
        <v>856422.62</v>
      </c>
      <c r="AC196" s="90">
        <v>5905.9</v>
      </c>
    </row>
    <row r="197" spans="1:32" x14ac:dyDescent="0.2">
      <c r="A197" s="251" t="s">
        <v>2760</v>
      </c>
      <c r="B197" s="89">
        <v>948348</v>
      </c>
      <c r="C197" s="89">
        <v>7600</v>
      </c>
      <c r="D197" s="89">
        <v>79554.11</v>
      </c>
      <c r="G197" s="251">
        <v>657159.57999999996</v>
      </c>
      <c r="H197" s="251">
        <v>188405.03</v>
      </c>
      <c r="K197" s="232">
        <v>0</v>
      </c>
      <c r="L197" s="232">
        <v>23485</v>
      </c>
      <c r="N197" s="232">
        <v>0</v>
      </c>
      <c r="Q197" s="251">
        <v>321933.95</v>
      </c>
      <c r="R197" s="251">
        <v>2090614.96</v>
      </c>
      <c r="S197" s="73">
        <v>1254073.23</v>
      </c>
      <c r="T197" s="73">
        <v>137850</v>
      </c>
      <c r="U197" s="73">
        <v>1506.82</v>
      </c>
      <c r="W197" s="73">
        <v>1332212.1000000001</v>
      </c>
      <c r="X197" s="73">
        <v>101800</v>
      </c>
      <c r="Y197" s="90">
        <v>1869482.1</v>
      </c>
      <c r="AB197" s="90">
        <v>724447.28</v>
      </c>
      <c r="AC197" s="90">
        <v>170216.04</v>
      </c>
    </row>
    <row r="198" spans="1:32" x14ac:dyDescent="0.2">
      <c r="A198" s="251" t="s">
        <v>2761</v>
      </c>
      <c r="B198" s="89">
        <v>1029226.16</v>
      </c>
      <c r="C198" s="89">
        <v>308143.48</v>
      </c>
      <c r="D198" s="89">
        <v>56165.72</v>
      </c>
      <c r="G198" s="251">
        <v>597043.49</v>
      </c>
      <c r="H198" s="251">
        <v>576682.78</v>
      </c>
      <c r="L198" s="232">
        <v>148955</v>
      </c>
      <c r="N198" s="232">
        <v>922.2</v>
      </c>
      <c r="Q198" s="251">
        <v>-40532.050000000003</v>
      </c>
      <c r="R198" s="251">
        <v>433496.95</v>
      </c>
      <c r="S198" s="73">
        <v>2022284.24</v>
      </c>
      <c r="T198" s="73">
        <v>71600</v>
      </c>
      <c r="U198" s="73">
        <v>1669.75</v>
      </c>
      <c r="W198" s="73">
        <v>1332200</v>
      </c>
      <c r="X198" s="73">
        <v>95900</v>
      </c>
      <c r="Y198" s="90">
        <v>1878595</v>
      </c>
      <c r="Z198" s="90">
        <v>5736</v>
      </c>
      <c r="AB198" s="90">
        <v>1073830.1000000001</v>
      </c>
      <c r="AC198" s="90">
        <v>181667.66</v>
      </c>
      <c r="AF198" s="90">
        <v>86.7</v>
      </c>
    </row>
    <row r="199" spans="1:32" x14ac:dyDescent="0.2">
      <c r="A199" s="251" t="s">
        <v>2762</v>
      </c>
      <c r="B199" s="89">
        <v>812455.91</v>
      </c>
      <c r="C199" s="89">
        <v>0</v>
      </c>
      <c r="D199" s="89">
        <v>103526.89</v>
      </c>
      <c r="E199" s="89">
        <v>7374</v>
      </c>
      <c r="G199" s="251">
        <v>963414.12</v>
      </c>
      <c r="H199" s="251">
        <v>-889121.1</v>
      </c>
      <c r="K199" s="232">
        <v>45500</v>
      </c>
      <c r="L199" s="232">
        <v>158940.1</v>
      </c>
      <c r="M199" s="232">
        <v>7640</v>
      </c>
      <c r="Q199" s="251">
        <v>-1731260.95</v>
      </c>
      <c r="R199" s="251">
        <v>4047651.72</v>
      </c>
      <c r="S199" s="73">
        <v>669546.99</v>
      </c>
      <c r="T199" s="73">
        <v>50000</v>
      </c>
      <c r="U199" s="73">
        <v>1541.09</v>
      </c>
      <c r="W199" s="73">
        <v>1332400</v>
      </c>
      <c r="Y199" s="90">
        <v>1596400</v>
      </c>
      <c r="AA199" s="90">
        <v>7744</v>
      </c>
      <c r="AB199" s="90">
        <v>527846.25</v>
      </c>
      <c r="AC199" s="90">
        <v>1249895.6000000001</v>
      </c>
    </row>
    <row r="200" spans="1:32" x14ac:dyDescent="0.2">
      <c r="A200" s="251" t="s">
        <v>2763</v>
      </c>
      <c r="B200" s="89">
        <v>614686.07999999996</v>
      </c>
      <c r="C200" s="89">
        <v>0</v>
      </c>
      <c r="D200" s="89">
        <v>65552.98</v>
      </c>
      <c r="E200" s="89">
        <v>0</v>
      </c>
      <c r="G200" s="251">
        <v>782286.61</v>
      </c>
      <c r="H200" s="251">
        <v>277809.28999999998</v>
      </c>
      <c r="K200" s="232">
        <v>3500</v>
      </c>
      <c r="L200" s="232">
        <v>107850.73</v>
      </c>
      <c r="Q200" s="251">
        <v>875921.81</v>
      </c>
      <c r="R200" s="251">
        <v>769808.6</v>
      </c>
      <c r="S200" s="73">
        <v>923374.09</v>
      </c>
      <c r="U200" s="73">
        <v>1000.18</v>
      </c>
      <c r="W200" s="73">
        <v>998234</v>
      </c>
      <c r="Y200" s="90">
        <v>1334444</v>
      </c>
      <c r="AB200" s="90">
        <v>463268.75</v>
      </c>
      <c r="AC200" s="90">
        <v>150319.4</v>
      </c>
    </row>
    <row r="201" spans="1:32" x14ac:dyDescent="0.2">
      <c r="A201" s="251" t="s">
        <v>2764</v>
      </c>
      <c r="B201" s="89">
        <v>141640.24</v>
      </c>
      <c r="C201" s="89">
        <v>208559.18</v>
      </c>
      <c r="D201" s="89">
        <v>70024.100000000006</v>
      </c>
      <c r="E201" s="89">
        <v>0</v>
      </c>
      <c r="F201" s="251">
        <v>0</v>
      </c>
      <c r="G201" s="251">
        <v>951822.42</v>
      </c>
      <c r="H201" s="251">
        <v>161286.99</v>
      </c>
      <c r="I201" s="251">
        <v>0</v>
      </c>
      <c r="J201" s="251">
        <v>0</v>
      </c>
      <c r="K201" s="232">
        <v>8500</v>
      </c>
      <c r="L201" s="232">
        <v>24900</v>
      </c>
      <c r="M201" s="232">
        <v>57679</v>
      </c>
      <c r="N201" s="232">
        <v>0</v>
      </c>
      <c r="O201" s="251">
        <v>0</v>
      </c>
      <c r="P201" s="251">
        <v>0</v>
      </c>
      <c r="Q201" s="251">
        <v>1838407.9</v>
      </c>
      <c r="R201" s="251">
        <v>0</v>
      </c>
      <c r="S201" s="73">
        <v>973828.1</v>
      </c>
      <c r="T201" s="73">
        <v>486480</v>
      </c>
      <c r="U201" s="73">
        <v>636.15</v>
      </c>
      <c r="W201" s="73">
        <v>1022840</v>
      </c>
      <c r="Y201" s="90">
        <v>1563510</v>
      </c>
      <c r="AB201" s="90">
        <v>926551.16</v>
      </c>
      <c r="AC201" s="90">
        <v>135312.5</v>
      </c>
    </row>
    <row r="202" spans="1:32" x14ac:dyDescent="0.2">
      <c r="A202" s="251" t="s">
        <v>2765</v>
      </c>
      <c r="B202" s="89">
        <v>117124.67</v>
      </c>
      <c r="C202" s="89">
        <v>0</v>
      </c>
      <c r="D202" s="89">
        <v>31258.86</v>
      </c>
      <c r="E202" s="89">
        <v>0</v>
      </c>
      <c r="G202" s="251">
        <v>933786.92</v>
      </c>
      <c r="H202" s="251">
        <v>296363.44</v>
      </c>
      <c r="K202" s="232">
        <v>4000</v>
      </c>
      <c r="L202" s="232">
        <v>61800</v>
      </c>
      <c r="Q202" s="251">
        <v>-537437.31000000006</v>
      </c>
      <c r="R202" s="251">
        <v>2464354.4300000002</v>
      </c>
      <c r="S202" s="73">
        <v>760399.2</v>
      </c>
      <c r="T202" s="73">
        <v>45000</v>
      </c>
      <c r="U202" s="73">
        <v>470.54</v>
      </c>
      <c r="W202" s="73">
        <v>819077</v>
      </c>
      <c r="Y202" s="90">
        <v>1197817</v>
      </c>
      <c r="AB202" s="90">
        <v>352861.69</v>
      </c>
      <c r="AC202" s="90">
        <v>294898.71000000002</v>
      </c>
    </row>
    <row r="203" spans="1:32" x14ac:dyDescent="0.2">
      <c r="A203" s="251" t="s">
        <v>2766</v>
      </c>
      <c r="B203" s="89">
        <v>561847.37</v>
      </c>
      <c r="C203" s="89">
        <v>0</v>
      </c>
      <c r="D203" s="89">
        <v>193250.73</v>
      </c>
      <c r="G203" s="251">
        <v>1297159.57</v>
      </c>
      <c r="H203" s="251">
        <v>165424.47</v>
      </c>
      <c r="K203" s="232">
        <v>83044</v>
      </c>
      <c r="L203" s="232">
        <v>133368.75</v>
      </c>
      <c r="Q203" s="251">
        <v>1079706.33</v>
      </c>
      <c r="R203" s="251">
        <v>1488605.78</v>
      </c>
      <c r="S203" s="73">
        <v>670910.77</v>
      </c>
      <c r="U203" s="73">
        <v>1152.1199999999999</v>
      </c>
      <c r="W203" s="73">
        <v>1341790</v>
      </c>
      <c r="Y203" s="90">
        <v>1873490</v>
      </c>
      <c r="AB203" s="90">
        <v>447173.6</v>
      </c>
      <c r="AC203" s="90">
        <v>267736.32000000001</v>
      </c>
    </row>
    <row r="204" spans="1:32" x14ac:dyDescent="0.2">
      <c r="A204" s="251" t="s">
        <v>2767</v>
      </c>
      <c r="B204" s="89">
        <v>514484.5</v>
      </c>
      <c r="C204" s="89">
        <v>1100</v>
      </c>
      <c r="D204" s="89">
        <v>10880.8</v>
      </c>
      <c r="E204" s="89">
        <v>1270</v>
      </c>
      <c r="G204" s="251">
        <v>237318.34</v>
      </c>
      <c r="H204" s="251">
        <v>145224.59</v>
      </c>
      <c r="K204" s="232">
        <v>55550</v>
      </c>
      <c r="L204" s="232">
        <v>24135.39</v>
      </c>
      <c r="M204" s="232">
        <v>400</v>
      </c>
      <c r="Q204" s="251">
        <v>-1592681.02</v>
      </c>
      <c r="R204" s="251">
        <v>2328715.77</v>
      </c>
      <c r="S204" s="73">
        <v>568980.63</v>
      </c>
      <c r="T204" s="73">
        <v>205800</v>
      </c>
      <c r="U204" s="73">
        <v>940.05</v>
      </c>
      <c r="W204" s="73">
        <v>1043700</v>
      </c>
      <c r="Y204" s="90">
        <v>1212080</v>
      </c>
      <c r="Z204" s="90">
        <v>7200</v>
      </c>
      <c r="AB204" s="90">
        <v>431305.83</v>
      </c>
      <c r="AC204" s="90">
        <v>62663.76</v>
      </c>
    </row>
    <row r="205" spans="1:32" x14ac:dyDescent="0.2">
      <c r="A205" s="251" t="s">
        <v>2768</v>
      </c>
      <c r="B205" s="89">
        <v>808068.02</v>
      </c>
      <c r="C205" s="89">
        <v>0</v>
      </c>
      <c r="D205" s="89">
        <v>45784.36</v>
      </c>
      <c r="G205" s="251">
        <v>2281578.98</v>
      </c>
      <c r="H205" s="251">
        <v>399806.92</v>
      </c>
      <c r="K205" s="232">
        <v>13500</v>
      </c>
      <c r="L205" s="232">
        <v>22590</v>
      </c>
      <c r="Q205" s="251">
        <v>-320180.18</v>
      </c>
      <c r="R205" s="251">
        <v>4119895.74</v>
      </c>
      <c r="S205" s="73">
        <v>544860.13</v>
      </c>
      <c r="T205" s="73">
        <v>182237</v>
      </c>
      <c r="U205" s="73">
        <v>1597.43</v>
      </c>
      <c r="W205" s="73">
        <v>1107015</v>
      </c>
      <c r="Y205" s="90">
        <v>1302232.5</v>
      </c>
      <c r="AB205" s="90">
        <v>715904.5</v>
      </c>
      <c r="AC205" s="90">
        <v>75385.34</v>
      </c>
    </row>
    <row r="206" spans="1:32" x14ac:dyDescent="0.2">
      <c r="A206" s="251" t="s">
        <v>2792</v>
      </c>
      <c r="B206" s="89">
        <v>801978.21</v>
      </c>
      <c r="C206" s="89">
        <v>30442.95</v>
      </c>
      <c r="D206" s="89">
        <v>110105.63</v>
      </c>
      <c r="G206" s="251">
        <v>578416.46</v>
      </c>
      <c r="H206" s="251">
        <v>25401.200000000001</v>
      </c>
      <c r="K206" s="232">
        <v>22600</v>
      </c>
      <c r="L206" s="232">
        <v>51735.59</v>
      </c>
      <c r="Q206" s="251">
        <v>-1374289.93</v>
      </c>
      <c r="R206" s="251">
        <v>2992215.82</v>
      </c>
      <c r="S206" s="73">
        <v>877042.93</v>
      </c>
      <c r="U206" s="73">
        <v>1328.07</v>
      </c>
      <c r="W206" s="73">
        <v>1989270</v>
      </c>
      <c r="Y206" s="90">
        <v>2184159</v>
      </c>
      <c r="AA206" s="90">
        <v>7552</v>
      </c>
      <c r="AB206" s="90">
        <v>453868.98</v>
      </c>
      <c r="AC206" s="90">
        <v>224167.79</v>
      </c>
    </row>
    <row r="207" spans="1:32" x14ac:dyDescent="0.2">
      <c r="A207" s="251" t="s">
        <v>2803</v>
      </c>
      <c r="B207" s="89">
        <v>261692.09</v>
      </c>
      <c r="C207" s="89">
        <v>5400</v>
      </c>
      <c r="D207" s="89">
        <v>24044.62</v>
      </c>
      <c r="G207" s="251">
        <v>1203171.6200000001</v>
      </c>
      <c r="H207" s="251">
        <v>186470.24</v>
      </c>
      <c r="K207" s="232">
        <v>4800</v>
      </c>
      <c r="L207" s="232">
        <v>18080</v>
      </c>
      <c r="Q207" s="251">
        <v>1010547.35</v>
      </c>
      <c r="R207" s="251">
        <v>889745.48</v>
      </c>
      <c r="S207" s="73">
        <v>455569.37</v>
      </c>
      <c r="T207" s="73">
        <v>91600</v>
      </c>
      <c r="U207" s="73">
        <v>393.64</v>
      </c>
      <c r="Y207" s="90">
        <v>103590</v>
      </c>
      <c r="AA207" s="90">
        <v>11280</v>
      </c>
      <c r="AB207" s="90">
        <v>341506.6</v>
      </c>
      <c r="AC207" s="90">
        <v>131226.54999999999</v>
      </c>
    </row>
    <row r="208" spans="1:32" x14ac:dyDescent="0.2">
      <c r="A208" s="251" t="s">
        <v>2769</v>
      </c>
      <c r="B208" s="89">
        <v>718393.56</v>
      </c>
      <c r="C208" s="89">
        <v>0</v>
      </c>
      <c r="D208" s="89">
        <v>62090.93</v>
      </c>
      <c r="G208" s="251">
        <v>1905011.29</v>
      </c>
      <c r="H208" s="251">
        <v>279921.78000000003</v>
      </c>
      <c r="L208" s="232">
        <v>0</v>
      </c>
      <c r="N208" s="232">
        <v>0</v>
      </c>
      <c r="Q208" s="251">
        <v>5604.49</v>
      </c>
      <c r="R208" s="251">
        <v>574807.30000000005</v>
      </c>
      <c r="S208" s="73">
        <v>1173661.8500000001</v>
      </c>
      <c r="U208" s="73">
        <v>1327.9</v>
      </c>
      <c r="W208" s="73">
        <v>1586678</v>
      </c>
      <c r="X208" s="73">
        <v>78597</v>
      </c>
      <c r="Y208" s="90">
        <v>1786683</v>
      </c>
      <c r="Z208" s="90">
        <v>2560</v>
      </c>
      <c r="AB208" s="90">
        <v>629902.75</v>
      </c>
      <c r="AC208" s="90">
        <v>278048.52</v>
      </c>
    </row>
    <row r="209" spans="1:32" x14ac:dyDescent="0.2">
      <c r="A209" s="251" t="s">
        <v>2770</v>
      </c>
      <c r="B209" s="89">
        <v>399859.22</v>
      </c>
      <c r="C209" s="89">
        <v>17858</v>
      </c>
      <c r="D209" s="89">
        <v>55407.27</v>
      </c>
      <c r="G209" s="251">
        <v>-947681.77</v>
      </c>
      <c r="H209" s="251">
        <v>37929.519999999997</v>
      </c>
      <c r="K209" s="232">
        <v>18750</v>
      </c>
      <c r="L209" s="232">
        <v>53371.519999999997</v>
      </c>
      <c r="Q209" s="251">
        <v>4286</v>
      </c>
      <c r="R209" s="251">
        <v>2085517.75</v>
      </c>
      <c r="S209" s="73">
        <v>1054643.1200000001</v>
      </c>
      <c r="U209" s="73">
        <v>885.46</v>
      </c>
      <c r="W209" s="73">
        <v>340490</v>
      </c>
      <c r="X209" s="73">
        <v>63000</v>
      </c>
      <c r="Y209" s="90">
        <v>683627</v>
      </c>
      <c r="AB209" s="90">
        <v>492044.2</v>
      </c>
      <c r="AC209" s="90">
        <v>241067.3</v>
      </c>
    </row>
    <row r="210" spans="1:32" x14ac:dyDescent="0.2">
      <c r="A210" s="251" t="s">
        <v>2771</v>
      </c>
      <c r="B210" s="89">
        <v>1496352.92</v>
      </c>
      <c r="C210" s="89">
        <v>64886</v>
      </c>
      <c r="D210" s="89">
        <v>172377.28</v>
      </c>
      <c r="G210" s="251">
        <v>840153.91</v>
      </c>
      <c r="H210" s="251">
        <v>375286.18</v>
      </c>
      <c r="K210" s="232">
        <v>1000</v>
      </c>
      <c r="L210" s="232">
        <v>136143.32999999999</v>
      </c>
      <c r="O210" s="251">
        <v>236544.26</v>
      </c>
      <c r="Q210" s="251">
        <v>733.36</v>
      </c>
      <c r="R210" s="251">
        <v>2982894.62</v>
      </c>
      <c r="S210" s="73">
        <v>1660325.45</v>
      </c>
      <c r="T210" s="73">
        <v>71250</v>
      </c>
      <c r="U210" s="73">
        <v>2293.6999999999998</v>
      </c>
      <c r="W210" s="73">
        <v>1914211</v>
      </c>
      <c r="X210" s="73">
        <v>116900</v>
      </c>
      <c r="Y210" s="90">
        <v>2426484</v>
      </c>
      <c r="AB210" s="90">
        <v>731119.85</v>
      </c>
      <c r="AC210" s="90">
        <v>191999.54</v>
      </c>
    </row>
    <row r="211" spans="1:32" x14ac:dyDescent="0.2">
      <c r="A211" s="251" t="s">
        <v>2795</v>
      </c>
      <c r="B211" s="89">
        <v>421025.31</v>
      </c>
      <c r="C211" s="89">
        <v>4910</v>
      </c>
      <c r="D211" s="89">
        <v>35881.65</v>
      </c>
      <c r="G211" s="251">
        <v>2111606.0099999998</v>
      </c>
      <c r="H211" s="251">
        <v>157900.88</v>
      </c>
      <c r="L211" s="232">
        <v>37503.81</v>
      </c>
      <c r="Q211" s="251">
        <v>119946.43</v>
      </c>
      <c r="R211" s="251">
        <v>2454994.11</v>
      </c>
      <c r="S211" s="73">
        <v>1061293.3400000001</v>
      </c>
      <c r="U211" s="73">
        <v>756.25</v>
      </c>
      <c r="W211" s="73">
        <v>1342370.7</v>
      </c>
      <c r="X211" s="73">
        <v>139888</v>
      </c>
      <c r="Y211" s="90">
        <v>1589468.7</v>
      </c>
      <c r="AB211" s="90">
        <v>719632.32</v>
      </c>
      <c r="AC211" s="90">
        <v>215038.83</v>
      </c>
    </row>
    <row r="212" spans="1:32" x14ac:dyDescent="0.2">
      <c r="A212" s="251" t="s">
        <v>2772</v>
      </c>
      <c r="B212" s="89">
        <v>1348936.17</v>
      </c>
      <c r="C212" s="89">
        <v>275051.11</v>
      </c>
      <c r="D212" s="89">
        <v>132016.51999999999</v>
      </c>
      <c r="G212" s="251">
        <v>1431152.04</v>
      </c>
      <c r="H212" s="251">
        <v>378533.47</v>
      </c>
      <c r="K212" s="232">
        <v>15090</v>
      </c>
      <c r="L212" s="232">
        <v>125876.91</v>
      </c>
      <c r="N212" s="232">
        <v>189.58</v>
      </c>
      <c r="Q212" s="251">
        <v>3281871.5</v>
      </c>
      <c r="S212" s="73">
        <v>1894450.41</v>
      </c>
      <c r="T212" s="73">
        <v>131300</v>
      </c>
      <c r="U212" s="73">
        <v>2100.37</v>
      </c>
      <c r="W212" s="73">
        <v>1282430</v>
      </c>
      <c r="X212" s="73">
        <v>7020</v>
      </c>
      <c r="Y212" s="90">
        <v>1771130</v>
      </c>
      <c r="Z212" s="90">
        <v>2660</v>
      </c>
      <c r="AB212" s="90">
        <v>1071554.46</v>
      </c>
      <c r="AC212" s="90">
        <v>197297.1</v>
      </c>
      <c r="AD212" s="90">
        <v>105888.9</v>
      </c>
    </row>
    <row r="213" spans="1:32" x14ac:dyDescent="0.2">
      <c r="A213" s="251" t="s">
        <v>2773</v>
      </c>
      <c r="B213" s="89">
        <v>782379.3</v>
      </c>
      <c r="C213" s="89">
        <v>18773</v>
      </c>
      <c r="D213" s="89">
        <v>152754.06</v>
      </c>
      <c r="G213" s="251">
        <v>560051.66</v>
      </c>
      <c r="H213" s="251">
        <v>444837.44</v>
      </c>
      <c r="K213" s="232">
        <v>0</v>
      </c>
      <c r="L213" s="232">
        <v>42705.279999999999</v>
      </c>
      <c r="N213" s="232">
        <v>110.46</v>
      </c>
      <c r="Q213" s="251">
        <v>1733966.78</v>
      </c>
      <c r="S213" s="73">
        <v>235006.25</v>
      </c>
      <c r="U213" s="73">
        <v>982.51</v>
      </c>
      <c r="W213" s="73">
        <v>920000</v>
      </c>
      <c r="X213" s="73">
        <v>1164097.53</v>
      </c>
      <c r="Y213" s="90">
        <v>1406450</v>
      </c>
      <c r="AB213" s="90">
        <v>540033.30000000005</v>
      </c>
      <c r="AC213" s="90">
        <v>131785.14000000001</v>
      </c>
      <c r="AD213" s="90">
        <v>16968</v>
      </c>
      <c r="AF213" s="90">
        <v>9599.91</v>
      </c>
    </row>
    <row r="214" spans="1:32" x14ac:dyDescent="0.2">
      <c r="A214" s="251" t="s">
        <v>2774</v>
      </c>
      <c r="B214" s="89">
        <v>1064069.02</v>
      </c>
      <c r="C214" s="89">
        <v>338522</v>
      </c>
      <c r="D214" s="89">
        <v>78969.22</v>
      </c>
      <c r="G214" s="251">
        <v>1858570.93</v>
      </c>
      <c r="H214" s="251">
        <v>88486.59</v>
      </c>
      <c r="K214" s="232">
        <v>4556</v>
      </c>
      <c r="L214" s="232">
        <v>178276.06</v>
      </c>
      <c r="Q214" s="251">
        <v>2788476.86</v>
      </c>
      <c r="S214" s="73">
        <v>1458125.24</v>
      </c>
      <c r="T214" s="73">
        <v>37590</v>
      </c>
      <c r="U214" s="73">
        <v>1299.83</v>
      </c>
      <c r="W214" s="73">
        <v>734460</v>
      </c>
      <c r="X214" s="73">
        <v>112800</v>
      </c>
      <c r="Y214" s="90">
        <v>1224152</v>
      </c>
      <c r="Z214" s="90">
        <v>7290</v>
      </c>
      <c r="AB214" s="90">
        <v>465757.53</v>
      </c>
      <c r="AC214" s="90">
        <v>159206.70000000001</v>
      </c>
    </row>
    <row r="215" spans="1:32" x14ac:dyDescent="0.2">
      <c r="A215" s="251" t="s">
        <v>2775</v>
      </c>
      <c r="B215" s="89">
        <v>1693672.91</v>
      </c>
      <c r="C215" s="89">
        <v>39933.17</v>
      </c>
      <c r="D215" s="89">
        <v>163396.81</v>
      </c>
      <c r="G215" s="251">
        <v>1842065.14</v>
      </c>
      <c r="H215" s="251">
        <v>1010106.85</v>
      </c>
      <c r="K215" s="232">
        <v>32500</v>
      </c>
      <c r="L215" s="232">
        <v>61561.42</v>
      </c>
      <c r="N215" s="232">
        <v>3781.67</v>
      </c>
      <c r="Q215" s="251">
        <v>-787794.2</v>
      </c>
      <c r="R215" s="251">
        <v>5060758.04</v>
      </c>
      <c r="S215" s="73">
        <v>2513206.39</v>
      </c>
      <c r="T215" s="73">
        <v>320093</v>
      </c>
      <c r="U215" s="73">
        <v>2655.44</v>
      </c>
      <c r="V215" s="73">
        <v>1295</v>
      </c>
      <c r="W215" s="73">
        <v>1725200</v>
      </c>
      <c r="X215" s="73">
        <v>174000</v>
      </c>
      <c r="Y215" s="90">
        <v>2549028</v>
      </c>
      <c r="AA215" s="90">
        <v>11380</v>
      </c>
      <c r="AB215" s="90">
        <v>1510099</v>
      </c>
      <c r="AC215" s="90">
        <v>226919.35</v>
      </c>
      <c r="AD215" s="90">
        <v>25358.83</v>
      </c>
      <c r="AF215" s="90">
        <v>9870</v>
      </c>
    </row>
    <row r="216" spans="1:32" x14ac:dyDescent="0.2">
      <c r="A216" s="251" t="s">
        <v>2796</v>
      </c>
      <c r="B216" s="89">
        <v>638657.87</v>
      </c>
      <c r="C216" s="89">
        <v>57556</v>
      </c>
      <c r="D216" s="89">
        <v>87007.74</v>
      </c>
      <c r="G216" s="251">
        <v>146116.09</v>
      </c>
      <c r="H216" s="251">
        <v>255258.28</v>
      </c>
      <c r="K216" s="232">
        <v>0</v>
      </c>
      <c r="L216" s="232">
        <v>29853.88</v>
      </c>
      <c r="N216" s="232">
        <v>1756.08</v>
      </c>
      <c r="Q216" s="251">
        <v>-715799.46</v>
      </c>
      <c r="R216" s="251">
        <v>1741122.88</v>
      </c>
      <c r="S216" s="73">
        <v>1089929.24</v>
      </c>
      <c r="T216" s="73">
        <v>13525</v>
      </c>
      <c r="U216" s="73">
        <v>1019.01</v>
      </c>
      <c r="W216" s="73">
        <v>868710</v>
      </c>
      <c r="X216" s="73">
        <v>87500</v>
      </c>
      <c r="Y216" s="90">
        <v>1276443</v>
      </c>
      <c r="Z216" s="90">
        <v>4700</v>
      </c>
      <c r="AB216" s="90">
        <v>538011.30000000005</v>
      </c>
      <c r="AC216" s="90">
        <v>101869.35</v>
      </c>
      <c r="AD216" s="90">
        <v>0</v>
      </c>
    </row>
    <row r="217" spans="1:32" x14ac:dyDescent="0.2">
      <c r="A217" s="251" t="s">
        <v>2651</v>
      </c>
      <c r="B217" s="89">
        <v>615969.01</v>
      </c>
      <c r="C217" s="89">
        <v>30664.25</v>
      </c>
      <c r="D217" s="89">
        <v>95303.1</v>
      </c>
      <c r="G217" s="251">
        <v>884585.22</v>
      </c>
      <c r="H217" s="251">
        <v>665342.85</v>
      </c>
      <c r="K217" s="232">
        <v>0</v>
      </c>
      <c r="L217" s="232">
        <v>4127.72</v>
      </c>
      <c r="N217" s="232">
        <v>1691.45</v>
      </c>
      <c r="O217" s="251">
        <v>0</v>
      </c>
      <c r="Q217" s="251">
        <v>145207.03</v>
      </c>
      <c r="R217" s="251">
        <v>3760347.17</v>
      </c>
      <c r="S217" s="73">
        <v>2263000.67</v>
      </c>
      <c r="T217" s="73">
        <v>342210</v>
      </c>
      <c r="U217" s="73">
        <v>758.07</v>
      </c>
      <c r="W217" s="73">
        <v>1294536</v>
      </c>
      <c r="X217" s="73">
        <v>199300</v>
      </c>
      <c r="Y217" s="90">
        <v>2218702</v>
      </c>
      <c r="AB217" s="90">
        <v>966786.81</v>
      </c>
      <c r="AC217" s="90">
        <v>360959.94</v>
      </c>
    </row>
    <row r="218" spans="1:32" x14ac:dyDescent="0.2">
      <c r="A218" s="251" t="s">
        <v>2655</v>
      </c>
      <c r="B218" s="89">
        <v>565250.53</v>
      </c>
      <c r="C218" s="89">
        <v>20000</v>
      </c>
      <c r="D218" s="89">
        <v>144609.34</v>
      </c>
      <c r="G218" s="251">
        <v>223613.08</v>
      </c>
      <c r="H218" s="251">
        <v>198057.1</v>
      </c>
      <c r="K218" s="232">
        <v>12980</v>
      </c>
      <c r="L218" s="232">
        <v>47899.28</v>
      </c>
      <c r="N218" s="232">
        <v>27170.3</v>
      </c>
      <c r="Q218" s="251">
        <v>41301.4</v>
      </c>
      <c r="R218" s="251">
        <v>1870864.76</v>
      </c>
      <c r="S218" s="73">
        <v>1214254.1000000001</v>
      </c>
      <c r="T218" s="73">
        <v>115900</v>
      </c>
      <c r="U218" s="73">
        <v>683.59</v>
      </c>
      <c r="W218" s="73">
        <v>1266872</v>
      </c>
      <c r="Y218" s="90">
        <v>1501944</v>
      </c>
      <c r="AB218" s="90">
        <v>645139.26</v>
      </c>
      <c r="AC218" s="90">
        <v>190178.6</v>
      </c>
    </row>
    <row r="219" spans="1:32" x14ac:dyDescent="0.2">
      <c r="A219" s="251" t="s">
        <v>2656</v>
      </c>
      <c r="B219" s="89">
        <v>799060.36</v>
      </c>
      <c r="C219" s="89">
        <v>32327.5</v>
      </c>
      <c r="D219" s="89">
        <v>80148.160000000003</v>
      </c>
      <c r="G219" s="251">
        <v>834559</v>
      </c>
      <c r="H219" s="251">
        <v>362175.24</v>
      </c>
      <c r="K219" s="232">
        <v>3500</v>
      </c>
      <c r="L219" s="232">
        <v>123200.72</v>
      </c>
      <c r="N219" s="232">
        <v>4052</v>
      </c>
      <c r="Q219" s="251">
        <v>290199.67999999999</v>
      </c>
      <c r="R219" s="251">
        <v>1770327</v>
      </c>
      <c r="S219" s="73">
        <v>1504086.22</v>
      </c>
      <c r="T219" s="73">
        <v>155000</v>
      </c>
      <c r="U219" s="73">
        <v>1393.21</v>
      </c>
      <c r="W219" s="73">
        <v>1034181.6</v>
      </c>
      <c r="X219" s="73">
        <v>118000</v>
      </c>
      <c r="Y219" s="90">
        <v>1673781.6</v>
      </c>
      <c r="AB219" s="90">
        <v>1042247.63</v>
      </c>
      <c r="AC219" s="90">
        <v>119183.94</v>
      </c>
    </row>
    <row r="220" spans="1:32" x14ac:dyDescent="0.2">
      <c r="A220" s="251" t="s">
        <v>2659</v>
      </c>
      <c r="B220" s="89">
        <v>839278.07</v>
      </c>
      <c r="C220" s="89">
        <v>110674.6</v>
      </c>
      <c r="D220" s="89">
        <v>343702.1</v>
      </c>
      <c r="G220" s="251">
        <v>482546.82</v>
      </c>
      <c r="H220" s="251">
        <v>647454.62</v>
      </c>
      <c r="K220" s="232">
        <v>14070</v>
      </c>
      <c r="L220" s="232">
        <v>98253.96</v>
      </c>
      <c r="N220" s="232">
        <v>746.38</v>
      </c>
      <c r="Q220" s="251">
        <v>-66854.13</v>
      </c>
      <c r="R220" s="251">
        <v>4524693.96</v>
      </c>
      <c r="S220" s="73">
        <v>3968291.49</v>
      </c>
      <c r="T220" s="73">
        <v>372025</v>
      </c>
      <c r="U220" s="73">
        <v>2376.06</v>
      </c>
      <c r="W220" s="73">
        <v>1241983.5</v>
      </c>
      <c r="Y220" s="90">
        <v>2204710.2999999998</v>
      </c>
      <c r="Z220" s="90">
        <v>5000</v>
      </c>
      <c r="AB220" s="90">
        <v>1371769.54</v>
      </c>
      <c r="AC220" s="90">
        <v>727329.39</v>
      </c>
      <c r="AF220" s="90">
        <v>478989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Q222"/>
  <sheetViews>
    <sheetView topLeftCell="AF1" zoomScale="60" zoomScaleNormal="60" workbookViewId="0">
      <pane ySplit="3" topLeftCell="A4" activePane="bottomLeft" state="frozen"/>
      <selection pane="bottomLeft" activeCell="AO21" sqref="AO21"/>
    </sheetView>
  </sheetViews>
  <sheetFormatPr defaultColWidth="9" defaultRowHeight="14.25" x14ac:dyDescent="0.2"/>
  <cols>
    <col min="1" max="1" width="6.75" style="254" bestFit="1" customWidth="1"/>
    <col min="2" max="2" width="14.625" style="254" customWidth="1"/>
    <col min="3" max="3" width="7.5" style="254" bestFit="1" customWidth="1"/>
    <col min="4" max="4" width="44.625" style="254" bestFit="1" customWidth="1"/>
    <col min="5" max="5" width="33.125" style="251"/>
    <col min="6" max="9" width="33.125" style="89"/>
    <col min="10" max="14" width="33.125" style="251"/>
    <col min="15" max="18" width="33.125" style="232"/>
    <col min="19" max="22" width="33.125" style="251"/>
    <col min="23" max="28" width="33.125" style="73"/>
    <col min="29" max="36" width="33.125" style="90"/>
    <col min="37" max="37" width="16.5" style="264" bestFit="1" customWidth="1"/>
    <col min="38" max="38" width="15.25" style="265" bestFit="1" customWidth="1"/>
    <col min="39" max="39" width="16.875" style="289" customWidth="1"/>
    <col min="40" max="40" width="18.125" style="284" bestFit="1" customWidth="1"/>
    <col min="41" max="41" width="19.375" style="292" bestFit="1" customWidth="1"/>
    <col min="42" max="42" width="15.25" style="266" bestFit="1" customWidth="1"/>
    <col min="43" max="43" width="17.875" style="291" bestFit="1" customWidth="1"/>
    <col min="44" max="16384" width="9" style="291"/>
  </cols>
  <sheetData>
    <row r="1" spans="1:42" x14ac:dyDescent="0.2">
      <c r="E1" s="251" t="s">
        <v>2456</v>
      </c>
      <c r="F1" s="89" t="s">
        <v>2457</v>
      </c>
      <c r="G1" s="89" t="s">
        <v>2458</v>
      </c>
      <c r="H1" s="89" t="s">
        <v>2459</v>
      </c>
      <c r="I1" s="89" t="s">
        <v>2595</v>
      </c>
      <c r="J1" s="251" t="s">
        <v>2596</v>
      </c>
      <c r="K1" s="251" t="s">
        <v>2460</v>
      </c>
      <c r="L1" s="251" t="s">
        <v>2461</v>
      </c>
      <c r="M1" s="251" t="s">
        <v>2462</v>
      </c>
      <c r="N1" s="251" t="s">
        <v>2597</v>
      </c>
      <c r="O1" s="232" t="s">
        <v>2463</v>
      </c>
      <c r="P1" s="232" t="s">
        <v>2464</v>
      </c>
      <c r="Q1" s="232" t="s">
        <v>2465</v>
      </c>
      <c r="R1" s="232" t="s">
        <v>2466</v>
      </c>
      <c r="S1" s="251" t="s">
        <v>2467</v>
      </c>
      <c r="T1" s="251" t="s">
        <v>2468</v>
      </c>
      <c r="U1" s="251" t="s">
        <v>2469</v>
      </c>
      <c r="V1" s="251" t="s">
        <v>2470</v>
      </c>
      <c r="W1" s="73" t="s">
        <v>2471</v>
      </c>
      <c r="X1" s="73" t="s">
        <v>2472</v>
      </c>
      <c r="Y1" s="73" t="s">
        <v>2473</v>
      </c>
      <c r="Z1" s="73" t="s">
        <v>2598</v>
      </c>
      <c r="AA1" s="73" t="s">
        <v>2474</v>
      </c>
      <c r="AB1" s="73" t="s">
        <v>2475</v>
      </c>
      <c r="AC1" s="90" t="s">
        <v>2476</v>
      </c>
      <c r="AD1" s="90" t="s">
        <v>2477</v>
      </c>
      <c r="AE1" s="90" t="s">
        <v>2478</v>
      </c>
      <c r="AF1" s="90" t="s">
        <v>2479</v>
      </c>
      <c r="AG1" s="90" t="s">
        <v>2480</v>
      </c>
      <c r="AH1" s="90" t="s">
        <v>2599</v>
      </c>
      <c r="AI1" s="90" t="s">
        <v>2600</v>
      </c>
      <c r="AJ1" s="90" t="s">
        <v>2481</v>
      </c>
      <c r="AK1" s="264" t="s">
        <v>6</v>
      </c>
      <c r="AL1" s="265" t="s">
        <v>7</v>
      </c>
      <c r="AM1" s="289" t="s">
        <v>8</v>
      </c>
      <c r="AN1" s="267" t="s">
        <v>9</v>
      </c>
      <c r="AO1" s="290" t="s">
        <v>10</v>
      </c>
      <c r="AP1" s="269" t="s">
        <v>11</v>
      </c>
    </row>
    <row r="2" spans="1:42" x14ac:dyDescent="0.2">
      <c r="E2" s="251" t="s">
        <v>2482</v>
      </c>
      <c r="F2" s="89" t="s">
        <v>2483</v>
      </c>
      <c r="G2" s="89" t="s">
        <v>2484</v>
      </c>
      <c r="H2" s="89" t="s">
        <v>2485</v>
      </c>
      <c r="I2" s="89" t="s">
        <v>2601</v>
      </c>
      <c r="J2" s="251" t="s">
        <v>2602</v>
      </c>
      <c r="K2" s="251" t="s">
        <v>2486</v>
      </c>
      <c r="L2" s="251" t="s">
        <v>2487</v>
      </c>
      <c r="M2" s="251" t="s">
        <v>2488</v>
      </c>
      <c r="N2" s="251" t="s">
        <v>2603</v>
      </c>
      <c r="O2" s="232" t="s">
        <v>2489</v>
      </c>
      <c r="P2" s="232" t="s">
        <v>2490</v>
      </c>
      <c r="Q2" s="232" t="s">
        <v>2491</v>
      </c>
      <c r="R2" s="232" t="s">
        <v>2492</v>
      </c>
      <c r="S2" s="251" t="s">
        <v>2493</v>
      </c>
      <c r="T2" s="251" t="s">
        <v>2494</v>
      </c>
      <c r="U2" s="251" t="s">
        <v>2495</v>
      </c>
      <c r="V2" s="251" t="s">
        <v>2496</v>
      </c>
      <c r="W2" s="73" t="s">
        <v>2497</v>
      </c>
      <c r="X2" s="73" t="s">
        <v>2498</v>
      </c>
      <c r="Y2" s="73" t="s">
        <v>2499</v>
      </c>
      <c r="Z2" s="73" t="s">
        <v>2604</v>
      </c>
      <c r="AA2" s="73" t="s">
        <v>2500</v>
      </c>
      <c r="AB2" s="73" t="s">
        <v>2501</v>
      </c>
      <c r="AC2" s="90" t="s">
        <v>2502</v>
      </c>
      <c r="AD2" s="90" t="s">
        <v>2503</v>
      </c>
      <c r="AE2" s="90" t="s">
        <v>2504</v>
      </c>
      <c r="AF2" s="90" t="s">
        <v>2505</v>
      </c>
      <c r="AG2" s="90" t="s">
        <v>2506</v>
      </c>
      <c r="AH2" s="90" t="s">
        <v>2605</v>
      </c>
      <c r="AI2" s="90" t="s">
        <v>2606</v>
      </c>
      <c r="AJ2" s="90" t="s">
        <v>2507</v>
      </c>
    </row>
    <row r="3" spans="1:42" x14ac:dyDescent="0.2">
      <c r="B3" s="254" t="s">
        <v>55</v>
      </c>
      <c r="E3" s="251" t="s">
        <v>2508</v>
      </c>
      <c r="F3" s="89">
        <v>159559135.77000001</v>
      </c>
      <c r="G3" s="89">
        <v>17455436.68</v>
      </c>
      <c r="H3" s="89">
        <v>37629285.590000004</v>
      </c>
      <c r="I3" s="89">
        <v>8644</v>
      </c>
      <c r="J3" s="251">
        <v>0</v>
      </c>
      <c r="K3" s="251">
        <v>171548529.56999999</v>
      </c>
      <c r="L3" s="251">
        <v>84685123.209999993</v>
      </c>
      <c r="M3" s="251">
        <v>3500</v>
      </c>
      <c r="N3" s="251">
        <v>0</v>
      </c>
      <c r="O3" s="232">
        <v>2392908.39</v>
      </c>
      <c r="P3" s="232">
        <v>14557859.73</v>
      </c>
      <c r="Q3" s="232">
        <v>3272724.28</v>
      </c>
      <c r="R3" s="232">
        <v>94981.06</v>
      </c>
      <c r="S3" s="251">
        <v>7384722.8399999999</v>
      </c>
      <c r="T3" s="251">
        <v>-541803.63</v>
      </c>
      <c r="U3" s="251">
        <v>24838361.550000001</v>
      </c>
      <c r="V3" s="251">
        <v>510778944.86000001</v>
      </c>
      <c r="W3" s="73">
        <v>339632549.99000001</v>
      </c>
      <c r="X3" s="73">
        <v>25387476.190000001</v>
      </c>
      <c r="Y3" s="73">
        <v>250951.26</v>
      </c>
      <c r="Z3" s="73">
        <v>1295</v>
      </c>
      <c r="AA3" s="73">
        <v>266833540.34</v>
      </c>
      <c r="AB3" s="73">
        <v>38358388.619999997</v>
      </c>
      <c r="AC3" s="90">
        <v>390029239.94999999</v>
      </c>
      <c r="AD3" s="90">
        <v>230773</v>
      </c>
      <c r="AE3" s="90">
        <v>237681</v>
      </c>
      <c r="AF3" s="90">
        <v>179877841.53999999</v>
      </c>
      <c r="AG3" s="90">
        <v>46841786.109999999</v>
      </c>
      <c r="AH3" s="90">
        <v>715152.32</v>
      </c>
      <c r="AI3" s="90">
        <v>1147569.6000000001</v>
      </c>
      <c r="AJ3" s="90">
        <v>3172014.78</v>
      </c>
      <c r="AK3" s="264">
        <f t="shared" ref="AK3:AP3" si="0">SUM(AK4:AK222)</f>
        <v>214652502.04000011</v>
      </c>
      <c r="AL3" s="265">
        <f t="shared" si="0"/>
        <v>20318473.460000001</v>
      </c>
      <c r="AM3" s="289">
        <f t="shared" si="0"/>
        <v>194334028.58000016</v>
      </c>
      <c r="AN3" s="284">
        <f t="shared" si="0"/>
        <v>670464201.3999995</v>
      </c>
      <c r="AO3" s="292">
        <f t="shared" si="0"/>
        <v>622252058.29999995</v>
      </c>
      <c r="AP3" s="266">
        <f t="shared" si="0"/>
        <v>48212143.100000009</v>
      </c>
    </row>
    <row r="4" spans="1:42" x14ac:dyDescent="0.2">
      <c r="D4" s="254" t="s">
        <v>12</v>
      </c>
      <c r="E4" s="251" t="s">
        <v>15</v>
      </c>
      <c r="F4" s="89">
        <v>137761.26</v>
      </c>
      <c r="H4" s="89">
        <v>78854</v>
      </c>
      <c r="K4" s="251">
        <v>135082.01999999999</v>
      </c>
      <c r="L4" s="251">
        <v>196751.89</v>
      </c>
      <c r="R4" s="232">
        <v>-3195338.65</v>
      </c>
      <c r="T4" s="251">
        <v>2351172.4700000002</v>
      </c>
      <c r="U4" s="251">
        <v>-3794489.13</v>
      </c>
      <c r="V4" s="251">
        <v>2450442</v>
      </c>
      <c r="Y4" s="73">
        <v>321.22000000000003</v>
      </c>
      <c r="AA4" s="73">
        <v>1136946.3</v>
      </c>
      <c r="AB4" s="73">
        <v>2432788.4900000002</v>
      </c>
      <c r="AC4" s="90">
        <v>1353093</v>
      </c>
      <c r="AE4" s="90">
        <v>57446</v>
      </c>
      <c r="AF4" s="90">
        <v>361919.13</v>
      </c>
      <c r="AG4" s="90">
        <v>202233.2</v>
      </c>
      <c r="AK4" s="264">
        <f>SUM(F4:I4)</f>
        <v>216615.26</v>
      </c>
      <c r="AL4" s="265">
        <f>SUM(O4:R4)</f>
        <v>-3195338.65</v>
      </c>
      <c r="AM4" s="289">
        <f>AK4-AL4</f>
        <v>3411953.91</v>
      </c>
      <c r="AN4" s="284">
        <f>SUM(W4:AB4)</f>
        <v>3570056.0100000002</v>
      </c>
      <c r="AO4" s="292">
        <f>SUM(AC4:AJ4)</f>
        <v>1974691.3299999998</v>
      </c>
      <c r="AP4" s="266">
        <f>AN4-AO4</f>
        <v>1595364.6800000004</v>
      </c>
    </row>
    <row r="5" spans="1:42" x14ac:dyDescent="0.2">
      <c r="D5" s="254" t="s">
        <v>1419</v>
      </c>
      <c r="AK5" s="264">
        <f t="shared" ref="AK5:AK68" si="1">SUM(F5:I5)</f>
        <v>0</v>
      </c>
      <c r="AL5" s="265">
        <f t="shared" ref="AL5:AL68" si="2">SUM(O5:R5)</f>
        <v>0</v>
      </c>
      <c r="AM5" s="289">
        <f>AK5-AL5</f>
        <v>0</v>
      </c>
      <c r="AN5" s="284">
        <f t="shared" ref="AN5:AN68" si="3">SUM(W5:AB5)</f>
        <v>0</v>
      </c>
      <c r="AO5" s="292">
        <f t="shared" ref="AO5:AO68" si="4">SUM(AC5:AJ5)</f>
        <v>0</v>
      </c>
      <c r="AP5" s="266">
        <f t="shared" ref="AP5:AP68" si="5">AN5-AO5</f>
        <v>0</v>
      </c>
    </row>
    <row r="6" spans="1:42" x14ac:dyDescent="0.2">
      <c r="D6" s="254" t="s">
        <v>13</v>
      </c>
      <c r="AK6" s="264">
        <f t="shared" si="1"/>
        <v>0</v>
      </c>
      <c r="AL6" s="265">
        <f t="shared" si="2"/>
        <v>0</v>
      </c>
      <c r="AM6" s="289">
        <f t="shared" ref="AM6:AM68" si="6">AK6-AL6</f>
        <v>0</v>
      </c>
      <c r="AN6" s="284">
        <f t="shared" si="3"/>
        <v>0</v>
      </c>
      <c r="AO6" s="292">
        <f t="shared" si="4"/>
        <v>0</v>
      </c>
      <c r="AP6" s="266">
        <f t="shared" si="5"/>
        <v>0</v>
      </c>
    </row>
    <row r="7" spans="1:42" x14ac:dyDescent="0.2">
      <c r="D7" s="254" t="s">
        <v>14</v>
      </c>
      <c r="AK7" s="264">
        <f t="shared" si="1"/>
        <v>0</v>
      </c>
      <c r="AL7" s="265">
        <f t="shared" si="2"/>
        <v>0</v>
      </c>
      <c r="AM7" s="289">
        <f t="shared" si="6"/>
        <v>0</v>
      </c>
      <c r="AN7" s="284">
        <f t="shared" si="3"/>
        <v>0</v>
      </c>
      <c r="AO7" s="292">
        <f t="shared" si="4"/>
        <v>0</v>
      </c>
      <c r="AP7" s="266">
        <f t="shared" si="5"/>
        <v>0</v>
      </c>
    </row>
    <row r="8" spans="1:42" x14ac:dyDescent="0.2">
      <c r="D8" s="254" t="s">
        <v>15</v>
      </c>
      <c r="AK8" s="264">
        <f t="shared" si="1"/>
        <v>0</v>
      </c>
      <c r="AL8" s="265">
        <f t="shared" si="2"/>
        <v>0</v>
      </c>
      <c r="AM8" s="289">
        <f t="shared" si="6"/>
        <v>0</v>
      </c>
      <c r="AN8" s="284">
        <f t="shared" si="3"/>
        <v>0</v>
      </c>
      <c r="AO8" s="292">
        <f t="shared" si="4"/>
        <v>0</v>
      </c>
      <c r="AP8" s="266">
        <f t="shared" si="5"/>
        <v>0</v>
      </c>
    </row>
    <row r="9" spans="1:42" ht="15" thickBot="1" x14ac:dyDescent="0.25">
      <c r="D9" s="254" t="s">
        <v>16</v>
      </c>
      <c r="AK9" s="264">
        <f t="shared" si="1"/>
        <v>0</v>
      </c>
      <c r="AL9" s="265">
        <f t="shared" si="2"/>
        <v>0</v>
      </c>
      <c r="AM9" s="289">
        <f t="shared" si="6"/>
        <v>0</v>
      </c>
      <c r="AN9" s="284">
        <f t="shared" si="3"/>
        <v>0</v>
      </c>
      <c r="AO9" s="292">
        <f t="shared" si="4"/>
        <v>0</v>
      </c>
      <c r="AP9" s="266">
        <f t="shared" si="5"/>
        <v>0</v>
      </c>
    </row>
    <row r="10" spans="1:42" ht="15" thickBot="1" x14ac:dyDescent="0.25">
      <c r="A10" s="254" t="s">
        <v>300</v>
      </c>
      <c r="B10" s="254" t="s">
        <v>41</v>
      </c>
      <c r="C10" s="293">
        <v>6923</v>
      </c>
      <c r="D10" s="294" t="s">
        <v>1420</v>
      </c>
      <c r="E10" s="251" t="s">
        <v>2607</v>
      </c>
      <c r="F10" s="89">
        <v>532472.29</v>
      </c>
      <c r="G10" s="89">
        <v>14250.5</v>
      </c>
      <c r="H10" s="89">
        <v>710673.69</v>
      </c>
      <c r="K10" s="251">
        <v>99822</v>
      </c>
      <c r="L10" s="251">
        <v>1502943.85</v>
      </c>
      <c r="O10" s="232">
        <v>15750</v>
      </c>
      <c r="P10" s="232">
        <v>64495.6</v>
      </c>
      <c r="U10" s="251">
        <v>442779.27</v>
      </c>
      <c r="V10" s="251">
        <v>1691218.36</v>
      </c>
      <c r="W10" s="73">
        <v>2556753.86</v>
      </c>
      <c r="X10" s="73">
        <v>62650</v>
      </c>
      <c r="Y10" s="73">
        <v>1540.81</v>
      </c>
      <c r="AA10" s="73">
        <v>2361999</v>
      </c>
      <c r="AB10" s="73">
        <v>238408</v>
      </c>
      <c r="AC10" s="90">
        <v>2802147</v>
      </c>
      <c r="AF10" s="90">
        <v>1380739.08</v>
      </c>
      <c r="AG10" s="90">
        <v>222823.19</v>
      </c>
      <c r="AJ10" s="90">
        <v>30000</v>
      </c>
      <c r="AK10" s="264">
        <f t="shared" si="1"/>
        <v>1257396.48</v>
      </c>
      <c r="AL10" s="265">
        <f t="shared" si="2"/>
        <v>80245.600000000006</v>
      </c>
      <c r="AM10" s="289">
        <f t="shared" si="6"/>
        <v>1177150.8799999999</v>
      </c>
      <c r="AN10" s="284">
        <f t="shared" si="3"/>
        <v>5221351.67</v>
      </c>
      <c r="AO10" s="292">
        <f t="shared" si="4"/>
        <v>4435709.2700000005</v>
      </c>
      <c r="AP10" s="266">
        <f t="shared" si="5"/>
        <v>785642.39999999944</v>
      </c>
    </row>
    <row r="11" spans="1:42" ht="15" thickBot="1" x14ac:dyDescent="0.25">
      <c r="A11" s="254" t="s">
        <v>300</v>
      </c>
      <c r="B11" s="254" t="s">
        <v>41</v>
      </c>
      <c r="C11" s="293">
        <v>7817</v>
      </c>
      <c r="D11" s="294" t="s">
        <v>812</v>
      </c>
      <c r="E11" s="251" t="s">
        <v>2608</v>
      </c>
      <c r="F11" s="89">
        <v>842218.56</v>
      </c>
      <c r="G11" s="89">
        <v>22843.5</v>
      </c>
      <c r="H11" s="89">
        <v>576222.1</v>
      </c>
      <c r="K11" s="251">
        <v>403202.98</v>
      </c>
      <c r="L11" s="251">
        <v>594986.73</v>
      </c>
      <c r="P11" s="232">
        <v>46605.05</v>
      </c>
      <c r="U11" s="251">
        <v>495307.96</v>
      </c>
      <c r="V11" s="251">
        <v>1534772.11</v>
      </c>
      <c r="W11" s="73">
        <v>1829972.66</v>
      </c>
      <c r="X11" s="73">
        <v>115860</v>
      </c>
      <c r="Y11" s="73">
        <v>1157.3699999999999</v>
      </c>
      <c r="AA11" s="73">
        <v>1545204</v>
      </c>
      <c r="AB11" s="73">
        <v>290700</v>
      </c>
      <c r="AC11" s="90">
        <v>2678915</v>
      </c>
      <c r="AF11" s="90">
        <v>1176587.95</v>
      </c>
      <c r="AG11" s="90">
        <v>266877.78999999998</v>
      </c>
      <c r="AK11" s="264">
        <f t="shared" si="1"/>
        <v>1441284.1600000001</v>
      </c>
      <c r="AL11" s="265">
        <f t="shared" si="2"/>
        <v>46605.05</v>
      </c>
      <c r="AM11" s="289">
        <f t="shared" si="6"/>
        <v>1394679.11</v>
      </c>
      <c r="AN11" s="284">
        <f t="shared" si="3"/>
        <v>3782894.0300000003</v>
      </c>
      <c r="AO11" s="292">
        <f t="shared" si="4"/>
        <v>4122380.74</v>
      </c>
      <c r="AP11" s="266">
        <f t="shared" si="5"/>
        <v>-339486.70999999996</v>
      </c>
    </row>
    <row r="12" spans="1:42" ht="15" thickBot="1" x14ac:dyDescent="0.25">
      <c r="A12" s="254" t="s">
        <v>300</v>
      </c>
      <c r="B12" s="254" t="s">
        <v>41</v>
      </c>
      <c r="C12" s="293">
        <v>11016</v>
      </c>
      <c r="D12" s="294" t="s">
        <v>813</v>
      </c>
      <c r="E12" s="251" t="s">
        <v>2609</v>
      </c>
      <c r="F12" s="89">
        <v>2838887.65</v>
      </c>
      <c r="G12" s="89">
        <v>8976.9</v>
      </c>
      <c r="H12" s="89">
        <v>831343.31</v>
      </c>
      <c r="K12" s="251">
        <v>767649.63</v>
      </c>
      <c r="L12" s="251">
        <v>661406.71</v>
      </c>
      <c r="P12" s="232">
        <v>187653.47</v>
      </c>
      <c r="R12" s="232">
        <v>740.93</v>
      </c>
      <c r="U12" s="251">
        <v>680256.71</v>
      </c>
      <c r="V12" s="251">
        <v>1567224.53</v>
      </c>
      <c r="W12" s="73">
        <v>3078842.56</v>
      </c>
      <c r="X12" s="73">
        <v>353035</v>
      </c>
      <c r="Y12" s="73">
        <v>6136.82</v>
      </c>
      <c r="AA12" s="73">
        <v>1083159</v>
      </c>
      <c r="AB12" s="73">
        <v>20550</v>
      </c>
      <c r="AC12" s="90">
        <v>2231402</v>
      </c>
      <c r="AF12" s="90">
        <v>1419961.13</v>
      </c>
      <c r="AG12" s="90">
        <v>269128.96999999997</v>
      </c>
      <c r="AJ12" s="90">
        <v>296357</v>
      </c>
      <c r="AK12" s="264">
        <f t="shared" si="1"/>
        <v>3679207.86</v>
      </c>
      <c r="AL12" s="265">
        <f t="shared" si="2"/>
        <v>188394.4</v>
      </c>
      <c r="AM12" s="289">
        <f t="shared" si="6"/>
        <v>3490813.46</v>
      </c>
      <c r="AN12" s="284">
        <f t="shared" si="3"/>
        <v>4541723.38</v>
      </c>
      <c r="AO12" s="292">
        <f t="shared" si="4"/>
        <v>4216849.0999999996</v>
      </c>
      <c r="AP12" s="266">
        <f t="shared" si="5"/>
        <v>324874.28000000026</v>
      </c>
    </row>
    <row r="13" spans="1:42" ht="15" thickBot="1" x14ac:dyDescent="0.25">
      <c r="A13" s="254" t="s">
        <v>300</v>
      </c>
      <c r="B13" s="254" t="s">
        <v>41</v>
      </c>
      <c r="C13" s="293">
        <v>5402</v>
      </c>
      <c r="D13" s="294" t="s">
        <v>814</v>
      </c>
      <c r="E13" s="251" t="s">
        <v>2610</v>
      </c>
      <c r="F13" s="89">
        <v>1553159.21</v>
      </c>
      <c r="G13" s="89">
        <v>3300</v>
      </c>
      <c r="H13" s="89">
        <v>227171.65</v>
      </c>
      <c r="K13" s="251">
        <v>69301.63</v>
      </c>
      <c r="L13" s="251">
        <v>827270.56</v>
      </c>
      <c r="O13" s="232">
        <v>1910</v>
      </c>
      <c r="P13" s="232">
        <v>41297.07</v>
      </c>
      <c r="U13" s="251">
        <v>324652.74</v>
      </c>
      <c r="V13" s="251">
        <v>1097038.29</v>
      </c>
      <c r="W13" s="73">
        <v>1138935.73</v>
      </c>
      <c r="X13" s="73">
        <v>100000</v>
      </c>
      <c r="Y13" s="73">
        <v>2638.03</v>
      </c>
      <c r="AA13" s="73">
        <v>1779144</v>
      </c>
      <c r="AB13" s="73">
        <v>371504</v>
      </c>
      <c r="AC13" s="90">
        <v>2241708</v>
      </c>
      <c r="AF13" s="90">
        <v>838225.7</v>
      </c>
      <c r="AG13" s="90">
        <v>181321.1</v>
      </c>
      <c r="AK13" s="264">
        <f t="shared" si="1"/>
        <v>1783630.8599999999</v>
      </c>
      <c r="AL13" s="265">
        <f t="shared" si="2"/>
        <v>43207.07</v>
      </c>
      <c r="AM13" s="289">
        <f t="shared" si="6"/>
        <v>1740423.7899999998</v>
      </c>
      <c r="AN13" s="284">
        <f t="shared" si="3"/>
        <v>3392221.76</v>
      </c>
      <c r="AO13" s="292">
        <f t="shared" si="4"/>
        <v>3261254.8000000003</v>
      </c>
      <c r="AP13" s="266">
        <f t="shared" si="5"/>
        <v>130966.9599999995</v>
      </c>
    </row>
    <row r="14" spans="1:42" ht="15" thickBot="1" x14ac:dyDescent="0.25">
      <c r="A14" s="254" t="s">
        <v>300</v>
      </c>
      <c r="B14" s="254" t="s">
        <v>41</v>
      </c>
      <c r="C14" s="293">
        <v>4534</v>
      </c>
      <c r="D14" s="294" t="s">
        <v>815</v>
      </c>
      <c r="E14" s="251" t="s">
        <v>2611</v>
      </c>
      <c r="F14" s="89">
        <v>460687.48</v>
      </c>
      <c r="G14" s="89">
        <v>779.5</v>
      </c>
      <c r="H14" s="89">
        <v>227441.03</v>
      </c>
      <c r="K14" s="251">
        <v>2027772.3</v>
      </c>
      <c r="L14" s="251">
        <v>321198.39</v>
      </c>
      <c r="O14" s="232">
        <v>4020</v>
      </c>
      <c r="P14" s="232">
        <v>39391.800000000003</v>
      </c>
      <c r="U14" s="251">
        <v>472545.87</v>
      </c>
      <c r="V14" s="251">
        <v>1718005.94</v>
      </c>
      <c r="W14" s="73">
        <v>1182024.6100000001</v>
      </c>
      <c r="Y14" s="73">
        <v>986.47</v>
      </c>
      <c r="AA14" s="73">
        <v>1367240</v>
      </c>
      <c r="AB14" s="73">
        <v>157400</v>
      </c>
      <c r="AC14" s="90">
        <v>1972695</v>
      </c>
      <c r="AF14" s="90">
        <v>740541.76</v>
      </c>
      <c r="AG14" s="90">
        <v>179024.75</v>
      </c>
      <c r="AK14" s="264">
        <f t="shared" si="1"/>
        <v>688908.01</v>
      </c>
      <c r="AL14" s="265">
        <f t="shared" si="2"/>
        <v>43411.8</v>
      </c>
      <c r="AM14" s="289">
        <f t="shared" si="6"/>
        <v>645496.21</v>
      </c>
      <c r="AN14" s="284">
        <f t="shared" si="3"/>
        <v>2707651.08</v>
      </c>
      <c r="AO14" s="292">
        <f t="shared" si="4"/>
        <v>2892261.51</v>
      </c>
      <c r="AP14" s="266">
        <f t="shared" si="5"/>
        <v>-184610.4299999997</v>
      </c>
    </row>
    <row r="15" spans="1:42" ht="15" thickBot="1" x14ac:dyDescent="0.25">
      <c r="A15" s="254" t="s">
        <v>300</v>
      </c>
      <c r="B15" s="254" t="s">
        <v>41</v>
      </c>
      <c r="C15" s="293">
        <v>8215</v>
      </c>
      <c r="D15" s="294" t="s">
        <v>816</v>
      </c>
      <c r="E15" s="251" t="s">
        <v>2612</v>
      </c>
      <c r="F15" s="89">
        <v>776383.17</v>
      </c>
      <c r="G15" s="89">
        <v>66188.75</v>
      </c>
      <c r="H15" s="89">
        <v>745653.09</v>
      </c>
      <c r="K15" s="251">
        <v>1572970.63</v>
      </c>
      <c r="L15" s="251">
        <v>148278.10999999999</v>
      </c>
      <c r="P15" s="232">
        <v>157071.67000000001</v>
      </c>
      <c r="Q15" s="232">
        <v>62009.2</v>
      </c>
      <c r="R15" s="232">
        <v>887655</v>
      </c>
      <c r="U15" s="251">
        <v>776352.76</v>
      </c>
      <c r="V15" s="251">
        <v>3950541.16</v>
      </c>
      <c r="W15" s="73">
        <v>2423497.94</v>
      </c>
      <c r="Y15" s="73">
        <v>2347.4299999999998</v>
      </c>
      <c r="AA15" s="73">
        <v>1286220</v>
      </c>
      <c r="AB15" s="73">
        <v>368450</v>
      </c>
      <c r="AC15" s="90">
        <v>2303612</v>
      </c>
      <c r="AF15" s="90">
        <v>2519697.66</v>
      </c>
      <c r="AG15" s="90">
        <v>32615.74</v>
      </c>
      <c r="AJ15" s="90">
        <v>212550</v>
      </c>
      <c r="AK15" s="264">
        <f t="shared" si="1"/>
        <v>1588225.01</v>
      </c>
      <c r="AL15" s="265">
        <f t="shared" si="2"/>
        <v>1106735.8700000001</v>
      </c>
      <c r="AM15" s="289">
        <f t="shared" si="6"/>
        <v>481489.1399999999</v>
      </c>
      <c r="AN15" s="284">
        <f t="shared" si="3"/>
        <v>4080515.37</v>
      </c>
      <c r="AO15" s="292">
        <f t="shared" si="4"/>
        <v>5068475.4000000004</v>
      </c>
      <c r="AP15" s="266">
        <f t="shared" si="5"/>
        <v>-987960.03000000026</v>
      </c>
    </row>
    <row r="16" spans="1:42" ht="15" thickBot="1" x14ac:dyDescent="0.25">
      <c r="A16" s="254" t="s">
        <v>300</v>
      </c>
      <c r="B16" s="254" t="s">
        <v>41</v>
      </c>
      <c r="C16" s="293">
        <v>8736</v>
      </c>
      <c r="D16" s="294" t="s">
        <v>817</v>
      </c>
      <c r="E16" s="251" t="s">
        <v>2613</v>
      </c>
      <c r="F16" s="89">
        <v>1473080.99</v>
      </c>
      <c r="G16" s="89">
        <v>22811</v>
      </c>
      <c r="H16" s="89">
        <v>286153.86</v>
      </c>
      <c r="K16" s="251">
        <v>848658.59</v>
      </c>
      <c r="L16" s="251">
        <v>862687.51</v>
      </c>
      <c r="P16" s="232">
        <v>74334.070000000007</v>
      </c>
      <c r="Q16" s="232">
        <v>5000</v>
      </c>
      <c r="R16" s="232">
        <v>144.16999999999999</v>
      </c>
      <c r="U16" s="251">
        <v>611555.22</v>
      </c>
      <c r="V16" s="251">
        <v>2643840</v>
      </c>
      <c r="W16" s="73">
        <v>1860620.34</v>
      </c>
      <c r="X16" s="73">
        <v>78400</v>
      </c>
      <c r="Y16" s="73">
        <v>3280.57</v>
      </c>
      <c r="AA16" s="73">
        <v>1419903</v>
      </c>
      <c r="AB16" s="73">
        <v>301200</v>
      </c>
      <c r="AC16" s="90">
        <v>2463736</v>
      </c>
      <c r="AF16" s="90">
        <v>1521274.23</v>
      </c>
      <c r="AG16" s="90">
        <v>366578.35</v>
      </c>
      <c r="AJ16" s="90">
        <v>30080</v>
      </c>
      <c r="AK16" s="264">
        <f t="shared" si="1"/>
        <v>1782045.85</v>
      </c>
      <c r="AL16" s="265">
        <f t="shared" si="2"/>
        <v>79478.240000000005</v>
      </c>
      <c r="AM16" s="289">
        <f t="shared" si="6"/>
        <v>1702567.61</v>
      </c>
      <c r="AN16" s="284">
        <f t="shared" si="3"/>
        <v>3663403.91</v>
      </c>
      <c r="AO16" s="292">
        <f t="shared" si="4"/>
        <v>4381668.58</v>
      </c>
      <c r="AP16" s="266">
        <f t="shared" si="5"/>
        <v>-718264.66999999993</v>
      </c>
    </row>
    <row r="17" spans="1:42" ht="15" thickBot="1" x14ac:dyDescent="0.25">
      <c r="A17" s="254" t="s">
        <v>300</v>
      </c>
      <c r="B17" s="254" t="s">
        <v>41</v>
      </c>
      <c r="C17" s="293">
        <v>4649</v>
      </c>
      <c r="D17" s="294" t="s">
        <v>818</v>
      </c>
      <c r="E17" s="251" t="s">
        <v>2614</v>
      </c>
      <c r="F17" s="89">
        <v>664807.94999999995</v>
      </c>
      <c r="G17" s="89">
        <v>4233.3</v>
      </c>
      <c r="H17" s="89">
        <v>180309.81</v>
      </c>
      <c r="K17" s="251">
        <v>701231.16</v>
      </c>
      <c r="L17" s="251">
        <v>15002.62</v>
      </c>
      <c r="P17" s="232">
        <v>71550</v>
      </c>
      <c r="U17" s="251">
        <v>154487.9</v>
      </c>
      <c r="V17" s="251">
        <v>2287723.02</v>
      </c>
      <c r="W17" s="73">
        <v>1425247.39</v>
      </c>
      <c r="X17" s="73">
        <v>152100</v>
      </c>
      <c r="Y17" s="73">
        <v>1241.97</v>
      </c>
      <c r="AA17" s="73">
        <v>2371922.5</v>
      </c>
      <c r="AB17" s="73">
        <v>146800</v>
      </c>
      <c r="AC17" s="90">
        <v>2954850.5</v>
      </c>
      <c r="AF17" s="90">
        <v>1030098.99</v>
      </c>
      <c r="AG17" s="90">
        <v>106847</v>
      </c>
      <c r="AK17" s="264">
        <f t="shared" si="1"/>
        <v>849351.06</v>
      </c>
      <c r="AL17" s="265">
        <f t="shared" si="2"/>
        <v>71550</v>
      </c>
      <c r="AM17" s="289">
        <f t="shared" si="6"/>
        <v>777801.06</v>
      </c>
      <c r="AN17" s="284">
        <f t="shared" si="3"/>
        <v>4097311.86</v>
      </c>
      <c r="AO17" s="292">
        <f t="shared" si="4"/>
        <v>4091796.49</v>
      </c>
      <c r="AP17" s="266">
        <f t="shared" si="5"/>
        <v>5515.3699999996461</v>
      </c>
    </row>
    <row r="18" spans="1:42" ht="15" thickBot="1" x14ac:dyDescent="0.25">
      <c r="A18" s="254" t="s">
        <v>300</v>
      </c>
      <c r="B18" s="254" t="s">
        <v>41</v>
      </c>
      <c r="C18" s="293">
        <v>8434</v>
      </c>
      <c r="D18" s="294" t="s">
        <v>819</v>
      </c>
      <c r="E18" s="251" t="s">
        <v>2615</v>
      </c>
      <c r="F18" s="89">
        <v>1647311.27</v>
      </c>
      <c r="G18" s="89">
        <v>11087.5</v>
      </c>
      <c r="H18" s="89">
        <v>370952.63</v>
      </c>
      <c r="K18" s="251">
        <v>654301.41</v>
      </c>
      <c r="L18" s="251">
        <v>512127.62</v>
      </c>
      <c r="O18" s="232">
        <v>0</v>
      </c>
      <c r="P18" s="232">
        <v>278514.96999999997</v>
      </c>
      <c r="R18" s="232">
        <v>730.16</v>
      </c>
      <c r="U18" s="251">
        <v>709899.24</v>
      </c>
      <c r="V18" s="251">
        <v>312292.87</v>
      </c>
      <c r="W18" s="73">
        <v>1762104.94</v>
      </c>
      <c r="X18" s="73">
        <v>262163</v>
      </c>
      <c r="Y18" s="73">
        <v>3366.82</v>
      </c>
      <c r="AA18" s="73">
        <v>2209746</v>
      </c>
      <c r="AB18" s="73">
        <v>282700</v>
      </c>
      <c r="AC18" s="90">
        <v>3179236</v>
      </c>
      <c r="AF18" s="90">
        <v>1301638.23</v>
      </c>
      <c r="AG18" s="90">
        <v>235465.85</v>
      </c>
      <c r="AJ18" s="90">
        <v>204247.2</v>
      </c>
      <c r="AK18" s="264">
        <f t="shared" si="1"/>
        <v>2029351.4</v>
      </c>
      <c r="AL18" s="265">
        <f t="shared" si="2"/>
        <v>279245.12999999995</v>
      </c>
      <c r="AM18" s="289">
        <f t="shared" si="6"/>
        <v>1750106.27</v>
      </c>
      <c r="AN18" s="284">
        <f t="shared" si="3"/>
        <v>4520080.76</v>
      </c>
      <c r="AO18" s="292">
        <f t="shared" si="4"/>
        <v>4920587.28</v>
      </c>
      <c r="AP18" s="266">
        <f t="shared" si="5"/>
        <v>-400506.52000000048</v>
      </c>
    </row>
    <row r="19" spans="1:42" ht="15" thickBot="1" x14ac:dyDescent="0.25">
      <c r="A19" s="254" t="s">
        <v>300</v>
      </c>
      <c r="B19" s="254" t="s">
        <v>41</v>
      </c>
      <c r="C19" s="293">
        <v>9149</v>
      </c>
      <c r="D19" s="294" t="s">
        <v>820</v>
      </c>
      <c r="E19" s="251" t="s">
        <v>2616</v>
      </c>
      <c r="F19" s="89">
        <v>2503669.5699999998</v>
      </c>
      <c r="G19" s="89">
        <v>11800</v>
      </c>
      <c r="H19" s="89">
        <v>597746.31999999995</v>
      </c>
      <c r="K19" s="251">
        <v>312841.23</v>
      </c>
      <c r="L19" s="251">
        <v>409834.73</v>
      </c>
      <c r="P19" s="232">
        <v>56897.5</v>
      </c>
      <c r="Q19" s="232">
        <v>15000</v>
      </c>
      <c r="R19" s="232">
        <v>1370.06</v>
      </c>
      <c r="U19" s="251">
        <v>668164.85</v>
      </c>
      <c r="V19" s="251">
        <v>928313.81</v>
      </c>
      <c r="W19" s="73">
        <v>2474776.6800000002</v>
      </c>
      <c r="X19" s="73">
        <v>98900</v>
      </c>
      <c r="Y19" s="73">
        <v>4188.22</v>
      </c>
      <c r="AA19" s="73">
        <v>2867458</v>
      </c>
      <c r="AB19" s="73">
        <v>310200</v>
      </c>
      <c r="AC19" s="90">
        <v>3976886</v>
      </c>
      <c r="AF19" s="90">
        <v>946013.96</v>
      </c>
      <c r="AG19" s="90">
        <v>116961.96</v>
      </c>
      <c r="AK19" s="264">
        <f t="shared" si="1"/>
        <v>3113215.8899999997</v>
      </c>
      <c r="AL19" s="265">
        <f t="shared" si="2"/>
        <v>73267.56</v>
      </c>
      <c r="AM19" s="289">
        <f t="shared" si="6"/>
        <v>3039948.3299999996</v>
      </c>
      <c r="AN19" s="284">
        <f t="shared" si="3"/>
        <v>5755522.9000000004</v>
      </c>
      <c r="AO19" s="292">
        <f t="shared" si="4"/>
        <v>5039861.92</v>
      </c>
      <c r="AP19" s="266">
        <f t="shared" si="5"/>
        <v>715660.98000000045</v>
      </c>
    </row>
    <row r="20" spans="1:42" ht="15" thickBot="1" x14ac:dyDescent="0.25">
      <c r="A20" s="254" t="s">
        <v>300</v>
      </c>
      <c r="B20" s="254" t="s">
        <v>41</v>
      </c>
      <c r="C20" s="293">
        <v>6199</v>
      </c>
      <c r="D20" s="294" t="s">
        <v>821</v>
      </c>
      <c r="E20" s="251" t="s">
        <v>2617</v>
      </c>
      <c r="F20" s="89">
        <v>2045258.04</v>
      </c>
      <c r="G20" s="89">
        <v>31600</v>
      </c>
      <c r="H20" s="89">
        <v>516488.13</v>
      </c>
      <c r="K20" s="251">
        <v>312343.3</v>
      </c>
      <c r="L20" s="251">
        <v>934242.08</v>
      </c>
      <c r="O20" s="232">
        <v>26290</v>
      </c>
      <c r="P20" s="232">
        <v>59853.73</v>
      </c>
      <c r="S20" s="251">
        <v>217250</v>
      </c>
      <c r="U20" s="251">
        <v>682935.35</v>
      </c>
      <c r="V20" s="251">
        <v>955989.15</v>
      </c>
      <c r="W20" s="73">
        <v>1243178.07</v>
      </c>
      <c r="Y20" s="73">
        <v>3673.78</v>
      </c>
      <c r="AA20" s="73">
        <v>2330425.7000000002</v>
      </c>
      <c r="AB20" s="73">
        <v>314200</v>
      </c>
      <c r="AC20" s="90">
        <v>2864195.7</v>
      </c>
      <c r="AF20" s="90">
        <v>1088702.55</v>
      </c>
      <c r="AG20" s="90">
        <v>262936.42</v>
      </c>
      <c r="AK20" s="264">
        <f t="shared" si="1"/>
        <v>2593346.17</v>
      </c>
      <c r="AL20" s="265">
        <f t="shared" si="2"/>
        <v>86143.73000000001</v>
      </c>
      <c r="AM20" s="289">
        <f t="shared" si="6"/>
        <v>2507202.44</v>
      </c>
      <c r="AN20" s="284">
        <f t="shared" si="3"/>
        <v>3891477.5500000003</v>
      </c>
      <c r="AO20" s="292">
        <f t="shared" si="4"/>
        <v>4215834.67</v>
      </c>
      <c r="AP20" s="266">
        <f t="shared" si="5"/>
        <v>-324357.11999999965</v>
      </c>
    </row>
    <row r="21" spans="1:42" ht="15" thickBot="1" x14ac:dyDescent="0.25">
      <c r="A21" s="254" t="s">
        <v>300</v>
      </c>
      <c r="B21" s="254" t="s">
        <v>41</v>
      </c>
      <c r="C21" s="293">
        <v>5135</v>
      </c>
      <c r="D21" s="294" t="s">
        <v>822</v>
      </c>
      <c r="E21" s="251" t="s">
        <v>2618</v>
      </c>
      <c r="F21" s="89">
        <v>724918.01</v>
      </c>
      <c r="G21" s="89">
        <v>16012.41</v>
      </c>
      <c r="H21" s="89">
        <v>325831.05</v>
      </c>
      <c r="K21" s="251">
        <v>789309.31</v>
      </c>
      <c r="L21" s="251">
        <v>292109.74</v>
      </c>
      <c r="O21" s="232">
        <v>2000</v>
      </c>
      <c r="P21" s="232">
        <v>102261</v>
      </c>
      <c r="R21" s="232">
        <v>415</v>
      </c>
      <c r="U21" s="251">
        <v>296230.7</v>
      </c>
      <c r="V21" s="251">
        <v>1540469.93</v>
      </c>
      <c r="W21" s="73">
        <v>1502768.75</v>
      </c>
      <c r="X21" s="73">
        <v>289475</v>
      </c>
      <c r="Y21" s="73">
        <v>915.54</v>
      </c>
      <c r="AA21" s="73">
        <v>328188</v>
      </c>
      <c r="AB21" s="73">
        <v>378200</v>
      </c>
      <c r="AC21" s="90">
        <v>1143921</v>
      </c>
      <c r="AF21" s="90">
        <v>931213.13</v>
      </c>
      <c r="AG21" s="90">
        <v>294719</v>
      </c>
      <c r="AK21" s="264">
        <f t="shared" si="1"/>
        <v>1066761.47</v>
      </c>
      <c r="AL21" s="265">
        <f t="shared" si="2"/>
        <v>104676</v>
      </c>
      <c r="AM21" s="289">
        <f t="shared" si="6"/>
        <v>962085.47</v>
      </c>
      <c r="AN21" s="284">
        <f t="shared" si="3"/>
        <v>2499547.29</v>
      </c>
      <c r="AO21" s="292">
        <f t="shared" si="4"/>
        <v>2369853.13</v>
      </c>
      <c r="AP21" s="266">
        <f t="shared" si="5"/>
        <v>129694.16000000015</v>
      </c>
    </row>
    <row r="22" spans="1:42" ht="15" thickBot="1" x14ac:dyDescent="0.25">
      <c r="A22" s="254" t="s">
        <v>300</v>
      </c>
      <c r="B22" s="254" t="s">
        <v>41</v>
      </c>
      <c r="C22" s="293">
        <v>10482</v>
      </c>
      <c r="D22" s="294" t="s">
        <v>823</v>
      </c>
      <c r="E22" s="251" t="s">
        <v>2619</v>
      </c>
      <c r="F22" s="89">
        <v>3034018.92</v>
      </c>
      <c r="G22" s="89">
        <v>2938</v>
      </c>
      <c r="H22" s="89">
        <v>590976.51</v>
      </c>
      <c r="K22" s="251">
        <v>412363.43</v>
      </c>
      <c r="L22" s="251">
        <v>109881.17</v>
      </c>
      <c r="P22" s="232">
        <v>65692.14</v>
      </c>
      <c r="R22" s="232">
        <v>2796.26</v>
      </c>
      <c r="U22" s="251">
        <v>654994.44999999995</v>
      </c>
      <c r="V22" s="251">
        <v>2399548.4500000002</v>
      </c>
      <c r="W22" s="73">
        <v>2869069.44</v>
      </c>
      <c r="X22" s="73">
        <v>225096</v>
      </c>
      <c r="Y22" s="73">
        <v>5040.53</v>
      </c>
      <c r="AA22" s="73">
        <v>3271101</v>
      </c>
      <c r="AB22" s="73">
        <v>358515</v>
      </c>
      <c r="AC22" s="90">
        <v>4500964</v>
      </c>
      <c r="AF22" s="90">
        <v>1571167.67</v>
      </c>
      <c r="AG22" s="90">
        <v>42156.24</v>
      </c>
      <c r="AJ22" s="90">
        <v>80385</v>
      </c>
      <c r="AK22" s="264">
        <f t="shared" si="1"/>
        <v>3627933.4299999997</v>
      </c>
      <c r="AL22" s="265">
        <f t="shared" si="2"/>
        <v>68488.399999999994</v>
      </c>
      <c r="AM22" s="289">
        <f t="shared" si="6"/>
        <v>3559445.03</v>
      </c>
      <c r="AN22" s="284">
        <f t="shared" si="3"/>
        <v>6728821.9699999997</v>
      </c>
      <c r="AO22" s="292">
        <f t="shared" si="4"/>
        <v>6194672.9100000001</v>
      </c>
      <c r="AP22" s="266">
        <f t="shared" si="5"/>
        <v>534149.05999999959</v>
      </c>
    </row>
    <row r="23" spans="1:42" ht="15" thickBot="1" x14ac:dyDescent="0.25">
      <c r="A23" s="254" t="s">
        <v>300</v>
      </c>
      <c r="B23" s="254" t="s">
        <v>41</v>
      </c>
      <c r="C23" s="293">
        <v>8929</v>
      </c>
      <c r="D23" s="294" t="s">
        <v>824</v>
      </c>
      <c r="E23" s="251" t="s">
        <v>2620</v>
      </c>
      <c r="F23" s="89">
        <v>896190.23</v>
      </c>
      <c r="G23" s="89">
        <v>23138.5</v>
      </c>
      <c r="H23" s="89">
        <v>572506.85</v>
      </c>
      <c r="K23" s="251">
        <v>569105.76</v>
      </c>
      <c r="L23" s="251">
        <v>1496500.49</v>
      </c>
      <c r="O23" s="232">
        <v>0</v>
      </c>
      <c r="P23" s="232">
        <v>65862.429999999993</v>
      </c>
      <c r="Q23" s="232">
        <v>26066</v>
      </c>
      <c r="U23" s="251">
        <v>525754.77</v>
      </c>
      <c r="V23" s="251">
        <v>3847094.62</v>
      </c>
      <c r="W23" s="73">
        <v>2041769.54</v>
      </c>
      <c r="X23" s="73">
        <v>239305</v>
      </c>
      <c r="Y23" s="73">
        <v>1331.71</v>
      </c>
      <c r="AA23" s="73">
        <v>2970004</v>
      </c>
      <c r="AB23" s="73">
        <v>410500</v>
      </c>
      <c r="AC23" s="90">
        <v>3993291</v>
      </c>
      <c r="AF23" s="90">
        <v>1116665.3</v>
      </c>
      <c r="AG23" s="90">
        <v>464605.27</v>
      </c>
      <c r="AK23" s="264">
        <f t="shared" si="1"/>
        <v>1491835.58</v>
      </c>
      <c r="AL23" s="265">
        <f t="shared" si="2"/>
        <v>91928.43</v>
      </c>
      <c r="AM23" s="289">
        <f t="shared" si="6"/>
        <v>1399907.1500000001</v>
      </c>
      <c r="AN23" s="284">
        <f t="shared" si="3"/>
        <v>5662910.25</v>
      </c>
      <c r="AO23" s="292">
        <f t="shared" si="4"/>
        <v>5574561.5700000003</v>
      </c>
      <c r="AP23" s="266">
        <f t="shared" si="5"/>
        <v>88348.679999999702</v>
      </c>
    </row>
    <row r="24" spans="1:42" ht="15" thickBot="1" x14ac:dyDescent="0.25">
      <c r="A24" s="254" t="s">
        <v>300</v>
      </c>
      <c r="B24" s="254" t="s">
        <v>41</v>
      </c>
      <c r="C24" s="293">
        <v>13938</v>
      </c>
      <c r="D24" s="294" t="s">
        <v>825</v>
      </c>
      <c r="E24" s="251" t="s">
        <v>2621</v>
      </c>
      <c r="F24" s="89">
        <v>2142539.15</v>
      </c>
      <c r="G24" s="89">
        <v>34614</v>
      </c>
      <c r="H24" s="89">
        <v>719267.79</v>
      </c>
      <c r="K24" s="251">
        <v>4</v>
      </c>
      <c r="L24" s="251">
        <v>959241.53</v>
      </c>
      <c r="P24" s="232">
        <v>83768.37</v>
      </c>
      <c r="Q24" s="232">
        <v>45590</v>
      </c>
      <c r="U24" s="251">
        <v>690223.53</v>
      </c>
      <c r="V24" s="251">
        <v>2781867.7</v>
      </c>
      <c r="W24" s="73">
        <v>2869522.49</v>
      </c>
      <c r="X24" s="73">
        <v>50000</v>
      </c>
      <c r="Y24" s="73">
        <v>4140.6400000000003</v>
      </c>
      <c r="AA24" s="73">
        <v>3612140</v>
      </c>
      <c r="AB24" s="73">
        <v>520700</v>
      </c>
      <c r="AC24" s="90">
        <v>4988125</v>
      </c>
      <c r="AE24" s="90">
        <v>840</v>
      </c>
      <c r="AF24" s="90">
        <v>1706923.05</v>
      </c>
      <c r="AG24" s="90">
        <v>216855.3</v>
      </c>
      <c r="AJ24" s="90">
        <v>400645.21</v>
      </c>
      <c r="AK24" s="264">
        <f t="shared" si="1"/>
        <v>2896420.94</v>
      </c>
      <c r="AL24" s="265">
        <f t="shared" si="2"/>
        <v>129358.37</v>
      </c>
      <c r="AM24" s="289">
        <f t="shared" si="6"/>
        <v>2767062.57</v>
      </c>
      <c r="AN24" s="284">
        <f t="shared" si="3"/>
        <v>7056503.1300000008</v>
      </c>
      <c r="AO24" s="292">
        <f t="shared" si="4"/>
        <v>7313388.5599999996</v>
      </c>
      <c r="AP24" s="266">
        <f t="shared" si="5"/>
        <v>-256885.42999999877</v>
      </c>
    </row>
    <row r="25" spans="1:42" ht="15" thickBot="1" x14ac:dyDescent="0.25">
      <c r="A25" s="254" t="s">
        <v>300</v>
      </c>
      <c r="B25" s="254" t="s">
        <v>41</v>
      </c>
      <c r="C25" s="293">
        <v>6484</v>
      </c>
      <c r="D25" s="294" t="s">
        <v>826</v>
      </c>
      <c r="E25" s="251" t="s">
        <v>2622</v>
      </c>
      <c r="F25" s="89">
        <v>1247685.26</v>
      </c>
      <c r="G25" s="89">
        <v>12400</v>
      </c>
      <c r="H25" s="89">
        <v>504668.1</v>
      </c>
      <c r="K25" s="251">
        <v>531812.12</v>
      </c>
      <c r="L25" s="251">
        <v>226917.21</v>
      </c>
      <c r="O25" s="232">
        <v>68051</v>
      </c>
      <c r="P25" s="232">
        <v>134615.04999999999</v>
      </c>
      <c r="Q25" s="232">
        <v>200</v>
      </c>
      <c r="U25" s="251">
        <v>389050.06</v>
      </c>
      <c r="V25" s="251">
        <v>1887309.56</v>
      </c>
      <c r="W25" s="73">
        <v>1470591.25</v>
      </c>
      <c r="Y25" s="73">
        <v>2694.36</v>
      </c>
      <c r="AA25" s="73">
        <v>3020129.5</v>
      </c>
      <c r="AB25" s="73">
        <v>292100</v>
      </c>
      <c r="AC25" s="90">
        <v>3648192.5</v>
      </c>
      <c r="AF25" s="90">
        <v>1253624.83</v>
      </c>
      <c r="AG25" s="90">
        <v>203925.42</v>
      </c>
      <c r="AK25" s="264">
        <f t="shared" si="1"/>
        <v>1764753.3599999999</v>
      </c>
      <c r="AL25" s="265">
        <f t="shared" si="2"/>
        <v>202866.05</v>
      </c>
      <c r="AM25" s="289">
        <f t="shared" si="6"/>
        <v>1561887.3099999998</v>
      </c>
      <c r="AN25" s="284">
        <f t="shared" si="3"/>
        <v>4785515.1100000003</v>
      </c>
      <c r="AO25" s="292">
        <f t="shared" si="4"/>
        <v>5105742.75</v>
      </c>
      <c r="AP25" s="266">
        <f t="shared" si="5"/>
        <v>-320227.63999999966</v>
      </c>
    </row>
    <row r="26" spans="1:42" ht="15" thickBot="1" x14ac:dyDescent="0.25">
      <c r="A26" s="254" t="s">
        <v>300</v>
      </c>
      <c r="B26" s="254" t="s">
        <v>41</v>
      </c>
      <c r="C26" s="293">
        <v>4852</v>
      </c>
      <c r="D26" s="294" t="s">
        <v>827</v>
      </c>
      <c r="E26" s="251" t="s">
        <v>2623</v>
      </c>
      <c r="F26" s="89">
        <v>1200146.93</v>
      </c>
      <c r="G26" s="89">
        <v>37188.5</v>
      </c>
      <c r="H26" s="89">
        <v>160776.72</v>
      </c>
      <c r="K26" s="251">
        <v>1120027.5</v>
      </c>
      <c r="L26" s="251">
        <v>282386.26</v>
      </c>
      <c r="O26" s="232">
        <v>15719</v>
      </c>
      <c r="P26" s="232">
        <v>77275</v>
      </c>
      <c r="Q26" s="232">
        <v>34.92</v>
      </c>
      <c r="U26" s="251">
        <v>280762.23</v>
      </c>
      <c r="V26" s="251">
        <v>2302867.0299999998</v>
      </c>
      <c r="W26" s="73">
        <v>1061257.96</v>
      </c>
      <c r="Y26" s="73">
        <v>1965.78</v>
      </c>
      <c r="AA26" s="73">
        <v>1461838</v>
      </c>
      <c r="AB26" s="73">
        <v>164700</v>
      </c>
      <c r="AC26" s="90">
        <v>1893651</v>
      </c>
      <c r="AE26" s="90">
        <v>3320</v>
      </c>
      <c r="AF26" s="90">
        <v>815223.88</v>
      </c>
      <c r="AG26" s="90">
        <v>209606.3</v>
      </c>
      <c r="AK26" s="264">
        <f t="shared" si="1"/>
        <v>1398112.15</v>
      </c>
      <c r="AL26" s="265">
        <f t="shared" si="2"/>
        <v>93028.92</v>
      </c>
      <c r="AM26" s="289">
        <f t="shared" si="6"/>
        <v>1305083.23</v>
      </c>
      <c r="AN26" s="284">
        <f t="shared" si="3"/>
        <v>2689761.74</v>
      </c>
      <c r="AO26" s="292">
        <f t="shared" si="4"/>
        <v>2921801.1799999997</v>
      </c>
      <c r="AP26" s="266">
        <f t="shared" si="5"/>
        <v>-232039.43999999948</v>
      </c>
    </row>
    <row r="27" spans="1:42" ht="15" thickBot="1" x14ac:dyDescent="0.25">
      <c r="A27" s="254" t="s">
        <v>300</v>
      </c>
      <c r="B27" s="254" t="s">
        <v>41</v>
      </c>
      <c r="C27" s="293">
        <v>5055</v>
      </c>
      <c r="D27" s="294" t="s">
        <v>828</v>
      </c>
      <c r="E27" s="251" t="s">
        <v>2624</v>
      </c>
      <c r="F27" s="89">
        <v>650435.31000000006</v>
      </c>
      <c r="G27" s="89">
        <v>9387.76</v>
      </c>
      <c r="H27" s="89">
        <v>528786.26</v>
      </c>
      <c r="K27" s="251">
        <v>243424.2</v>
      </c>
      <c r="L27" s="251">
        <v>531051.03</v>
      </c>
      <c r="P27" s="232">
        <v>42030</v>
      </c>
      <c r="U27" s="251">
        <v>-36254.81</v>
      </c>
      <c r="V27" s="251">
        <v>1722667.58</v>
      </c>
      <c r="W27" s="73">
        <v>1582160.24</v>
      </c>
      <c r="X27" s="73">
        <v>277795</v>
      </c>
      <c r="Y27" s="73">
        <v>1199.8900000000001</v>
      </c>
      <c r="AA27" s="73">
        <v>907221</v>
      </c>
      <c r="AB27" s="73">
        <v>202200</v>
      </c>
      <c r="AC27" s="90">
        <v>1730316.58</v>
      </c>
      <c r="AF27" s="90">
        <v>873251.05</v>
      </c>
      <c r="AG27" s="90">
        <v>192286.42</v>
      </c>
      <c r="AK27" s="264">
        <f t="shared" si="1"/>
        <v>1188609.33</v>
      </c>
      <c r="AL27" s="265">
        <f t="shared" si="2"/>
        <v>42030</v>
      </c>
      <c r="AM27" s="289">
        <f t="shared" si="6"/>
        <v>1146579.33</v>
      </c>
      <c r="AN27" s="284">
        <f t="shared" si="3"/>
        <v>2970576.13</v>
      </c>
      <c r="AO27" s="292">
        <f t="shared" si="4"/>
        <v>2795854.05</v>
      </c>
      <c r="AP27" s="266">
        <f t="shared" si="5"/>
        <v>174722.08000000007</v>
      </c>
    </row>
    <row r="28" spans="1:42" ht="15" thickBot="1" x14ac:dyDescent="0.25">
      <c r="A28" s="254" t="s">
        <v>300</v>
      </c>
      <c r="B28" s="254" t="s">
        <v>41</v>
      </c>
      <c r="C28" s="293">
        <v>5073</v>
      </c>
      <c r="D28" s="294" t="s">
        <v>829</v>
      </c>
      <c r="E28" s="251" t="s">
        <v>2625</v>
      </c>
      <c r="F28" s="89">
        <v>962228.87</v>
      </c>
      <c r="G28" s="89">
        <v>8000</v>
      </c>
      <c r="H28" s="89">
        <v>583306.44999999995</v>
      </c>
      <c r="K28" s="251">
        <v>166605.01999999999</v>
      </c>
      <c r="L28" s="251">
        <v>492450.42</v>
      </c>
      <c r="P28" s="232">
        <v>241379.62</v>
      </c>
      <c r="Q28" s="232">
        <v>19587</v>
      </c>
      <c r="U28" s="251">
        <v>665920.89</v>
      </c>
      <c r="V28" s="251">
        <v>2074532.05</v>
      </c>
      <c r="W28" s="73">
        <v>1303748.08</v>
      </c>
      <c r="Y28" s="73">
        <v>1946.12</v>
      </c>
      <c r="AA28" s="73">
        <v>1826191.5</v>
      </c>
      <c r="AB28" s="73">
        <v>167400</v>
      </c>
      <c r="AC28" s="90">
        <v>2362004.5</v>
      </c>
      <c r="AF28" s="90">
        <v>960650.57</v>
      </c>
      <c r="AG28" s="90">
        <v>731428.8</v>
      </c>
      <c r="AK28" s="264">
        <f t="shared" si="1"/>
        <v>1553535.3199999998</v>
      </c>
      <c r="AL28" s="265">
        <f t="shared" si="2"/>
        <v>260966.62</v>
      </c>
      <c r="AM28" s="289">
        <f t="shared" si="6"/>
        <v>1292568.6999999997</v>
      </c>
      <c r="AN28" s="284">
        <f t="shared" si="3"/>
        <v>3299285.7</v>
      </c>
      <c r="AO28" s="292">
        <f t="shared" si="4"/>
        <v>4054083.87</v>
      </c>
      <c r="AP28" s="266">
        <f t="shared" si="5"/>
        <v>-754798.16999999993</v>
      </c>
    </row>
    <row r="29" spans="1:42" ht="15" thickBot="1" x14ac:dyDescent="0.25">
      <c r="A29" s="254" t="s">
        <v>300</v>
      </c>
      <c r="B29" s="254" t="s">
        <v>41</v>
      </c>
      <c r="C29" s="293">
        <v>4573</v>
      </c>
      <c r="D29" s="294" t="s">
        <v>1421</v>
      </c>
      <c r="E29" s="251" t="s">
        <v>2626</v>
      </c>
      <c r="F29" s="89">
        <v>573810.73</v>
      </c>
      <c r="G29" s="89">
        <v>14290.99</v>
      </c>
      <c r="H29" s="89">
        <v>149709.92000000001</v>
      </c>
      <c r="K29" s="251">
        <v>620729.15</v>
      </c>
      <c r="L29" s="251">
        <v>347545.95</v>
      </c>
      <c r="O29" s="232">
        <v>9150</v>
      </c>
      <c r="P29" s="232">
        <v>81156.45</v>
      </c>
      <c r="U29" s="251">
        <v>-39999.51</v>
      </c>
      <c r="V29" s="251">
        <v>900591.29</v>
      </c>
      <c r="W29" s="73">
        <v>1078247.04</v>
      </c>
      <c r="X29" s="73">
        <v>79400</v>
      </c>
      <c r="Y29" s="73">
        <v>727.72</v>
      </c>
      <c r="AA29" s="73">
        <v>1414521.7</v>
      </c>
      <c r="AB29" s="73">
        <v>221400</v>
      </c>
      <c r="AC29" s="90">
        <v>1836002.7</v>
      </c>
      <c r="AF29" s="90">
        <v>844902.51</v>
      </c>
      <c r="AG29" s="90">
        <v>215960.87</v>
      </c>
      <c r="AK29" s="264">
        <f t="shared" si="1"/>
        <v>737811.64</v>
      </c>
      <c r="AL29" s="265">
        <f t="shared" si="2"/>
        <v>90306.45</v>
      </c>
      <c r="AM29" s="289">
        <f t="shared" si="6"/>
        <v>647505.19000000006</v>
      </c>
      <c r="AN29" s="284">
        <f t="shared" si="3"/>
        <v>2794296.46</v>
      </c>
      <c r="AO29" s="292">
        <f t="shared" si="4"/>
        <v>2896866.08</v>
      </c>
      <c r="AP29" s="266">
        <f t="shared" si="5"/>
        <v>-102569.62000000011</v>
      </c>
    </row>
    <row r="30" spans="1:42" ht="15" thickBot="1" x14ac:dyDescent="0.25">
      <c r="A30" s="254" t="s">
        <v>300</v>
      </c>
      <c r="B30" s="254" t="s">
        <v>41</v>
      </c>
      <c r="C30" s="293">
        <v>7350</v>
      </c>
      <c r="D30" s="294" t="s">
        <v>831</v>
      </c>
      <c r="E30" s="251" t="s">
        <v>2627</v>
      </c>
      <c r="F30" s="89">
        <v>1063743.68</v>
      </c>
      <c r="G30" s="89">
        <v>11697.5</v>
      </c>
      <c r="H30" s="89">
        <v>248306.78</v>
      </c>
      <c r="K30" s="251">
        <v>609007.41</v>
      </c>
      <c r="L30" s="251">
        <v>1003818.07</v>
      </c>
      <c r="O30" s="232">
        <v>6000</v>
      </c>
      <c r="P30" s="232">
        <v>55400</v>
      </c>
      <c r="Q30" s="232">
        <v>5000</v>
      </c>
      <c r="R30" s="232">
        <v>744.86</v>
      </c>
      <c r="U30" s="251">
        <v>378559.69</v>
      </c>
      <c r="V30" s="251">
        <v>2673935.1</v>
      </c>
      <c r="W30" s="73">
        <v>1664481.96</v>
      </c>
      <c r="X30" s="73">
        <v>85750</v>
      </c>
      <c r="Y30" s="73">
        <v>2104.12</v>
      </c>
      <c r="AA30" s="73">
        <v>1939734</v>
      </c>
      <c r="AB30" s="73">
        <v>432970</v>
      </c>
      <c r="AC30" s="90">
        <v>2983304</v>
      </c>
      <c r="AF30" s="90">
        <v>1153008.53</v>
      </c>
      <c r="AG30" s="90">
        <v>359120.3</v>
      </c>
      <c r="AK30" s="264">
        <f t="shared" si="1"/>
        <v>1323747.96</v>
      </c>
      <c r="AL30" s="265">
        <f t="shared" si="2"/>
        <v>67144.86</v>
      </c>
      <c r="AM30" s="289">
        <f t="shared" si="6"/>
        <v>1256603.0999999999</v>
      </c>
      <c r="AN30" s="284">
        <f t="shared" si="3"/>
        <v>4125040.08</v>
      </c>
      <c r="AO30" s="292">
        <f t="shared" si="4"/>
        <v>4495432.83</v>
      </c>
      <c r="AP30" s="266">
        <f t="shared" si="5"/>
        <v>-370392.75</v>
      </c>
    </row>
    <row r="31" spans="1:42" ht="15" thickBot="1" x14ac:dyDescent="0.25">
      <c r="A31" s="254" t="s">
        <v>300</v>
      </c>
      <c r="B31" s="254" t="s">
        <v>41</v>
      </c>
      <c r="C31" s="293">
        <v>5666</v>
      </c>
      <c r="D31" s="294" t="s">
        <v>832</v>
      </c>
      <c r="E31" s="251" t="s">
        <v>2628</v>
      </c>
      <c r="F31" s="89">
        <v>1981516.41</v>
      </c>
      <c r="G31" s="89">
        <v>9100</v>
      </c>
      <c r="H31" s="89">
        <v>226853.85</v>
      </c>
      <c r="K31" s="251">
        <v>528912.69999999995</v>
      </c>
      <c r="L31" s="251">
        <v>214957.18</v>
      </c>
      <c r="O31" s="232">
        <v>15200</v>
      </c>
      <c r="P31" s="232">
        <v>55760.23</v>
      </c>
      <c r="R31" s="232">
        <v>309.12</v>
      </c>
      <c r="U31" s="251">
        <v>396960.67</v>
      </c>
      <c r="V31" s="251">
        <v>1942985.43</v>
      </c>
      <c r="W31" s="73">
        <v>1369475.12</v>
      </c>
      <c r="X31" s="73">
        <v>110375</v>
      </c>
      <c r="Y31" s="73">
        <v>3915.38</v>
      </c>
      <c r="AA31" s="73">
        <v>1014965</v>
      </c>
      <c r="AB31" s="73">
        <v>217136</v>
      </c>
      <c r="AC31" s="90">
        <v>1537116</v>
      </c>
      <c r="AF31" s="90">
        <v>1097887.25</v>
      </c>
      <c r="AG31" s="90">
        <v>242679.67999999999</v>
      </c>
      <c r="AK31" s="264">
        <f t="shared" si="1"/>
        <v>2217470.2599999998</v>
      </c>
      <c r="AL31" s="265">
        <f t="shared" si="2"/>
        <v>71269.350000000006</v>
      </c>
      <c r="AM31" s="289">
        <f t="shared" si="6"/>
        <v>2146200.9099999997</v>
      </c>
      <c r="AN31" s="284">
        <f t="shared" si="3"/>
        <v>2715866.5</v>
      </c>
      <c r="AO31" s="292">
        <f t="shared" si="4"/>
        <v>2877682.93</v>
      </c>
      <c r="AP31" s="266">
        <f t="shared" si="5"/>
        <v>-161816.43000000017</v>
      </c>
    </row>
    <row r="32" spans="1:42" ht="15" thickBot="1" x14ac:dyDescent="0.25">
      <c r="A32" s="254" t="s">
        <v>300</v>
      </c>
      <c r="B32" s="254" t="s">
        <v>41</v>
      </c>
      <c r="C32" s="293">
        <v>5772</v>
      </c>
      <c r="D32" s="294" t="s">
        <v>833</v>
      </c>
      <c r="E32" s="251" t="s">
        <v>2629</v>
      </c>
      <c r="F32" s="89">
        <v>974886.96</v>
      </c>
      <c r="G32" s="89">
        <v>4949.5</v>
      </c>
      <c r="H32" s="89">
        <v>261405.68</v>
      </c>
      <c r="K32" s="251">
        <v>16778.47</v>
      </c>
      <c r="L32" s="251">
        <v>134565.51999999999</v>
      </c>
      <c r="O32" s="232">
        <v>4600</v>
      </c>
      <c r="P32" s="232">
        <v>74032.5</v>
      </c>
      <c r="Q32" s="232">
        <v>11000</v>
      </c>
      <c r="R32" s="232">
        <v>414</v>
      </c>
      <c r="U32" s="251">
        <v>-40975.26</v>
      </c>
      <c r="V32" s="251">
        <v>2306439.37</v>
      </c>
      <c r="W32" s="73">
        <v>1354610.94</v>
      </c>
      <c r="X32" s="73">
        <v>188770</v>
      </c>
      <c r="Y32" s="73">
        <v>1730.44</v>
      </c>
      <c r="AA32" s="73">
        <v>2058868</v>
      </c>
      <c r="AB32" s="73">
        <v>174900</v>
      </c>
      <c r="AC32" s="90">
        <v>2599500</v>
      </c>
      <c r="AF32" s="90">
        <v>1019256.44</v>
      </c>
      <c r="AG32" s="90">
        <v>12835.24</v>
      </c>
      <c r="AK32" s="264">
        <f t="shared" si="1"/>
        <v>1241242.1399999999</v>
      </c>
      <c r="AL32" s="265">
        <f t="shared" si="2"/>
        <v>90046.5</v>
      </c>
      <c r="AM32" s="289">
        <f t="shared" si="6"/>
        <v>1151195.6399999999</v>
      </c>
      <c r="AN32" s="284">
        <f t="shared" si="3"/>
        <v>3778879.38</v>
      </c>
      <c r="AO32" s="292">
        <f t="shared" si="4"/>
        <v>3631591.68</v>
      </c>
      <c r="AP32" s="266">
        <f t="shared" si="5"/>
        <v>147287.69999999972</v>
      </c>
    </row>
    <row r="33" spans="1:42" ht="15" thickBot="1" x14ac:dyDescent="0.25">
      <c r="A33" s="254" t="s">
        <v>300</v>
      </c>
      <c r="B33" s="254" t="s">
        <v>41</v>
      </c>
      <c r="C33" s="293">
        <v>3690</v>
      </c>
      <c r="D33" s="294" t="s">
        <v>834</v>
      </c>
      <c r="E33" s="251" t="s">
        <v>2630</v>
      </c>
      <c r="F33" s="89">
        <v>1057349.8700000001</v>
      </c>
      <c r="G33" s="89">
        <v>6000</v>
      </c>
      <c r="H33" s="89">
        <v>229995.71</v>
      </c>
      <c r="K33" s="251">
        <v>310758.95</v>
      </c>
      <c r="L33" s="251">
        <v>461039.1</v>
      </c>
      <c r="P33" s="232">
        <v>40851</v>
      </c>
      <c r="Q33" s="232">
        <v>5000</v>
      </c>
      <c r="R33" s="232">
        <v>0</v>
      </c>
      <c r="U33" s="251">
        <v>210640.16</v>
      </c>
      <c r="V33" s="251">
        <v>1600056.47</v>
      </c>
      <c r="W33" s="73">
        <v>1236938.45</v>
      </c>
      <c r="X33" s="73">
        <v>165600</v>
      </c>
      <c r="Y33" s="73">
        <v>1689.5</v>
      </c>
      <c r="AA33" s="73">
        <v>1521113</v>
      </c>
      <c r="AB33" s="73">
        <v>156600</v>
      </c>
      <c r="AC33" s="90">
        <v>1870117</v>
      </c>
      <c r="AF33" s="90">
        <v>685072.85</v>
      </c>
      <c r="AG33" s="90">
        <v>207751.44</v>
      </c>
      <c r="AK33" s="264">
        <f t="shared" si="1"/>
        <v>1293345.58</v>
      </c>
      <c r="AL33" s="265">
        <f t="shared" si="2"/>
        <v>45851</v>
      </c>
      <c r="AM33" s="289">
        <f t="shared" si="6"/>
        <v>1247494.58</v>
      </c>
      <c r="AN33" s="284">
        <f t="shared" si="3"/>
        <v>3081940.95</v>
      </c>
      <c r="AO33" s="292">
        <f t="shared" si="4"/>
        <v>2762941.29</v>
      </c>
      <c r="AP33" s="266">
        <f t="shared" si="5"/>
        <v>318999.66000000015</v>
      </c>
    </row>
    <row r="34" spans="1:42" ht="15" thickBot="1" x14ac:dyDescent="0.25">
      <c r="A34" s="254" t="s">
        <v>300</v>
      </c>
      <c r="B34" s="254" t="s">
        <v>41</v>
      </c>
      <c r="C34" s="293">
        <v>6191</v>
      </c>
      <c r="D34" s="294" t="s">
        <v>835</v>
      </c>
      <c r="E34" s="251" t="s">
        <v>2776</v>
      </c>
      <c r="F34" s="89">
        <v>871197.47</v>
      </c>
      <c r="G34" s="89">
        <v>40292.75</v>
      </c>
      <c r="H34" s="89">
        <v>538133.74</v>
      </c>
      <c r="K34" s="251">
        <v>95341.09</v>
      </c>
      <c r="L34" s="251">
        <v>633581.35</v>
      </c>
      <c r="O34" s="232">
        <v>2900</v>
      </c>
      <c r="P34" s="232">
        <v>54146</v>
      </c>
      <c r="Q34" s="232">
        <v>15094</v>
      </c>
      <c r="U34" s="251">
        <v>405612.09</v>
      </c>
      <c r="V34" s="251">
        <v>2970314.75</v>
      </c>
      <c r="W34" s="73">
        <v>1786103.41</v>
      </c>
      <c r="X34" s="73">
        <v>198150</v>
      </c>
      <c r="Y34" s="73">
        <v>1273.1300000000001</v>
      </c>
      <c r="AA34" s="73">
        <v>1292123</v>
      </c>
      <c r="AB34" s="73">
        <v>168900</v>
      </c>
      <c r="AC34" s="90">
        <v>2008994.5</v>
      </c>
      <c r="AF34" s="90">
        <v>963021.98</v>
      </c>
      <c r="AG34" s="90">
        <v>644179.15</v>
      </c>
      <c r="AI34" s="90">
        <v>1120</v>
      </c>
      <c r="AK34" s="264">
        <f t="shared" si="1"/>
        <v>1449623.96</v>
      </c>
      <c r="AL34" s="265">
        <f t="shared" si="2"/>
        <v>72140</v>
      </c>
      <c r="AM34" s="289">
        <f t="shared" si="6"/>
        <v>1377483.96</v>
      </c>
      <c r="AN34" s="284">
        <f t="shared" si="3"/>
        <v>3446549.54</v>
      </c>
      <c r="AO34" s="292">
        <f t="shared" si="4"/>
        <v>3617315.63</v>
      </c>
      <c r="AP34" s="266">
        <f t="shared" si="5"/>
        <v>-170766.08999999985</v>
      </c>
    </row>
    <row r="35" spans="1:42" ht="15" thickBot="1" x14ac:dyDescent="0.25">
      <c r="A35" s="254" t="s">
        <v>300</v>
      </c>
      <c r="B35" s="254" t="s">
        <v>41</v>
      </c>
      <c r="C35" s="293">
        <v>8132</v>
      </c>
      <c r="D35" s="294" t="s">
        <v>836</v>
      </c>
      <c r="E35" s="251" t="s">
        <v>2777</v>
      </c>
      <c r="F35" s="89">
        <v>1721647.09</v>
      </c>
      <c r="G35" s="89">
        <v>89545</v>
      </c>
      <c r="H35" s="89">
        <v>368690.68</v>
      </c>
      <c r="K35" s="251">
        <v>1166086.1200000001</v>
      </c>
      <c r="L35" s="251">
        <v>849674.96</v>
      </c>
      <c r="O35" s="232">
        <v>0</v>
      </c>
      <c r="P35" s="232">
        <v>76389.240000000005</v>
      </c>
      <c r="Q35" s="232">
        <v>0</v>
      </c>
      <c r="U35" s="251">
        <v>418312.52</v>
      </c>
      <c r="V35" s="251">
        <v>3203233.17</v>
      </c>
      <c r="W35" s="73">
        <v>2398933.5</v>
      </c>
      <c r="X35" s="73">
        <v>303777</v>
      </c>
      <c r="Y35" s="73">
        <v>2612.2399999999998</v>
      </c>
      <c r="AA35" s="73">
        <v>873948</v>
      </c>
      <c r="AB35" s="73">
        <v>278688</v>
      </c>
      <c r="AC35" s="90">
        <v>2066237</v>
      </c>
      <c r="AF35" s="90">
        <v>1222306.24</v>
      </c>
      <c r="AG35" s="90">
        <v>231606.65</v>
      </c>
      <c r="AK35" s="264">
        <f t="shared" si="1"/>
        <v>2179882.77</v>
      </c>
      <c r="AL35" s="265">
        <f t="shared" si="2"/>
        <v>76389.240000000005</v>
      </c>
      <c r="AM35" s="289">
        <f t="shared" si="6"/>
        <v>2103493.5299999998</v>
      </c>
      <c r="AN35" s="284">
        <f t="shared" si="3"/>
        <v>3857958.74</v>
      </c>
      <c r="AO35" s="292">
        <f t="shared" si="4"/>
        <v>3520149.89</v>
      </c>
      <c r="AP35" s="266">
        <f t="shared" si="5"/>
        <v>337808.85000000009</v>
      </c>
    </row>
    <row r="36" spans="1:42" ht="15" thickBot="1" x14ac:dyDescent="0.25">
      <c r="A36" s="254" t="s">
        <v>300</v>
      </c>
      <c r="B36" s="254" t="s">
        <v>41</v>
      </c>
      <c r="C36" s="293">
        <v>2634</v>
      </c>
      <c r="D36" s="294" t="s">
        <v>837</v>
      </c>
      <c r="E36" s="251" t="s">
        <v>2778</v>
      </c>
      <c r="F36" s="89">
        <v>609537.53</v>
      </c>
      <c r="G36" s="89">
        <v>58468.81</v>
      </c>
      <c r="H36" s="89">
        <v>143594.93</v>
      </c>
      <c r="K36" s="251">
        <v>58436.81</v>
      </c>
      <c r="L36" s="251">
        <v>135638.93</v>
      </c>
      <c r="P36" s="232">
        <v>44399.03</v>
      </c>
      <c r="Q36" s="232">
        <v>12226</v>
      </c>
      <c r="U36" s="251">
        <v>79557</v>
      </c>
      <c r="V36" s="251">
        <v>2001291.5</v>
      </c>
      <c r="W36" s="73">
        <v>904945.64</v>
      </c>
      <c r="Y36" s="73">
        <v>1054.23</v>
      </c>
      <c r="AA36" s="73">
        <v>1001100</v>
      </c>
      <c r="AB36" s="73">
        <v>180888</v>
      </c>
      <c r="AC36" s="90">
        <v>1348894</v>
      </c>
      <c r="AF36" s="90">
        <v>562059.06000000006</v>
      </c>
      <c r="AG36" s="90">
        <v>81842.58</v>
      </c>
      <c r="AK36" s="264">
        <f t="shared" si="1"/>
        <v>811601.27</v>
      </c>
      <c r="AL36" s="265">
        <f t="shared" si="2"/>
        <v>56625.03</v>
      </c>
      <c r="AM36" s="289">
        <f t="shared" si="6"/>
        <v>754976.24</v>
      </c>
      <c r="AN36" s="284">
        <f t="shared" si="3"/>
        <v>2087987.87</v>
      </c>
      <c r="AO36" s="292">
        <f t="shared" si="4"/>
        <v>1992795.6400000001</v>
      </c>
      <c r="AP36" s="266">
        <f t="shared" si="5"/>
        <v>95192.229999999981</v>
      </c>
    </row>
    <row r="37" spans="1:42" ht="15" thickBot="1" x14ac:dyDescent="0.25">
      <c r="A37" s="254" t="s">
        <v>300</v>
      </c>
      <c r="B37" s="254" t="s">
        <v>41</v>
      </c>
      <c r="C37" s="293">
        <v>5394</v>
      </c>
      <c r="D37" s="294" t="s">
        <v>838</v>
      </c>
      <c r="E37" s="251" t="s">
        <v>2804</v>
      </c>
      <c r="F37" s="89">
        <v>666056.76</v>
      </c>
      <c r="G37" s="89">
        <v>11116.76</v>
      </c>
      <c r="H37" s="89">
        <v>264094.78999999998</v>
      </c>
      <c r="K37" s="251">
        <v>1546612.72</v>
      </c>
      <c r="L37" s="251">
        <v>798085.23</v>
      </c>
      <c r="P37" s="232">
        <v>38842.019999999997</v>
      </c>
      <c r="R37" s="232">
        <v>88.54</v>
      </c>
      <c r="U37" s="251">
        <v>322501.8</v>
      </c>
      <c r="V37" s="251">
        <v>3800882.66</v>
      </c>
      <c r="W37" s="73">
        <v>1321617.6599999999</v>
      </c>
      <c r="X37" s="73">
        <v>40000</v>
      </c>
      <c r="Y37" s="73">
        <v>1279.71</v>
      </c>
      <c r="AB37" s="73">
        <v>175600</v>
      </c>
      <c r="AC37" s="90">
        <v>519703</v>
      </c>
      <c r="AF37" s="90">
        <v>990033.06</v>
      </c>
      <c r="AG37" s="90">
        <v>269195.64</v>
      </c>
      <c r="AK37" s="264">
        <f t="shared" si="1"/>
        <v>941268.31</v>
      </c>
      <c r="AL37" s="265">
        <f t="shared" si="2"/>
        <v>38930.559999999998</v>
      </c>
      <c r="AM37" s="289">
        <f t="shared" si="6"/>
        <v>902337.75</v>
      </c>
      <c r="AN37" s="284">
        <f t="shared" si="3"/>
        <v>1538497.3699999999</v>
      </c>
      <c r="AO37" s="292">
        <f t="shared" si="4"/>
        <v>1778931.7000000002</v>
      </c>
      <c r="AP37" s="266">
        <f t="shared" si="5"/>
        <v>-240434.33000000031</v>
      </c>
    </row>
    <row r="38" spans="1:42" ht="15" thickBot="1" x14ac:dyDescent="0.25">
      <c r="A38" s="254" t="s">
        <v>304</v>
      </c>
      <c r="B38" s="254" t="s">
        <v>42</v>
      </c>
      <c r="C38" s="293">
        <v>3425</v>
      </c>
      <c r="D38" s="294" t="s">
        <v>839</v>
      </c>
      <c r="E38" s="251" t="s">
        <v>2631</v>
      </c>
      <c r="F38" s="89">
        <v>1007894.69</v>
      </c>
      <c r="G38" s="89">
        <v>8636.75</v>
      </c>
      <c r="H38" s="89">
        <v>62109.3</v>
      </c>
      <c r="K38" s="251">
        <v>541181.75</v>
      </c>
      <c r="L38" s="251">
        <v>243364.5</v>
      </c>
      <c r="O38" s="232">
        <v>2400</v>
      </c>
      <c r="P38" s="232">
        <v>65008</v>
      </c>
      <c r="Q38" s="232">
        <v>76557.16</v>
      </c>
      <c r="R38" s="232">
        <v>637.20000000000005</v>
      </c>
      <c r="S38" s="251">
        <v>482193</v>
      </c>
      <c r="U38" s="251">
        <v>149954.5</v>
      </c>
      <c r="V38" s="251">
        <v>2024806.3999999999</v>
      </c>
      <c r="W38" s="73">
        <v>1399323.4</v>
      </c>
      <c r="Y38" s="73">
        <v>1609.33</v>
      </c>
      <c r="AA38" s="73">
        <v>1152634</v>
      </c>
      <c r="AB38" s="73">
        <v>155060.98000000001</v>
      </c>
      <c r="AC38" s="90">
        <v>1692814</v>
      </c>
      <c r="AF38" s="90">
        <v>765687.33</v>
      </c>
      <c r="AG38" s="90">
        <v>132425.81</v>
      </c>
      <c r="AJ38" s="90">
        <v>28350</v>
      </c>
      <c r="AK38" s="264">
        <f t="shared" si="1"/>
        <v>1078640.74</v>
      </c>
      <c r="AL38" s="265">
        <f t="shared" si="2"/>
        <v>144602.36000000002</v>
      </c>
      <c r="AM38" s="289">
        <f t="shared" si="6"/>
        <v>934038.38</v>
      </c>
      <c r="AN38" s="284">
        <f t="shared" si="3"/>
        <v>2708627.71</v>
      </c>
      <c r="AO38" s="292">
        <f t="shared" si="4"/>
        <v>2619277.14</v>
      </c>
      <c r="AP38" s="266">
        <f t="shared" si="5"/>
        <v>89350.569999999832</v>
      </c>
    </row>
    <row r="39" spans="1:42" ht="15" thickBot="1" x14ac:dyDescent="0.25">
      <c r="A39" s="254" t="s">
        <v>304</v>
      </c>
      <c r="B39" s="254" t="s">
        <v>42</v>
      </c>
      <c r="C39" s="293">
        <v>4047</v>
      </c>
      <c r="D39" s="294" t="s">
        <v>840</v>
      </c>
      <c r="E39" s="251" t="s">
        <v>2632</v>
      </c>
      <c r="F39" s="89">
        <v>1178130.04</v>
      </c>
      <c r="G39" s="89">
        <v>28612.89</v>
      </c>
      <c r="H39" s="89">
        <v>59676.72</v>
      </c>
      <c r="K39" s="251">
        <v>325932.21999999997</v>
      </c>
      <c r="L39" s="251">
        <v>262218.28999999998</v>
      </c>
      <c r="O39" s="232">
        <v>0</v>
      </c>
      <c r="P39" s="232">
        <v>54945</v>
      </c>
      <c r="Q39" s="232">
        <v>180520</v>
      </c>
      <c r="R39" s="232">
        <v>3008</v>
      </c>
      <c r="U39" s="251">
        <v>172536.46</v>
      </c>
      <c r="V39" s="251">
        <v>2381908.6800000002</v>
      </c>
      <c r="W39" s="73">
        <v>1446470.81</v>
      </c>
      <c r="Y39" s="73">
        <v>2478.6799999999998</v>
      </c>
      <c r="AA39" s="73">
        <v>1143799.8999999999</v>
      </c>
      <c r="AB39" s="73">
        <v>127296.89</v>
      </c>
      <c r="AC39" s="90">
        <v>1678005.9</v>
      </c>
      <c r="AF39" s="90">
        <v>924049.4</v>
      </c>
      <c r="AG39" s="90">
        <v>179272.98</v>
      </c>
      <c r="AJ39" s="90">
        <v>26784</v>
      </c>
      <c r="AK39" s="264">
        <f t="shared" si="1"/>
        <v>1266419.6499999999</v>
      </c>
      <c r="AL39" s="265">
        <f t="shared" si="2"/>
        <v>238473</v>
      </c>
      <c r="AM39" s="289">
        <f t="shared" si="6"/>
        <v>1027946.6499999999</v>
      </c>
      <c r="AN39" s="284">
        <f t="shared" si="3"/>
        <v>2720046.28</v>
      </c>
      <c r="AO39" s="292">
        <f t="shared" si="4"/>
        <v>2808112.28</v>
      </c>
      <c r="AP39" s="266">
        <f t="shared" si="5"/>
        <v>-88066</v>
      </c>
    </row>
    <row r="40" spans="1:42" ht="15" thickBot="1" x14ac:dyDescent="0.25">
      <c r="A40" s="254" t="s">
        <v>304</v>
      </c>
      <c r="B40" s="254" t="s">
        <v>42</v>
      </c>
      <c r="C40" s="293">
        <v>3656</v>
      </c>
      <c r="D40" s="294" t="s">
        <v>841</v>
      </c>
      <c r="E40" s="251" t="s">
        <v>2633</v>
      </c>
      <c r="F40" s="89">
        <v>582374.52</v>
      </c>
      <c r="G40" s="89">
        <v>32229.4</v>
      </c>
      <c r="H40" s="89">
        <v>162621.06</v>
      </c>
      <c r="K40" s="251">
        <v>978256.07</v>
      </c>
      <c r="L40" s="251">
        <v>238064.19</v>
      </c>
      <c r="O40" s="232">
        <v>0</v>
      </c>
      <c r="P40" s="232">
        <v>59060.38</v>
      </c>
      <c r="R40" s="232">
        <v>375</v>
      </c>
      <c r="S40" s="251">
        <v>255606</v>
      </c>
      <c r="U40" s="251">
        <v>437147.66</v>
      </c>
      <c r="V40" s="251">
        <v>2692203.68</v>
      </c>
      <c r="W40" s="73">
        <v>1645660.36</v>
      </c>
      <c r="Y40" s="73">
        <v>862.34</v>
      </c>
      <c r="AA40" s="73">
        <v>1772221.2</v>
      </c>
      <c r="AB40" s="73">
        <v>94726</v>
      </c>
      <c r="AC40" s="90">
        <v>2200157.2000000002</v>
      </c>
      <c r="AF40" s="90">
        <v>1153058.75</v>
      </c>
      <c r="AG40" s="90">
        <v>230270.59</v>
      </c>
      <c r="AK40" s="264">
        <f t="shared" si="1"/>
        <v>777224.98</v>
      </c>
      <c r="AL40" s="265">
        <f t="shared" si="2"/>
        <v>59435.38</v>
      </c>
      <c r="AM40" s="289">
        <f t="shared" si="6"/>
        <v>717789.6</v>
      </c>
      <c r="AN40" s="284">
        <f t="shared" si="3"/>
        <v>3513469.9000000004</v>
      </c>
      <c r="AO40" s="292">
        <f t="shared" si="4"/>
        <v>3583486.54</v>
      </c>
      <c r="AP40" s="266">
        <f t="shared" si="5"/>
        <v>-70016.639999999665</v>
      </c>
    </row>
    <row r="41" spans="1:42" ht="15" thickBot="1" x14ac:dyDescent="0.25">
      <c r="A41" s="254" t="s">
        <v>304</v>
      </c>
      <c r="B41" s="254" t="s">
        <v>42</v>
      </c>
      <c r="C41" s="293">
        <v>3640</v>
      </c>
      <c r="D41" s="294" t="s">
        <v>842</v>
      </c>
      <c r="E41" s="251" t="s">
        <v>2634</v>
      </c>
      <c r="F41" s="89">
        <v>377000.59</v>
      </c>
      <c r="G41" s="89">
        <v>22084</v>
      </c>
      <c r="H41" s="89">
        <v>114663.32</v>
      </c>
      <c r="K41" s="251">
        <v>294955.33</v>
      </c>
      <c r="L41" s="251">
        <v>174915.22</v>
      </c>
      <c r="O41" s="232">
        <v>3500</v>
      </c>
      <c r="P41" s="232">
        <v>58698</v>
      </c>
      <c r="Q41" s="232">
        <v>13040</v>
      </c>
      <c r="R41" s="232">
        <v>806</v>
      </c>
      <c r="S41" s="251">
        <v>231690</v>
      </c>
      <c r="U41" s="251">
        <v>-93127</v>
      </c>
      <c r="V41" s="251">
        <v>2888756.2</v>
      </c>
      <c r="W41" s="73">
        <v>1620740.88</v>
      </c>
      <c r="Y41" s="73">
        <v>548.37</v>
      </c>
      <c r="AA41" s="73">
        <v>1577757</v>
      </c>
      <c r="AB41" s="73">
        <v>74682.38</v>
      </c>
      <c r="AC41" s="90">
        <v>2167302</v>
      </c>
      <c r="AF41" s="90">
        <v>787706.59</v>
      </c>
      <c r="AG41" s="90">
        <v>185873.9</v>
      </c>
      <c r="AJ41" s="90">
        <v>26257.5</v>
      </c>
      <c r="AK41" s="264">
        <f t="shared" si="1"/>
        <v>513747.91000000003</v>
      </c>
      <c r="AL41" s="265">
        <f t="shared" si="2"/>
        <v>76044</v>
      </c>
      <c r="AM41" s="289">
        <f t="shared" si="6"/>
        <v>437703.91000000003</v>
      </c>
      <c r="AN41" s="284">
        <f t="shared" si="3"/>
        <v>3273728.63</v>
      </c>
      <c r="AO41" s="292">
        <f t="shared" si="4"/>
        <v>3167139.9899999998</v>
      </c>
      <c r="AP41" s="266">
        <f t="shared" si="5"/>
        <v>106588.64000000013</v>
      </c>
    </row>
    <row r="42" spans="1:42" ht="15" thickBot="1" x14ac:dyDescent="0.25">
      <c r="A42" s="254" t="s">
        <v>304</v>
      </c>
      <c r="B42" s="254" t="s">
        <v>42</v>
      </c>
      <c r="C42" s="293">
        <v>7398</v>
      </c>
      <c r="D42" s="294" t="s">
        <v>843</v>
      </c>
      <c r="E42" s="251" t="s">
        <v>2635</v>
      </c>
      <c r="F42" s="89">
        <v>941920.63</v>
      </c>
      <c r="G42" s="89">
        <v>63636</v>
      </c>
      <c r="H42" s="89">
        <v>71011.960000000006</v>
      </c>
      <c r="K42" s="251">
        <v>506723.87</v>
      </c>
      <c r="L42" s="251">
        <v>328105.82</v>
      </c>
      <c r="O42" s="232">
        <v>2000</v>
      </c>
      <c r="P42" s="232">
        <v>95074.23</v>
      </c>
      <c r="R42" s="232">
        <v>735.72</v>
      </c>
      <c r="S42" s="251">
        <v>28380</v>
      </c>
      <c r="U42" s="251">
        <v>318964.15000000002</v>
      </c>
      <c r="V42" s="251">
        <v>3281518.85</v>
      </c>
      <c r="W42" s="73">
        <v>2791626</v>
      </c>
      <c r="Y42" s="73">
        <v>1734.94</v>
      </c>
      <c r="AA42" s="73">
        <v>2788163.5</v>
      </c>
      <c r="AB42" s="73">
        <v>335236.93</v>
      </c>
      <c r="AC42" s="90">
        <v>3711287.5</v>
      </c>
      <c r="AF42" s="90">
        <v>1434222.5</v>
      </c>
      <c r="AG42" s="90">
        <v>280636.57</v>
      </c>
      <c r="AH42" s="90">
        <v>70484.899999999994</v>
      </c>
      <c r="AJ42" s="90">
        <v>75666</v>
      </c>
      <c r="AK42" s="264">
        <f t="shared" si="1"/>
        <v>1076568.5900000001</v>
      </c>
      <c r="AL42" s="265">
        <f t="shared" si="2"/>
        <v>97809.95</v>
      </c>
      <c r="AM42" s="289">
        <f t="shared" si="6"/>
        <v>978758.64000000013</v>
      </c>
      <c r="AN42" s="284">
        <f t="shared" si="3"/>
        <v>5916761.3699999992</v>
      </c>
      <c r="AO42" s="292">
        <f t="shared" si="4"/>
        <v>5572297.4700000007</v>
      </c>
      <c r="AP42" s="266">
        <f t="shared" si="5"/>
        <v>344463.89999999851</v>
      </c>
    </row>
    <row r="43" spans="1:42" ht="15" thickBot="1" x14ac:dyDescent="0.25">
      <c r="A43" s="254" t="s">
        <v>304</v>
      </c>
      <c r="B43" s="254" t="s">
        <v>42</v>
      </c>
      <c r="C43" s="293">
        <v>7430</v>
      </c>
      <c r="D43" s="294" t="s">
        <v>844</v>
      </c>
      <c r="E43" s="251" t="s">
        <v>2636</v>
      </c>
      <c r="F43" s="89">
        <v>1086426.72</v>
      </c>
      <c r="G43" s="89">
        <v>18514.5</v>
      </c>
      <c r="H43" s="89">
        <v>111356.55</v>
      </c>
      <c r="K43" s="251">
        <v>164390.94</v>
      </c>
      <c r="L43" s="251">
        <v>773758.2</v>
      </c>
      <c r="O43" s="232">
        <v>6000</v>
      </c>
      <c r="P43" s="232">
        <v>89506.3</v>
      </c>
      <c r="R43" s="232">
        <v>473.04</v>
      </c>
      <c r="S43" s="251">
        <v>160135</v>
      </c>
      <c r="U43" s="251">
        <v>308544.71999999997</v>
      </c>
      <c r="V43" s="251">
        <v>3750097.45</v>
      </c>
      <c r="W43" s="73">
        <v>2803374.37</v>
      </c>
      <c r="Y43" s="73">
        <v>1952.47</v>
      </c>
      <c r="AA43" s="73">
        <v>1951194</v>
      </c>
      <c r="AB43" s="73">
        <v>342698.02</v>
      </c>
      <c r="AC43" s="90">
        <v>2729614</v>
      </c>
      <c r="AF43" s="90">
        <v>1523518.49</v>
      </c>
      <c r="AG43" s="90">
        <v>284352.78000000003</v>
      </c>
      <c r="AJ43" s="90">
        <v>58360.5</v>
      </c>
      <c r="AK43" s="264">
        <f t="shared" si="1"/>
        <v>1216297.77</v>
      </c>
      <c r="AL43" s="265">
        <f t="shared" si="2"/>
        <v>95979.34</v>
      </c>
      <c r="AM43" s="289">
        <f t="shared" si="6"/>
        <v>1120318.43</v>
      </c>
      <c r="AN43" s="284">
        <f t="shared" si="3"/>
        <v>5099218.8599999994</v>
      </c>
      <c r="AO43" s="292">
        <f t="shared" si="4"/>
        <v>4595845.7700000005</v>
      </c>
      <c r="AP43" s="266">
        <f t="shared" si="5"/>
        <v>503373.08999999892</v>
      </c>
    </row>
    <row r="44" spans="1:42" ht="15" thickBot="1" x14ac:dyDescent="0.25">
      <c r="A44" s="254" t="s">
        <v>304</v>
      </c>
      <c r="B44" s="254" t="s">
        <v>42</v>
      </c>
      <c r="C44" s="293">
        <v>2978</v>
      </c>
      <c r="D44" s="294" t="s">
        <v>845</v>
      </c>
      <c r="E44" s="251" t="s">
        <v>2637</v>
      </c>
      <c r="F44" s="89">
        <v>678370.8</v>
      </c>
      <c r="G44" s="89">
        <v>5392.98</v>
      </c>
      <c r="H44" s="89">
        <v>145820.82</v>
      </c>
      <c r="K44" s="251">
        <v>367952.07</v>
      </c>
      <c r="L44" s="251">
        <v>274076.57</v>
      </c>
      <c r="O44" s="232">
        <v>13032</v>
      </c>
      <c r="P44" s="232">
        <v>40890</v>
      </c>
      <c r="Q44" s="232">
        <v>254298</v>
      </c>
      <c r="U44" s="251">
        <v>105632.35</v>
      </c>
      <c r="V44" s="251">
        <v>1851653.95</v>
      </c>
      <c r="W44" s="73">
        <v>1404549.99</v>
      </c>
      <c r="Y44" s="73">
        <v>1283.1600000000001</v>
      </c>
      <c r="AA44" s="73">
        <v>1024222.41</v>
      </c>
      <c r="AB44" s="73">
        <v>108013.19</v>
      </c>
      <c r="AC44" s="90">
        <v>1672866.41</v>
      </c>
      <c r="AF44" s="90">
        <v>703129.2</v>
      </c>
      <c r="AG44" s="90">
        <v>144117.88</v>
      </c>
      <c r="AJ44" s="90">
        <v>35406</v>
      </c>
      <c r="AK44" s="264">
        <f t="shared" si="1"/>
        <v>829584.60000000009</v>
      </c>
      <c r="AL44" s="265">
        <f t="shared" si="2"/>
        <v>308220</v>
      </c>
      <c r="AM44" s="289">
        <f t="shared" si="6"/>
        <v>521364.60000000009</v>
      </c>
      <c r="AN44" s="284">
        <f t="shared" si="3"/>
        <v>2538068.75</v>
      </c>
      <c r="AO44" s="292">
        <f t="shared" si="4"/>
        <v>2555519.4899999998</v>
      </c>
      <c r="AP44" s="266">
        <f t="shared" si="5"/>
        <v>-17450.739999999758</v>
      </c>
    </row>
    <row r="45" spans="1:42" ht="15" thickBot="1" x14ac:dyDescent="0.25">
      <c r="A45" s="254" t="s">
        <v>304</v>
      </c>
      <c r="B45" s="254" t="s">
        <v>42</v>
      </c>
      <c r="C45" s="293">
        <v>3394</v>
      </c>
      <c r="D45" s="294" t="s">
        <v>846</v>
      </c>
      <c r="E45" s="251" t="s">
        <v>2779</v>
      </c>
      <c r="F45" s="89">
        <v>330985.07</v>
      </c>
      <c r="G45" s="89">
        <v>15399.32</v>
      </c>
      <c r="H45" s="89">
        <v>39046.85</v>
      </c>
      <c r="K45" s="251">
        <v>295935.71999999997</v>
      </c>
      <c r="L45" s="251">
        <v>384680.72</v>
      </c>
      <c r="O45" s="232">
        <v>22200</v>
      </c>
      <c r="P45" s="232">
        <v>74175</v>
      </c>
      <c r="Q45" s="232">
        <v>137320</v>
      </c>
      <c r="R45" s="232">
        <v>316.26</v>
      </c>
      <c r="U45" s="251">
        <v>93179.91</v>
      </c>
      <c r="V45" s="251">
        <v>1865771.67</v>
      </c>
      <c r="W45" s="73">
        <v>1218257.3</v>
      </c>
      <c r="Y45" s="73">
        <v>675.6</v>
      </c>
      <c r="AA45" s="73">
        <v>1038671</v>
      </c>
      <c r="AB45" s="73">
        <v>181295.84</v>
      </c>
      <c r="AC45" s="90">
        <v>1696377</v>
      </c>
      <c r="AF45" s="90">
        <v>803165.83</v>
      </c>
      <c r="AG45" s="90">
        <v>173334.79</v>
      </c>
      <c r="AJ45" s="90">
        <v>14921</v>
      </c>
      <c r="AK45" s="264">
        <f t="shared" si="1"/>
        <v>385431.24</v>
      </c>
      <c r="AL45" s="265">
        <f t="shared" si="2"/>
        <v>234011.26</v>
      </c>
      <c r="AM45" s="289">
        <f t="shared" si="6"/>
        <v>151419.97999999998</v>
      </c>
      <c r="AN45" s="284">
        <f t="shared" si="3"/>
        <v>2438899.7400000002</v>
      </c>
      <c r="AO45" s="292">
        <f t="shared" si="4"/>
        <v>2687798.62</v>
      </c>
      <c r="AP45" s="266">
        <f t="shared" si="5"/>
        <v>-248898.87999999989</v>
      </c>
    </row>
    <row r="46" spans="1:42" ht="15" thickBot="1" x14ac:dyDescent="0.25">
      <c r="A46" s="254" t="s">
        <v>304</v>
      </c>
      <c r="B46" s="254" t="s">
        <v>42</v>
      </c>
      <c r="C46" s="293">
        <v>1969</v>
      </c>
      <c r="D46" s="294" t="s">
        <v>847</v>
      </c>
      <c r="E46" s="251" t="s">
        <v>2780</v>
      </c>
      <c r="F46" s="89">
        <v>227782.51</v>
      </c>
      <c r="G46" s="89">
        <v>0</v>
      </c>
      <c r="H46" s="89">
        <v>169209.12</v>
      </c>
      <c r="K46" s="251">
        <v>564927.73</v>
      </c>
      <c r="L46" s="251">
        <v>188408.7</v>
      </c>
      <c r="O46" s="232">
        <v>0</v>
      </c>
      <c r="P46" s="232">
        <v>33850</v>
      </c>
      <c r="S46" s="251">
        <v>47300</v>
      </c>
      <c r="U46" s="251">
        <v>161936.54</v>
      </c>
      <c r="V46" s="251">
        <v>1234901.48</v>
      </c>
      <c r="W46" s="73">
        <v>863340.66</v>
      </c>
      <c r="Y46" s="73">
        <v>601.83000000000004</v>
      </c>
      <c r="AA46" s="73">
        <v>1148404</v>
      </c>
      <c r="AB46" s="73">
        <v>109588.06</v>
      </c>
      <c r="AC46" s="90">
        <v>1564404</v>
      </c>
      <c r="AF46" s="90">
        <v>346968.78</v>
      </c>
      <c r="AG46" s="90">
        <v>141704.79</v>
      </c>
      <c r="AJ46" s="90">
        <v>25857</v>
      </c>
      <c r="AK46" s="264">
        <f t="shared" si="1"/>
        <v>396991.63</v>
      </c>
      <c r="AL46" s="265">
        <f t="shared" si="2"/>
        <v>33850</v>
      </c>
      <c r="AM46" s="289">
        <f t="shared" si="6"/>
        <v>363141.63</v>
      </c>
      <c r="AN46" s="284">
        <f t="shared" si="3"/>
        <v>2121934.5499999998</v>
      </c>
      <c r="AO46" s="292">
        <f t="shared" si="4"/>
        <v>2078934.57</v>
      </c>
      <c r="AP46" s="266">
        <f t="shared" si="5"/>
        <v>42999.979999999749</v>
      </c>
    </row>
    <row r="47" spans="1:42" ht="15" thickBot="1" x14ac:dyDescent="0.25">
      <c r="A47" s="254" t="s">
        <v>304</v>
      </c>
      <c r="B47" s="254" t="s">
        <v>42</v>
      </c>
      <c r="C47" s="293">
        <v>3732</v>
      </c>
      <c r="D47" s="294" t="s">
        <v>848</v>
      </c>
      <c r="E47" s="251" t="s">
        <v>2798</v>
      </c>
      <c r="F47" s="89">
        <v>516154.15</v>
      </c>
      <c r="G47" s="89">
        <v>0</v>
      </c>
      <c r="H47" s="89">
        <v>69214.850000000006</v>
      </c>
      <c r="K47" s="251">
        <v>1065162.08</v>
      </c>
      <c r="L47" s="251">
        <v>334166.88</v>
      </c>
      <c r="O47" s="232">
        <v>3800</v>
      </c>
      <c r="P47" s="232">
        <v>56372</v>
      </c>
      <c r="Q47" s="232">
        <v>113500</v>
      </c>
      <c r="S47" s="251">
        <v>383062</v>
      </c>
      <c r="U47" s="251">
        <v>-406528.46</v>
      </c>
      <c r="V47" s="251">
        <v>2300894.7000000002</v>
      </c>
      <c r="W47" s="73">
        <v>1578653.47</v>
      </c>
      <c r="Y47" s="73">
        <v>773.77</v>
      </c>
      <c r="AA47" s="73">
        <v>1052587.5</v>
      </c>
      <c r="AB47" s="73">
        <v>95295.55</v>
      </c>
      <c r="AC47" s="90">
        <v>1601857.5</v>
      </c>
      <c r="AF47" s="90">
        <v>702360.79</v>
      </c>
      <c r="AG47" s="90">
        <v>198108.21</v>
      </c>
      <c r="AJ47" s="90">
        <v>2610</v>
      </c>
      <c r="AK47" s="264">
        <f t="shared" si="1"/>
        <v>585369</v>
      </c>
      <c r="AL47" s="265">
        <f t="shared" si="2"/>
        <v>173672</v>
      </c>
      <c r="AM47" s="289">
        <f t="shared" si="6"/>
        <v>411697</v>
      </c>
      <c r="AN47" s="284">
        <f t="shared" si="3"/>
        <v>2727310.29</v>
      </c>
      <c r="AO47" s="292">
        <f t="shared" si="4"/>
        <v>2504936.5</v>
      </c>
      <c r="AP47" s="266">
        <f t="shared" si="5"/>
        <v>222373.79000000004</v>
      </c>
    </row>
    <row r="48" spans="1:42" ht="15" thickBot="1" x14ac:dyDescent="0.25">
      <c r="A48" s="254" t="s">
        <v>304</v>
      </c>
      <c r="B48" s="254" t="s">
        <v>42</v>
      </c>
      <c r="C48" s="293">
        <v>3225</v>
      </c>
      <c r="D48" s="294" t="s">
        <v>849</v>
      </c>
      <c r="E48" s="251" t="s">
        <v>2805</v>
      </c>
      <c r="F48" s="89">
        <v>585307.13</v>
      </c>
      <c r="G48" s="89">
        <v>6209.5</v>
      </c>
      <c r="H48" s="89">
        <v>88485.63</v>
      </c>
      <c r="K48" s="251">
        <v>4094776.34</v>
      </c>
      <c r="L48" s="251">
        <v>239901.07</v>
      </c>
      <c r="O48" s="232">
        <v>3000</v>
      </c>
      <c r="P48" s="232">
        <v>36978.97</v>
      </c>
      <c r="S48" s="251">
        <v>3840</v>
      </c>
      <c r="U48" s="251">
        <v>-90205.32</v>
      </c>
      <c r="V48" s="251">
        <v>4006426</v>
      </c>
      <c r="W48" s="73">
        <v>1760935.32</v>
      </c>
      <c r="Y48" s="73">
        <v>1074.77</v>
      </c>
      <c r="AA48" s="73">
        <v>874960.2</v>
      </c>
      <c r="AB48" s="73">
        <v>140580</v>
      </c>
      <c r="AC48" s="90">
        <v>1481560.2</v>
      </c>
      <c r="AF48" s="90">
        <v>649295.24</v>
      </c>
      <c r="AG48" s="90">
        <v>285298.15000000002</v>
      </c>
      <c r="AJ48" s="90">
        <v>30643.5</v>
      </c>
      <c r="AK48" s="264">
        <f t="shared" si="1"/>
        <v>680002.26</v>
      </c>
      <c r="AL48" s="265">
        <f t="shared" si="2"/>
        <v>39978.97</v>
      </c>
      <c r="AM48" s="289">
        <f t="shared" si="6"/>
        <v>640023.29</v>
      </c>
      <c r="AN48" s="284">
        <f t="shared" si="3"/>
        <v>2777550.29</v>
      </c>
      <c r="AO48" s="292">
        <f t="shared" si="4"/>
        <v>2446797.09</v>
      </c>
      <c r="AP48" s="266">
        <f t="shared" si="5"/>
        <v>330753.20000000019</v>
      </c>
    </row>
    <row r="49" spans="1:42" ht="15" thickBot="1" x14ac:dyDescent="0.25">
      <c r="A49" s="254" t="s">
        <v>29</v>
      </c>
      <c r="B49" s="254" t="s">
        <v>30</v>
      </c>
      <c r="C49" s="293">
        <v>3207</v>
      </c>
      <c r="D49" s="294" t="s">
        <v>850</v>
      </c>
      <c r="E49" s="251" t="s">
        <v>2638</v>
      </c>
      <c r="F49" s="89">
        <v>246843.44</v>
      </c>
      <c r="G49" s="89">
        <v>167143.60999999999</v>
      </c>
      <c r="H49" s="89">
        <v>159840.18</v>
      </c>
      <c r="K49" s="251">
        <v>317472.25</v>
      </c>
      <c r="L49" s="251">
        <v>268347.02</v>
      </c>
      <c r="O49" s="232">
        <v>8000</v>
      </c>
      <c r="P49" s="232">
        <v>45461.33</v>
      </c>
      <c r="U49" s="251">
        <v>-110</v>
      </c>
      <c r="V49" s="251">
        <v>1877057.75</v>
      </c>
      <c r="W49" s="73">
        <v>1063265.06</v>
      </c>
      <c r="Y49" s="73">
        <v>560.45000000000005</v>
      </c>
      <c r="AA49" s="73">
        <v>1392981</v>
      </c>
      <c r="AB49" s="73">
        <v>19950</v>
      </c>
      <c r="AC49" s="90">
        <v>1670831</v>
      </c>
      <c r="AF49" s="90">
        <v>622938.37</v>
      </c>
      <c r="AG49" s="90">
        <v>156731.04</v>
      </c>
      <c r="AK49" s="264">
        <f t="shared" si="1"/>
        <v>573827.23</v>
      </c>
      <c r="AL49" s="265">
        <f t="shared" si="2"/>
        <v>53461.33</v>
      </c>
      <c r="AM49" s="289">
        <f t="shared" si="6"/>
        <v>520365.89999999997</v>
      </c>
      <c r="AN49" s="284">
        <f t="shared" si="3"/>
        <v>2476756.5099999998</v>
      </c>
      <c r="AO49" s="292">
        <f t="shared" si="4"/>
        <v>2450500.41</v>
      </c>
      <c r="AP49" s="266">
        <f t="shared" si="5"/>
        <v>26256.099999999627</v>
      </c>
    </row>
    <row r="50" spans="1:42" ht="15" thickBot="1" x14ac:dyDescent="0.25">
      <c r="A50" s="254" t="s">
        <v>29</v>
      </c>
      <c r="B50" s="254" t="s">
        <v>30</v>
      </c>
      <c r="C50" s="255">
        <v>3287</v>
      </c>
      <c r="D50" s="256" t="s">
        <v>851</v>
      </c>
      <c r="E50" s="251" t="s">
        <v>2639</v>
      </c>
      <c r="F50" s="89">
        <v>87741.06</v>
      </c>
      <c r="G50" s="89">
        <v>189047.48</v>
      </c>
      <c r="H50" s="89">
        <v>60000.41</v>
      </c>
      <c r="K50" s="251">
        <v>467482.6</v>
      </c>
      <c r="L50" s="251">
        <v>301529.8</v>
      </c>
      <c r="O50" s="232">
        <v>4500</v>
      </c>
      <c r="P50" s="232">
        <v>33054</v>
      </c>
      <c r="U50" s="251">
        <v>8</v>
      </c>
      <c r="V50" s="251">
        <v>2506199.65</v>
      </c>
      <c r="W50" s="73">
        <v>987346.25</v>
      </c>
      <c r="X50" s="73">
        <v>169340</v>
      </c>
      <c r="Y50" s="73">
        <v>259.43</v>
      </c>
      <c r="AA50" s="73">
        <v>2122168.4</v>
      </c>
      <c r="AB50" s="73">
        <v>215400</v>
      </c>
      <c r="AC50" s="90">
        <v>2486152.4</v>
      </c>
      <c r="AF50" s="90">
        <v>766995.2</v>
      </c>
      <c r="AG50" s="90">
        <v>73133.399999999994</v>
      </c>
      <c r="AJ50" s="90">
        <v>11760</v>
      </c>
      <c r="AK50" s="264">
        <f t="shared" si="1"/>
        <v>336788.95000000007</v>
      </c>
      <c r="AL50" s="265">
        <f t="shared" si="2"/>
        <v>37554</v>
      </c>
      <c r="AM50" s="289">
        <f t="shared" si="6"/>
        <v>299234.95000000007</v>
      </c>
      <c r="AN50" s="284">
        <f t="shared" si="3"/>
        <v>3494514.08</v>
      </c>
      <c r="AO50" s="292">
        <f t="shared" si="4"/>
        <v>3338040.9999999995</v>
      </c>
      <c r="AP50" s="266">
        <f t="shared" si="5"/>
        <v>156473.08000000054</v>
      </c>
    </row>
    <row r="51" spans="1:42" s="276" customFormat="1" ht="15" thickBot="1" x14ac:dyDescent="0.25">
      <c r="A51" s="257" t="s">
        <v>29</v>
      </c>
      <c r="B51" s="257" t="s">
        <v>30</v>
      </c>
      <c r="C51" s="258">
        <v>2936</v>
      </c>
      <c r="D51" s="259" t="s">
        <v>852</v>
      </c>
      <c r="E51" s="251" t="s">
        <v>2640</v>
      </c>
      <c r="F51" s="89">
        <v>85378.51</v>
      </c>
      <c r="G51" s="89">
        <v>14694.87</v>
      </c>
      <c r="H51" s="89">
        <v>73762.64</v>
      </c>
      <c r="I51" s="89"/>
      <c r="J51" s="251"/>
      <c r="K51" s="251">
        <v>3</v>
      </c>
      <c r="L51" s="251">
        <v>162420.29999999999</v>
      </c>
      <c r="M51" s="251"/>
      <c r="N51" s="251"/>
      <c r="O51" s="232">
        <v>3500</v>
      </c>
      <c r="P51" s="232">
        <v>41242.57</v>
      </c>
      <c r="Q51" s="232"/>
      <c r="R51" s="232"/>
      <c r="S51" s="251"/>
      <c r="T51" s="251">
        <v>-238853.94</v>
      </c>
      <c r="U51" s="251">
        <v>3435</v>
      </c>
      <c r="V51" s="251">
        <v>1985151.03</v>
      </c>
      <c r="W51" s="73">
        <v>1035107.1</v>
      </c>
      <c r="X51" s="73">
        <v>144390</v>
      </c>
      <c r="Y51" s="73"/>
      <c r="Z51" s="73"/>
      <c r="AA51" s="73">
        <v>1234026.5</v>
      </c>
      <c r="AB51" s="73">
        <v>61536.25</v>
      </c>
      <c r="AC51" s="90">
        <v>1574326.5</v>
      </c>
      <c r="AD51" s="90"/>
      <c r="AE51" s="90"/>
      <c r="AF51" s="90">
        <v>802062.67</v>
      </c>
      <c r="AG51" s="90">
        <v>99571.64</v>
      </c>
      <c r="AH51" s="90"/>
      <c r="AI51" s="90"/>
      <c r="AJ51" s="90">
        <v>20000</v>
      </c>
      <c r="AK51" s="264">
        <f t="shared" si="1"/>
        <v>173836.02</v>
      </c>
      <c r="AL51" s="265">
        <f t="shared" si="2"/>
        <v>44742.57</v>
      </c>
      <c r="AM51" s="289">
        <f t="shared" si="6"/>
        <v>129093.44999999998</v>
      </c>
      <c r="AN51" s="284">
        <f t="shared" si="3"/>
        <v>2475059.85</v>
      </c>
      <c r="AO51" s="292">
        <f t="shared" si="4"/>
        <v>2495960.81</v>
      </c>
      <c r="AP51" s="295">
        <f t="shared" si="5"/>
        <v>-20900.959999999963</v>
      </c>
    </row>
    <row r="52" spans="1:42" s="276" customFormat="1" ht="15" thickBot="1" x14ac:dyDescent="0.25">
      <c r="A52" s="257" t="s">
        <v>29</v>
      </c>
      <c r="B52" s="257" t="s">
        <v>30</v>
      </c>
      <c r="C52" s="258">
        <v>2495</v>
      </c>
      <c r="D52" s="259" t="s">
        <v>853</v>
      </c>
      <c r="E52" s="251" t="s">
        <v>2641</v>
      </c>
      <c r="F52" s="89">
        <v>67169</v>
      </c>
      <c r="G52" s="89">
        <v>86802.31</v>
      </c>
      <c r="H52" s="89">
        <v>141863.74</v>
      </c>
      <c r="I52" s="89"/>
      <c r="J52" s="251"/>
      <c r="K52" s="251">
        <v>769272.9</v>
      </c>
      <c r="L52" s="251">
        <v>223623.66</v>
      </c>
      <c r="M52" s="251"/>
      <c r="N52" s="251"/>
      <c r="O52" s="232">
        <v>67453</v>
      </c>
      <c r="P52" s="232">
        <v>32785</v>
      </c>
      <c r="Q52" s="232"/>
      <c r="R52" s="232"/>
      <c r="S52" s="251">
        <v>1200</v>
      </c>
      <c r="T52" s="251">
        <v>-274361.78999999998</v>
      </c>
      <c r="U52" s="251">
        <v>-355164.49</v>
      </c>
      <c r="V52" s="251">
        <v>1821817.03</v>
      </c>
      <c r="W52" s="73">
        <v>1277698.6599999999</v>
      </c>
      <c r="X52" s="73">
        <v>80000</v>
      </c>
      <c r="Y52" s="73">
        <v>393.7</v>
      </c>
      <c r="Z52" s="73"/>
      <c r="AA52" s="73">
        <v>1975463</v>
      </c>
      <c r="AB52" s="73">
        <v>300</v>
      </c>
      <c r="AC52" s="90">
        <v>2405228</v>
      </c>
      <c r="AD52" s="90"/>
      <c r="AE52" s="90"/>
      <c r="AF52" s="90">
        <v>743408.3</v>
      </c>
      <c r="AG52" s="90">
        <v>61368.2</v>
      </c>
      <c r="AH52" s="90"/>
      <c r="AI52" s="90"/>
      <c r="AJ52" s="90"/>
      <c r="AK52" s="264">
        <f t="shared" si="1"/>
        <v>295835.05</v>
      </c>
      <c r="AL52" s="265">
        <f t="shared" si="2"/>
        <v>100238</v>
      </c>
      <c r="AM52" s="289">
        <f t="shared" si="6"/>
        <v>195597.05</v>
      </c>
      <c r="AN52" s="284">
        <f t="shared" si="3"/>
        <v>3333855.36</v>
      </c>
      <c r="AO52" s="292">
        <f t="shared" si="4"/>
        <v>3210004.5</v>
      </c>
      <c r="AP52" s="295">
        <f t="shared" si="5"/>
        <v>123850.85999999987</v>
      </c>
    </row>
    <row r="53" spans="1:42" s="276" customFormat="1" ht="15" thickBot="1" x14ac:dyDescent="0.25">
      <c r="A53" s="257" t="s">
        <v>29</v>
      </c>
      <c r="B53" s="257" t="s">
        <v>30</v>
      </c>
      <c r="C53" s="258">
        <v>5264</v>
      </c>
      <c r="D53" s="259" t="s">
        <v>854</v>
      </c>
      <c r="E53" s="251" t="s">
        <v>2642</v>
      </c>
      <c r="F53" s="89">
        <v>519404.86</v>
      </c>
      <c r="G53" s="89">
        <v>218555.06</v>
      </c>
      <c r="H53" s="89">
        <v>241685.24</v>
      </c>
      <c r="I53" s="89"/>
      <c r="J53" s="251"/>
      <c r="K53" s="251">
        <v>537392.15</v>
      </c>
      <c r="L53" s="251">
        <v>515179.73</v>
      </c>
      <c r="M53" s="251"/>
      <c r="N53" s="251"/>
      <c r="O53" s="232">
        <v>0</v>
      </c>
      <c r="P53" s="232">
        <v>46559</v>
      </c>
      <c r="Q53" s="232"/>
      <c r="R53" s="232"/>
      <c r="S53" s="251"/>
      <c r="T53" s="251"/>
      <c r="U53" s="251">
        <v>-4616179.9000000004</v>
      </c>
      <c r="V53" s="251">
        <v>1102265.42</v>
      </c>
      <c r="W53" s="73">
        <v>1669871.1</v>
      </c>
      <c r="X53" s="73">
        <v>170000</v>
      </c>
      <c r="Y53" s="73">
        <v>908.97</v>
      </c>
      <c r="Z53" s="73"/>
      <c r="AA53" s="73">
        <v>1787590</v>
      </c>
      <c r="AB53" s="73">
        <v>133200</v>
      </c>
      <c r="AC53" s="90">
        <v>2582966</v>
      </c>
      <c r="AD53" s="90"/>
      <c r="AE53" s="90"/>
      <c r="AF53" s="90">
        <v>936367.77</v>
      </c>
      <c r="AG53" s="90">
        <v>81793.38</v>
      </c>
      <c r="AH53" s="90"/>
      <c r="AI53" s="90">
        <v>3100</v>
      </c>
      <c r="AJ53" s="90">
        <v>6418</v>
      </c>
      <c r="AK53" s="264">
        <f t="shared" si="1"/>
        <v>979645.15999999992</v>
      </c>
      <c r="AL53" s="265">
        <f t="shared" si="2"/>
        <v>46559</v>
      </c>
      <c r="AM53" s="289">
        <f t="shared" si="6"/>
        <v>933086.15999999992</v>
      </c>
      <c r="AN53" s="284">
        <f t="shared" si="3"/>
        <v>3761570.0700000003</v>
      </c>
      <c r="AO53" s="292">
        <f t="shared" si="4"/>
        <v>3610645.15</v>
      </c>
      <c r="AP53" s="295">
        <f t="shared" si="5"/>
        <v>150924.92000000039</v>
      </c>
    </row>
    <row r="54" spans="1:42" ht="15" thickBot="1" x14ac:dyDescent="0.25">
      <c r="A54" s="254" t="s">
        <v>29</v>
      </c>
      <c r="B54" s="254" t="s">
        <v>30</v>
      </c>
      <c r="C54" s="255">
        <v>2213</v>
      </c>
      <c r="D54" s="256" t="s">
        <v>855</v>
      </c>
      <c r="E54" s="251" t="s">
        <v>2643</v>
      </c>
      <c r="F54" s="89">
        <v>457221.81</v>
      </c>
      <c r="G54" s="89">
        <v>173345.38</v>
      </c>
      <c r="H54" s="89">
        <v>89378.92</v>
      </c>
      <c r="K54" s="251">
        <v>109482.86</v>
      </c>
      <c r="L54" s="251">
        <v>424552.29</v>
      </c>
      <c r="P54" s="232">
        <v>27990</v>
      </c>
      <c r="T54" s="251">
        <v>-120959.07</v>
      </c>
      <c r="V54" s="251">
        <v>2172216.88</v>
      </c>
      <c r="W54" s="73">
        <v>1195834.6299999999</v>
      </c>
      <c r="X54" s="73">
        <v>271358</v>
      </c>
      <c r="Y54" s="73">
        <v>776.46</v>
      </c>
      <c r="AA54" s="73">
        <v>1013359</v>
      </c>
      <c r="AB54" s="73">
        <v>260430</v>
      </c>
      <c r="AC54" s="90">
        <v>1314599</v>
      </c>
      <c r="AF54" s="90">
        <v>908595.16</v>
      </c>
      <c r="AG54" s="90">
        <v>81438.2</v>
      </c>
      <c r="AK54" s="264">
        <f t="shared" si="1"/>
        <v>719946.11</v>
      </c>
      <c r="AL54" s="265">
        <f t="shared" si="2"/>
        <v>27990</v>
      </c>
      <c r="AM54" s="289">
        <f t="shared" si="6"/>
        <v>691956.11</v>
      </c>
      <c r="AN54" s="284">
        <f t="shared" si="3"/>
        <v>2741758.09</v>
      </c>
      <c r="AO54" s="292">
        <f t="shared" si="4"/>
        <v>2304632.3600000003</v>
      </c>
      <c r="AP54" s="266">
        <f t="shared" si="5"/>
        <v>437125.72999999952</v>
      </c>
    </row>
    <row r="55" spans="1:42" ht="15" thickBot="1" x14ac:dyDescent="0.25">
      <c r="A55" s="254" t="s">
        <v>29</v>
      </c>
      <c r="B55" s="254" t="s">
        <v>30</v>
      </c>
      <c r="C55" s="255">
        <v>2562</v>
      </c>
      <c r="D55" s="256" t="s">
        <v>856</v>
      </c>
      <c r="E55" s="251" t="s">
        <v>2644</v>
      </c>
      <c r="F55" s="89">
        <v>190300.96</v>
      </c>
      <c r="G55" s="89">
        <v>106565.56</v>
      </c>
      <c r="H55" s="89">
        <v>89942.57</v>
      </c>
      <c r="K55" s="251">
        <v>1231701.6000000001</v>
      </c>
      <c r="L55" s="251">
        <v>529789.18999999994</v>
      </c>
      <c r="O55" s="232">
        <v>22500</v>
      </c>
      <c r="P55" s="232">
        <v>40050</v>
      </c>
      <c r="V55" s="251">
        <v>1936400.69</v>
      </c>
      <c r="W55" s="73">
        <v>863790.54</v>
      </c>
      <c r="AA55" s="73">
        <v>1053000</v>
      </c>
      <c r="AC55" s="90">
        <v>1289464</v>
      </c>
      <c r="AF55" s="90">
        <v>434211.36</v>
      </c>
      <c r="AG55" s="90">
        <v>115286.1</v>
      </c>
      <c r="AK55" s="264">
        <f t="shared" si="1"/>
        <v>386809.09</v>
      </c>
      <c r="AL55" s="265">
        <f t="shared" si="2"/>
        <v>62550</v>
      </c>
      <c r="AM55" s="289">
        <f t="shared" si="6"/>
        <v>324259.09000000003</v>
      </c>
      <c r="AN55" s="284">
        <f t="shared" si="3"/>
        <v>1916790.54</v>
      </c>
      <c r="AO55" s="292">
        <f t="shared" si="4"/>
        <v>1838961.46</v>
      </c>
      <c r="AP55" s="266">
        <f t="shared" si="5"/>
        <v>77829.080000000075</v>
      </c>
    </row>
    <row r="56" spans="1:42" s="276" customFormat="1" ht="15" thickBot="1" x14ac:dyDescent="0.25">
      <c r="A56" s="257" t="s">
        <v>29</v>
      </c>
      <c r="B56" s="257" t="s">
        <v>30</v>
      </c>
      <c r="C56" s="258">
        <v>7114</v>
      </c>
      <c r="D56" s="259" t="s">
        <v>857</v>
      </c>
      <c r="E56" s="251" t="s">
        <v>2645</v>
      </c>
      <c r="F56" s="89">
        <v>306381.2</v>
      </c>
      <c r="G56" s="89">
        <v>10892.46</v>
      </c>
      <c r="H56" s="89">
        <v>218077.85</v>
      </c>
      <c r="I56" s="89"/>
      <c r="J56" s="251"/>
      <c r="K56" s="251">
        <v>41536.160000000003</v>
      </c>
      <c r="L56" s="251">
        <v>358915.36</v>
      </c>
      <c r="M56" s="251"/>
      <c r="N56" s="251"/>
      <c r="O56" s="232">
        <v>4000</v>
      </c>
      <c r="P56" s="232">
        <v>61295.98</v>
      </c>
      <c r="Q56" s="232"/>
      <c r="R56" s="232"/>
      <c r="S56" s="251"/>
      <c r="T56" s="251">
        <v>297917.32</v>
      </c>
      <c r="U56" s="251"/>
      <c r="V56" s="251">
        <v>1262941.0900000001</v>
      </c>
      <c r="W56" s="73">
        <v>1517971.35</v>
      </c>
      <c r="X56" s="73">
        <v>31200</v>
      </c>
      <c r="Y56" s="73">
        <v>640.5</v>
      </c>
      <c r="Z56" s="73"/>
      <c r="AA56" s="73">
        <v>1997338</v>
      </c>
      <c r="AB56" s="73">
        <v>250800</v>
      </c>
      <c r="AC56" s="90">
        <v>2718938</v>
      </c>
      <c r="AD56" s="90"/>
      <c r="AE56" s="90"/>
      <c r="AF56" s="90">
        <v>876857.54</v>
      </c>
      <c r="AG56" s="90">
        <v>94053.08</v>
      </c>
      <c r="AH56" s="90"/>
      <c r="AI56" s="90"/>
      <c r="AJ56" s="90"/>
      <c r="AK56" s="264">
        <f t="shared" si="1"/>
        <v>535351.51</v>
      </c>
      <c r="AL56" s="265">
        <f t="shared" si="2"/>
        <v>65295.98</v>
      </c>
      <c r="AM56" s="289">
        <f t="shared" si="6"/>
        <v>470055.53</v>
      </c>
      <c r="AN56" s="284">
        <f t="shared" si="3"/>
        <v>3797949.85</v>
      </c>
      <c r="AO56" s="292">
        <f t="shared" si="4"/>
        <v>3689848.62</v>
      </c>
      <c r="AP56" s="295">
        <f t="shared" si="5"/>
        <v>108101.22999999998</v>
      </c>
    </row>
    <row r="57" spans="1:42" ht="15" thickBot="1" x14ac:dyDescent="0.25">
      <c r="A57" s="254" t="s">
        <v>29</v>
      </c>
      <c r="B57" s="254" t="s">
        <v>30</v>
      </c>
      <c r="C57" s="255">
        <v>6804</v>
      </c>
      <c r="D57" s="256" t="s">
        <v>858</v>
      </c>
      <c r="E57" s="251" t="s">
        <v>2781</v>
      </c>
      <c r="F57" s="89">
        <v>270197.51</v>
      </c>
      <c r="G57" s="89">
        <v>51958.64</v>
      </c>
      <c r="H57" s="89">
        <v>73601.440000000002</v>
      </c>
      <c r="K57" s="251">
        <v>523260.43</v>
      </c>
      <c r="L57" s="251">
        <v>596522.06999999995</v>
      </c>
      <c r="O57" s="232">
        <v>3000</v>
      </c>
      <c r="P57" s="232">
        <v>57886.02</v>
      </c>
      <c r="S57" s="251">
        <v>5220</v>
      </c>
      <c r="U57" s="251">
        <v>-198176.71</v>
      </c>
      <c r="V57" s="251">
        <v>2033596.36</v>
      </c>
      <c r="W57" s="73">
        <v>1453451.52</v>
      </c>
      <c r="X57" s="73">
        <v>30000</v>
      </c>
      <c r="Y57" s="73">
        <v>15.16</v>
      </c>
      <c r="AA57" s="73">
        <v>1926760</v>
      </c>
      <c r="AB57" s="73">
        <v>152500</v>
      </c>
      <c r="AC57" s="90">
        <v>2537158</v>
      </c>
      <c r="AF57" s="90">
        <v>737817.83</v>
      </c>
      <c r="AG57" s="90">
        <v>92876.3</v>
      </c>
      <c r="AK57" s="264">
        <f t="shared" si="1"/>
        <v>395757.59</v>
      </c>
      <c r="AL57" s="265">
        <f t="shared" si="2"/>
        <v>60886.02</v>
      </c>
      <c r="AM57" s="289">
        <f t="shared" si="6"/>
        <v>334871.57</v>
      </c>
      <c r="AN57" s="284">
        <f t="shared" si="3"/>
        <v>3562726.6799999997</v>
      </c>
      <c r="AO57" s="292">
        <f t="shared" si="4"/>
        <v>3367852.13</v>
      </c>
      <c r="AP57" s="266">
        <f t="shared" si="5"/>
        <v>194874.54999999981</v>
      </c>
    </row>
    <row r="58" spans="1:42" s="276" customFormat="1" ht="15" thickBot="1" x14ac:dyDescent="0.25">
      <c r="A58" s="257" t="s">
        <v>29</v>
      </c>
      <c r="B58" s="257" t="s">
        <v>30</v>
      </c>
      <c r="C58" s="258">
        <v>3739</v>
      </c>
      <c r="D58" s="259" t="s">
        <v>859</v>
      </c>
      <c r="E58" s="251" t="s">
        <v>2782</v>
      </c>
      <c r="F58" s="89">
        <v>110265.58</v>
      </c>
      <c r="G58" s="89">
        <v>240494.07999999999</v>
      </c>
      <c r="H58" s="89">
        <v>629357.53</v>
      </c>
      <c r="I58" s="89"/>
      <c r="J58" s="251"/>
      <c r="K58" s="251">
        <v>603501.81999999995</v>
      </c>
      <c r="L58" s="251">
        <v>88092.06</v>
      </c>
      <c r="M58" s="251"/>
      <c r="N58" s="251"/>
      <c r="O58" s="232">
        <v>17250</v>
      </c>
      <c r="P58" s="232">
        <v>173425.69</v>
      </c>
      <c r="Q58" s="232"/>
      <c r="R58" s="232"/>
      <c r="S58" s="251"/>
      <c r="T58" s="251"/>
      <c r="U58" s="251">
        <v>-202770.36</v>
      </c>
      <c r="V58" s="251">
        <v>2378594.3199999998</v>
      </c>
      <c r="W58" s="73">
        <v>2304561.0499999998</v>
      </c>
      <c r="X58" s="73">
        <v>105000</v>
      </c>
      <c r="Y58" s="73">
        <v>371.63</v>
      </c>
      <c r="Z58" s="73"/>
      <c r="AA58" s="73">
        <v>1530368</v>
      </c>
      <c r="AB58" s="73"/>
      <c r="AC58" s="90">
        <v>1983105.99</v>
      </c>
      <c r="AD58" s="90"/>
      <c r="AE58" s="90"/>
      <c r="AF58" s="90">
        <v>1158098.19</v>
      </c>
      <c r="AG58" s="90">
        <v>234163.63</v>
      </c>
      <c r="AH58" s="90"/>
      <c r="AI58" s="90"/>
      <c r="AJ58" s="90"/>
      <c r="AK58" s="264">
        <f t="shared" si="1"/>
        <v>980117.19</v>
      </c>
      <c r="AL58" s="265">
        <f t="shared" si="2"/>
        <v>190675.69</v>
      </c>
      <c r="AM58" s="289">
        <f t="shared" si="6"/>
        <v>789441.5</v>
      </c>
      <c r="AN58" s="284">
        <f t="shared" si="3"/>
        <v>3940300.6799999997</v>
      </c>
      <c r="AO58" s="292">
        <f t="shared" si="4"/>
        <v>3375367.8099999996</v>
      </c>
      <c r="AP58" s="295">
        <f t="shared" si="5"/>
        <v>564932.87000000011</v>
      </c>
    </row>
    <row r="59" spans="1:42" s="276" customFormat="1" ht="15" thickBot="1" x14ac:dyDescent="0.25">
      <c r="A59" s="257" t="s">
        <v>29</v>
      </c>
      <c r="B59" s="257" t="s">
        <v>30</v>
      </c>
      <c r="C59" s="258">
        <v>2743</v>
      </c>
      <c r="D59" s="259" t="s">
        <v>860</v>
      </c>
      <c r="E59" s="251" t="s">
        <v>2783</v>
      </c>
      <c r="F59" s="89">
        <v>263871.5</v>
      </c>
      <c r="G59" s="89">
        <v>67907.05</v>
      </c>
      <c r="H59" s="89">
        <v>354973.39</v>
      </c>
      <c r="I59" s="89"/>
      <c r="J59" s="251"/>
      <c r="K59" s="251">
        <v>1674531.26</v>
      </c>
      <c r="L59" s="251">
        <v>440041.94</v>
      </c>
      <c r="M59" s="251"/>
      <c r="N59" s="251"/>
      <c r="O59" s="232">
        <v>16900</v>
      </c>
      <c r="P59" s="232">
        <v>73584.14</v>
      </c>
      <c r="Q59" s="232"/>
      <c r="R59" s="232"/>
      <c r="S59" s="251"/>
      <c r="T59" s="251">
        <v>193379.24</v>
      </c>
      <c r="U59" s="251"/>
      <c r="V59" s="251">
        <v>2522084.4900000002</v>
      </c>
      <c r="W59" s="73">
        <v>1334158.07</v>
      </c>
      <c r="X59" s="73">
        <v>90000</v>
      </c>
      <c r="Y59" s="73">
        <v>230.74</v>
      </c>
      <c r="Z59" s="73"/>
      <c r="AA59" s="73">
        <v>1303652</v>
      </c>
      <c r="AB59" s="73">
        <v>25720</v>
      </c>
      <c r="AC59" s="90">
        <v>1673322</v>
      </c>
      <c r="AD59" s="90"/>
      <c r="AE59" s="90"/>
      <c r="AF59" s="90">
        <v>456965.91</v>
      </c>
      <c r="AG59" s="90">
        <v>44129.54</v>
      </c>
      <c r="AH59" s="90">
        <v>56831.59</v>
      </c>
      <c r="AI59" s="90"/>
      <c r="AJ59" s="90"/>
      <c r="AK59" s="264">
        <f t="shared" si="1"/>
        <v>686751.94</v>
      </c>
      <c r="AL59" s="265">
        <f t="shared" si="2"/>
        <v>90484.14</v>
      </c>
      <c r="AM59" s="289">
        <f t="shared" si="6"/>
        <v>596267.79999999993</v>
      </c>
      <c r="AN59" s="284">
        <f t="shared" si="3"/>
        <v>2753760.81</v>
      </c>
      <c r="AO59" s="292">
        <f t="shared" si="4"/>
        <v>2231249.04</v>
      </c>
      <c r="AP59" s="295">
        <f t="shared" si="5"/>
        <v>522511.77</v>
      </c>
    </row>
    <row r="60" spans="1:42" ht="15" thickBot="1" x14ac:dyDescent="0.25">
      <c r="A60" s="254" t="s">
        <v>31</v>
      </c>
      <c r="B60" s="254" t="s">
        <v>32</v>
      </c>
      <c r="C60" s="255">
        <v>4721</v>
      </c>
      <c r="D60" s="256" t="s">
        <v>861</v>
      </c>
      <c r="E60" s="251" t="s">
        <v>2646</v>
      </c>
      <c r="F60" s="89">
        <v>1447930.71</v>
      </c>
      <c r="G60" s="89">
        <v>109408.5</v>
      </c>
      <c r="H60" s="89">
        <v>72056.61</v>
      </c>
      <c r="K60" s="251">
        <v>468940.07</v>
      </c>
      <c r="L60" s="251">
        <v>420984.81</v>
      </c>
      <c r="O60" s="232">
        <v>0</v>
      </c>
      <c r="P60" s="232">
        <v>130343.66</v>
      </c>
      <c r="R60" s="232">
        <v>31.82</v>
      </c>
      <c r="T60" s="251">
        <v>-353995.67</v>
      </c>
      <c r="U60" s="251">
        <v>228262.56</v>
      </c>
      <c r="V60" s="251">
        <v>2222830.3199999998</v>
      </c>
      <c r="W60" s="73">
        <v>1981905.17</v>
      </c>
      <c r="X60" s="73">
        <v>126260</v>
      </c>
      <c r="Y60" s="73">
        <v>2566.2199999999998</v>
      </c>
      <c r="AA60" s="73">
        <v>845915</v>
      </c>
      <c r="AB60" s="73">
        <v>15000</v>
      </c>
      <c r="AC60" s="90">
        <v>1401315</v>
      </c>
      <c r="AF60" s="90">
        <v>984299.09</v>
      </c>
      <c r="AG60" s="90">
        <v>187691.29</v>
      </c>
      <c r="AK60" s="264">
        <f t="shared" si="1"/>
        <v>1629395.82</v>
      </c>
      <c r="AL60" s="265">
        <f t="shared" si="2"/>
        <v>130375.48000000001</v>
      </c>
      <c r="AM60" s="289">
        <f t="shared" si="6"/>
        <v>1499020.34</v>
      </c>
      <c r="AN60" s="284">
        <f t="shared" si="3"/>
        <v>2971646.39</v>
      </c>
      <c r="AO60" s="292">
        <f t="shared" si="4"/>
        <v>2573305.38</v>
      </c>
      <c r="AP60" s="266">
        <f t="shared" si="5"/>
        <v>398341.01000000024</v>
      </c>
    </row>
    <row r="61" spans="1:42" ht="15" thickBot="1" x14ac:dyDescent="0.25">
      <c r="A61" s="254" t="s">
        <v>31</v>
      </c>
      <c r="B61" s="254" t="s">
        <v>32</v>
      </c>
      <c r="C61" s="293">
        <v>8384</v>
      </c>
      <c r="D61" s="294" t="s">
        <v>862</v>
      </c>
      <c r="E61" s="251" t="s">
        <v>2647</v>
      </c>
      <c r="F61" s="89">
        <v>3658259.25</v>
      </c>
      <c r="G61" s="89">
        <v>68211.75</v>
      </c>
      <c r="H61" s="89">
        <v>159812.23000000001</v>
      </c>
      <c r="K61" s="251">
        <v>2644987.15</v>
      </c>
      <c r="L61" s="251">
        <v>1484548.69</v>
      </c>
      <c r="O61" s="232">
        <v>20100</v>
      </c>
      <c r="P61" s="232">
        <v>93239.21</v>
      </c>
      <c r="R61" s="232">
        <v>1944.56</v>
      </c>
      <c r="T61" s="251">
        <v>2697686.89</v>
      </c>
      <c r="U61" s="251">
        <v>24192.07</v>
      </c>
      <c r="V61" s="251">
        <v>3033155.83</v>
      </c>
      <c r="W61" s="73">
        <v>3710333.12</v>
      </c>
      <c r="X61" s="73">
        <v>982116</v>
      </c>
      <c r="Y61" s="73">
        <v>4257.47</v>
      </c>
      <c r="AA61" s="73">
        <v>3409735</v>
      </c>
      <c r="AB61" s="73">
        <v>1077400</v>
      </c>
      <c r="AC61" s="90">
        <v>4541095</v>
      </c>
      <c r="AF61" s="90">
        <v>2239445.79</v>
      </c>
      <c r="AG61" s="90">
        <v>155858.5</v>
      </c>
      <c r="AK61" s="264">
        <f t="shared" si="1"/>
        <v>3886283.23</v>
      </c>
      <c r="AL61" s="265">
        <f t="shared" si="2"/>
        <v>115283.77</v>
      </c>
      <c r="AM61" s="289">
        <f t="shared" si="6"/>
        <v>3770999.46</v>
      </c>
      <c r="AN61" s="284">
        <f t="shared" si="3"/>
        <v>9183841.5899999999</v>
      </c>
      <c r="AO61" s="292">
        <f t="shared" si="4"/>
        <v>6936399.29</v>
      </c>
      <c r="AP61" s="266">
        <f t="shared" si="5"/>
        <v>2247442.2999999998</v>
      </c>
    </row>
    <row r="62" spans="1:42" ht="15" thickBot="1" x14ac:dyDescent="0.25">
      <c r="A62" s="254" t="s">
        <v>31</v>
      </c>
      <c r="B62" s="254" t="s">
        <v>32</v>
      </c>
      <c r="C62" s="293">
        <v>4586</v>
      </c>
      <c r="D62" s="294" t="s">
        <v>863</v>
      </c>
      <c r="E62" s="251" t="s">
        <v>2648</v>
      </c>
      <c r="F62" s="89">
        <v>256589.99</v>
      </c>
      <c r="G62" s="89">
        <v>167231.59</v>
      </c>
      <c r="H62" s="89">
        <v>344236.17</v>
      </c>
      <c r="K62" s="251">
        <v>658219.52000000002</v>
      </c>
      <c r="L62" s="251">
        <v>622813.03</v>
      </c>
      <c r="O62" s="232">
        <v>4000</v>
      </c>
      <c r="P62" s="232">
        <v>52557.42</v>
      </c>
      <c r="R62" s="232">
        <v>327.06</v>
      </c>
      <c r="U62" s="251">
        <v>-185644.66</v>
      </c>
      <c r="V62" s="251">
        <v>2266667.36</v>
      </c>
      <c r="W62" s="73">
        <v>1280530.73</v>
      </c>
      <c r="X62" s="73">
        <v>144300</v>
      </c>
      <c r="Y62" s="73">
        <v>356.9</v>
      </c>
      <c r="AA62" s="73">
        <v>1743611.5</v>
      </c>
      <c r="AB62" s="73">
        <v>487300</v>
      </c>
      <c r="AC62" s="90">
        <v>2309153.5</v>
      </c>
      <c r="AF62" s="90">
        <v>1145149.75</v>
      </c>
      <c r="AG62" s="90">
        <v>195530.76</v>
      </c>
      <c r="AK62" s="264">
        <f t="shared" si="1"/>
        <v>768057.75</v>
      </c>
      <c r="AL62" s="265">
        <f t="shared" si="2"/>
        <v>56884.479999999996</v>
      </c>
      <c r="AM62" s="289">
        <f t="shared" si="6"/>
        <v>711173.27</v>
      </c>
      <c r="AN62" s="284">
        <f t="shared" si="3"/>
        <v>3656099.13</v>
      </c>
      <c r="AO62" s="292">
        <f t="shared" si="4"/>
        <v>3649834.01</v>
      </c>
      <c r="AP62" s="266">
        <f t="shared" si="5"/>
        <v>6265.1200000001118</v>
      </c>
    </row>
    <row r="63" spans="1:42" ht="15" thickBot="1" x14ac:dyDescent="0.25">
      <c r="A63" s="254" t="s">
        <v>31</v>
      </c>
      <c r="B63" s="254" t="s">
        <v>32</v>
      </c>
      <c r="C63" s="293">
        <v>3004</v>
      </c>
      <c r="D63" s="294" t="s">
        <v>864</v>
      </c>
      <c r="E63" s="251" t="s">
        <v>2649</v>
      </c>
      <c r="F63" s="89">
        <v>512522.23</v>
      </c>
      <c r="G63" s="89">
        <v>117004.48</v>
      </c>
      <c r="H63" s="89">
        <v>53956.02</v>
      </c>
      <c r="K63" s="251">
        <v>133247.31</v>
      </c>
      <c r="L63" s="251">
        <v>206013.84</v>
      </c>
      <c r="O63" s="232">
        <v>2000</v>
      </c>
      <c r="P63" s="232">
        <v>35059.68</v>
      </c>
      <c r="R63" s="232">
        <v>2137.4899999999998</v>
      </c>
      <c r="U63" s="251">
        <v>-1117876.51</v>
      </c>
      <c r="V63" s="251">
        <v>1987498.73</v>
      </c>
      <c r="W63" s="73">
        <v>1172892.27</v>
      </c>
      <c r="X63" s="73">
        <v>112323</v>
      </c>
      <c r="Y63" s="73">
        <v>888.41</v>
      </c>
      <c r="AA63" s="73">
        <v>800205</v>
      </c>
      <c r="AB63" s="73">
        <v>275500</v>
      </c>
      <c r="AC63" s="90">
        <v>1270874</v>
      </c>
      <c r="AF63" s="90">
        <v>768095.54</v>
      </c>
      <c r="AG63" s="90">
        <v>164892.46</v>
      </c>
      <c r="AK63" s="264">
        <f t="shared" si="1"/>
        <v>683482.73</v>
      </c>
      <c r="AL63" s="265">
        <f t="shared" si="2"/>
        <v>39197.17</v>
      </c>
      <c r="AM63" s="289">
        <f t="shared" si="6"/>
        <v>644285.55999999994</v>
      </c>
      <c r="AN63" s="284">
        <f t="shared" si="3"/>
        <v>2361808.6799999997</v>
      </c>
      <c r="AO63" s="292">
        <f t="shared" si="4"/>
        <v>2203862</v>
      </c>
      <c r="AP63" s="266">
        <f t="shared" si="5"/>
        <v>157946.6799999997</v>
      </c>
    </row>
    <row r="64" spans="1:42" ht="15" thickBot="1" x14ac:dyDescent="0.25">
      <c r="A64" s="254" t="s">
        <v>31</v>
      </c>
      <c r="B64" s="254" t="s">
        <v>32</v>
      </c>
      <c r="C64" s="293">
        <v>7236</v>
      </c>
      <c r="D64" s="294" t="s">
        <v>865</v>
      </c>
      <c r="E64" s="251" t="s">
        <v>2650</v>
      </c>
      <c r="F64" s="89">
        <v>765111.89</v>
      </c>
      <c r="G64" s="89">
        <v>27750</v>
      </c>
      <c r="H64" s="89">
        <v>94521.89</v>
      </c>
      <c r="K64" s="251">
        <v>167268.98000000001</v>
      </c>
      <c r="L64" s="251">
        <v>156072</v>
      </c>
      <c r="O64" s="232">
        <v>3400</v>
      </c>
      <c r="P64" s="232">
        <v>52684.06</v>
      </c>
      <c r="R64" s="232">
        <v>82.7</v>
      </c>
      <c r="T64" s="251">
        <v>418050.96</v>
      </c>
      <c r="U64" s="251">
        <v>217407.24</v>
      </c>
      <c r="V64" s="251">
        <v>132947.94</v>
      </c>
      <c r="W64" s="73">
        <v>2346682.6800000002</v>
      </c>
      <c r="X64" s="73">
        <v>282480</v>
      </c>
      <c r="Y64" s="73">
        <v>1063.69</v>
      </c>
      <c r="AA64" s="73">
        <v>707898.5</v>
      </c>
      <c r="AB64" s="73">
        <v>142200</v>
      </c>
      <c r="AC64" s="90">
        <v>1604398.5</v>
      </c>
      <c r="AF64" s="90">
        <v>1087666.51</v>
      </c>
      <c r="AG64" s="90">
        <v>100619</v>
      </c>
      <c r="AJ64" s="90">
        <v>2604</v>
      </c>
      <c r="AK64" s="264">
        <f t="shared" si="1"/>
        <v>887383.78</v>
      </c>
      <c r="AL64" s="265">
        <f t="shared" si="2"/>
        <v>56166.759999999995</v>
      </c>
      <c r="AM64" s="289">
        <f t="shared" si="6"/>
        <v>831217.02</v>
      </c>
      <c r="AN64" s="284">
        <f t="shared" si="3"/>
        <v>3480324.87</v>
      </c>
      <c r="AO64" s="292">
        <f t="shared" si="4"/>
        <v>2795288.01</v>
      </c>
      <c r="AP64" s="266">
        <f t="shared" si="5"/>
        <v>685036.86000000034</v>
      </c>
    </row>
    <row r="65" spans="1:42" ht="15" thickBot="1" x14ac:dyDescent="0.25">
      <c r="A65" s="254" t="s">
        <v>31</v>
      </c>
      <c r="B65" s="254" t="s">
        <v>32</v>
      </c>
      <c r="C65" s="293">
        <v>5706</v>
      </c>
      <c r="D65" s="294" t="s">
        <v>866</v>
      </c>
      <c r="E65" s="251" t="s">
        <v>2652</v>
      </c>
      <c r="F65" s="89">
        <v>627957.62</v>
      </c>
      <c r="G65" s="89">
        <v>327617.2</v>
      </c>
      <c r="H65" s="89">
        <v>328103.96999999997</v>
      </c>
      <c r="K65" s="251">
        <v>379084.59</v>
      </c>
      <c r="L65" s="251">
        <v>359055.92</v>
      </c>
      <c r="O65" s="232">
        <v>14960</v>
      </c>
      <c r="P65" s="232">
        <v>57905.279999999999</v>
      </c>
      <c r="R65" s="232">
        <v>5631.84</v>
      </c>
      <c r="T65" s="251">
        <v>-1499661.35</v>
      </c>
      <c r="U65" s="251">
        <v>65704.14</v>
      </c>
      <c r="V65" s="251">
        <v>2590732.39</v>
      </c>
      <c r="W65" s="73">
        <v>2636570.23</v>
      </c>
      <c r="X65" s="73">
        <v>101260</v>
      </c>
      <c r="Y65" s="73">
        <v>1170.9100000000001</v>
      </c>
      <c r="AA65" s="73">
        <v>2124626</v>
      </c>
      <c r="AB65" s="73">
        <v>347194</v>
      </c>
      <c r="AC65" s="90">
        <v>3207520</v>
      </c>
      <c r="AF65" s="90">
        <v>1037328.04</v>
      </c>
      <c r="AG65" s="90">
        <v>60677.1</v>
      </c>
      <c r="AK65" s="264">
        <f t="shared" si="1"/>
        <v>1283678.79</v>
      </c>
      <c r="AL65" s="265">
        <f t="shared" si="2"/>
        <v>78497.119999999995</v>
      </c>
      <c r="AM65" s="289">
        <f t="shared" si="6"/>
        <v>1205181.67</v>
      </c>
      <c r="AN65" s="284">
        <f t="shared" si="3"/>
        <v>5210821.1400000006</v>
      </c>
      <c r="AO65" s="292">
        <f t="shared" si="4"/>
        <v>4305525.1399999997</v>
      </c>
      <c r="AP65" s="266">
        <f t="shared" si="5"/>
        <v>905296.00000000093</v>
      </c>
    </row>
    <row r="66" spans="1:42" s="289" customFormat="1" ht="15" thickBot="1" x14ac:dyDescent="0.25">
      <c r="A66" s="263" t="s">
        <v>31</v>
      </c>
      <c r="B66" s="263" t="s">
        <v>32</v>
      </c>
      <c r="C66" s="296">
        <v>1949</v>
      </c>
      <c r="D66" s="297" t="s">
        <v>867</v>
      </c>
      <c r="E66" s="251" t="s">
        <v>2653</v>
      </c>
      <c r="F66" s="89">
        <v>1279588.1499999999</v>
      </c>
      <c r="G66" s="89">
        <v>63284.5</v>
      </c>
      <c r="H66" s="89">
        <v>38107.440000000002</v>
      </c>
      <c r="I66" s="89"/>
      <c r="J66" s="251"/>
      <c r="K66" s="251">
        <v>1101787.46</v>
      </c>
      <c r="L66" s="251">
        <v>344916.21</v>
      </c>
      <c r="M66" s="251"/>
      <c r="N66" s="251"/>
      <c r="O66" s="232">
        <v>2750</v>
      </c>
      <c r="P66" s="232">
        <v>38758.449999999997</v>
      </c>
      <c r="Q66" s="232"/>
      <c r="R66" s="232">
        <v>14.1</v>
      </c>
      <c r="S66" s="251"/>
      <c r="T66" s="251">
        <v>150061.75</v>
      </c>
      <c r="U66" s="251">
        <v>705109.82</v>
      </c>
      <c r="V66" s="251">
        <v>2642678.98</v>
      </c>
      <c r="W66" s="73">
        <v>1594067.9</v>
      </c>
      <c r="X66" s="73"/>
      <c r="Y66" s="73">
        <v>1693.56</v>
      </c>
      <c r="Z66" s="73"/>
      <c r="AA66" s="73">
        <v>1239070</v>
      </c>
      <c r="AB66" s="73">
        <v>152000</v>
      </c>
      <c r="AC66" s="90">
        <v>1653275.33</v>
      </c>
      <c r="AD66" s="90"/>
      <c r="AE66" s="90"/>
      <c r="AF66" s="90">
        <v>611671.96</v>
      </c>
      <c r="AG66" s="90">
        <v>215542.5</v>
      </c>
      <c r="AH66" s="90">
        <v>294735.88</v>
      </c>
      <c r="AI66" s="90"/>
      <c r="AJ66" s="90">
        <v>8321.89</v>
      </c>
      <c r="AK66" s="264">
        <f t="shared" si="1"/>
        <v>1380980.0899999999</v>
      </c>
      <c r="AL66" s="265">
        <f t="shared" si="2"/>
        <v>41522.549999999996</v>
      </c>
      <c r="AM66" s="289">
        <f t="shared" si="6"/>
        <v>1339457.5399999998</v>
      </c>
      <c r="AN66" s="284">
        <f t="shared" si="3"/>
        <v>2986831.46</v>
      </c>
      <c r="AO66" s="292">
        <f t="shared" si="4"/>
        <v>2783547.56</v>
      </c>
      <c r="AP66" s="266">
        <f t="shared" si="5"/>
        <v>203283.89999999991</v>
      </c>
    </row>
    <row r="67" spans="1:42" ht="15" thickBot="1" x14ac:dyDescent="0.25">
      <c r="A67" s="254" t="s">
        <v>31</v>
      </c>
      <c r="B67" s="254" t="s">
        <v>32</v>
      </c>
      <c r="C67" s="293">
        <v>3449</v>
      </c>
      <c r="D67" s="294" t="s">
        <v>868</v>
      </c>
      <c r="E67" s="251" t="s">
        <v>2654</v>
      </c>
      <c r="F67" s="89">
        <v>504570.48</v>
      </c>
      <c r="G67" s="89">
        <v>5800</v>
      </c>
      <c r="H67" s="89">
        <v>56658.87</v>
      </c>
      <c r="K67" s="251">
        <v>94305.13</v>
      </c>
      <c r="L67" s="251">
        <v>41992.78</v>
      </c>
      <c r="O67" s="232">
        <v>12300</v>
      </c>
      <c r="P67" s="232">
        <v>62362.09</v>
      </c>
      <c r="R67" s="232">
        <v>440.83</v>
      </c>
      <c r="U67" s="251">
        <v>63888.04</v>
      </c>
      <c r="V67" s="251">
        <v>2267172.48</v>
      </c>
      <c r="W67" s="73">
        <v>1321315.72</v>
      </c>
      <c r="X67" s="73">
        <v>91906</v>
      </c>
      <c r="Y67" s="73">
        <v>457.15</v>
      </c>
      <c r="AA67" s="73">
        <v>827271</v>
      </c>
      <c r="AC67" s="90">
        <v>1301429.96</v>
      </c>
      <c r="AF67" s="90">
        <v>445128.55</v>
      </c>
      <c r="AG67" s="90">
        <v>98686.1</v>
      </c>
      <c r="AH67" s="90">
        <v>73194.720000000001</v>
      </c>
      <c r="AJ67" s="90">
        <v>0</v>
      </c>
      <c r="AK67" s="264">
        <f t="shared" si="1"/>
        <v>567029.35</v>
      </c>
      <c r="AL67" s="265">
        <f t="shared" si="2"/>
        <v>75102.92</v>
      </c>
      <c r="AM67" s="289">
        <f t="shared" si="6"/>
        <v>491926.43</v>
      </c>
      <c r="AN67" s="284">
        <f t="shared" si="3"/>
        <v>2240949.87</v>
      </c>
      <c r="AO67" s="292">
        <f t="shared" si="4"/>
        <v>1918439.33</v>
      </c>
      <c r="AP67" s="266">
        <f t="shared" si="5"/>
        <v>322510.54000000004</v>
      </c>
    </row>
    <row r="68" spans="1:42" ht="15" thickBot="1" x14ac:dyDescent="0.25">
      <c r="A68" s="254" t="s">
        <v>31</v>
      </c>
      <c r="B68" s="254" t="s">
        <v>32</v>
      </c>
      <c r="C68" s="293">
        <v>4604</v>
      </c>
      <c r="D68" s="294" t="s">
        <v>869</v>
      </c>
      <c r="E68" s="251" t="s">
        <v>2657</v>
      </c>
      <c r="F68" s="89">
        <v>899507.1</v>
      </c>
      <c r="G68" s="89">
        <v>39085.339999999997</v>
      </c>
      <c r="H68" s="89">
        <v>199696.33</v>
      </c>
      <c r="K68" s="251">
        <v>858415.01</v>
      </c>
      <c r="L68" s="251">
        <v>750726.55</v>
      </c>
      <c r="O68" s="232">
        <v>25057.13</v>
      </c>
      <c r="P68" s="232">
        <v>15867.21</v>
      </c>
      <c r="R68" s="232">
        <v>1544.57</v>
      </c>
      <c r="V68" s="251">
        <v>3470807.24</v>
      </c>
      <c r="W68" s="73">
        <v>1794822.75</v>
      </c>
      <c r="X68" s="73">
        <v>70000</v>
      </c>
      <c r="Y68" s="73">
        <v>1190.56</v>
      </c>
      <c r="AA68" s="73">
        <v>587750</v>
      </c>
      <c r="AB68" s="73">
        <v>46200</v>
      </c>
      <c r="AC68" s="90">
        <v>1072400</v>
      </c>
      <c r="AF68" s="90">
        <v>719469.01</v>
      </c>
      <c r="AG68" s="90">
        <v>72346.23</v>
      </c>
      <c r="AK68" s="264">
        <f t="shared" si="1"/>
        <v>1138288.77</v>
      </c>
      <c r="AL68" s="265">
        <f t="shared" si="2"/>
        <v>42468.909999999996</v>
      </c>
      <c r="AM68" s="289">
        <f t="shared" si="6"/>
        <v>1095819.8600000001</v>
      </c>
      <c r="AN68" s="284">
        <f t="shared" si="3"/>
        <v>2499963.31</v>
      </c>
      <c r="AO68" s="292">
        <f t="shared" si="4"/>
        <v>1864215.24</v>
      </c>
      <c r="AP68" s="266">
        <f t="shared" si="5"/>
        <v>635748.07000000007</v>
      </c>
    </row>
    <row r="69" spans="1:42" ht="15" thickBot="1" x14ac:dyDescent="0.25">
      <c r="A69" s="254" t="s">
        <v>31</v>
      </c>
      <c r="B69" s="254" t="s">
        <v>32</v>
      </c>
      <c r="C69" s="293">
        <v>2993</v>
      </c>
      <c r="D69" s="294" t="s">
        <v>870</v>
      </c>
      <c r="E69" s="251" t="s">
        <v>2658</v>
      </c>
      <c r="F69" s="89">
        <v>76622.25</v>
      </c>
      <c r="G69" s="89">
        <v>104859.39</v>
      </c>
      <c r="H69" s="89">
        <v>28690.93</v>
      </c>
      <c r="K69" s="251">
        <v>176993.61</v>
      </c>
      <c r="L69" s="251">
        <v>682831.96</v>
      </c>
      <c r="O69" s="232">
        <v>3994.44</v>
      </c>
      <c r="P69" s="232">
        <v>42406.31</v>
      </c>
      <c r="R69" s="232">
        <v>0</v>
      </c>
      <c r="U69" s="251">
        <v>-205425.58</v>
      </c>
      <c r="V69" s="251">
        <v>1201384.94</v>
      </c>
      <c r="W69" s="73">
        <v>929654.04</v>
      </c>
      <c r="X69" s="73">
        <v>258000</v>
      </c>
      <c r="Y69" s="73">
        <v>298.51</v>
      </c>
      <c r="AA69" s="73">
        <v>772042</v>
      </c>
      <c r="AB69" s="73">
        <v>53328</v>
      </c>
      <c r="AC69" s="90">
        <v>1154135</v>
      </c>
      <c r="AF69" s="90">
        <v>559151.68000000005</v>
      </c>
      <c r="AG69" s="90">
        <v>60669.84</v>
      </c>
      <c r="AK69" s="264">
        <f t="shared" ref="AK69:AK132" si="7">SUM(F69:I69)</f>
        <v>210172.57</v>
      </c>
      <c r="AL69" s="265">
        <f t="shared" ref="AL69:AL132" si="8">SUM(O69:R69)</f>
        <v>46400.75</v>
      </c>
      <c r="AM69" s="289">
        <f t="shared" ref="AM69:AM132" si="9">AK69-AL69</f>
        <v>163771.82</v>
      </c>
      <c r="AN69" s="284">
        <f t="shared" ref="AN69:AN132" si="10">SUM(W69:AB69)</f>
        <v>2013322.55</v>
      </c>
      <c r="AO69" s="292">
        <f t="shared" ref="AO69:AO132" si="11">SUM(AC69:AJ69)</f>
        <v>1773956.5200000003</v>
      </c>
      <c r="AP69" s="266">
        <f t="shared" ref="AP69:AP132" si="12">AN69-AO69</f>
        <v>239366.0299999998</v>
      </c>
    </row>
    <row r="70" spans="1:42" ht="15" thickBot="1" x14ac:dyDescent="0.25">
      <c r="A70" s="254" t="s">
        <v>31</v>
      </c>
      <c r="B70" s="254" t="s">
        <v>32</v>
      </c>
      <c r="C70" s="293">
        <v>4393</v>
      </c>
      <c r="D70" s="294" t="s">
        <v>871</v>
      </c>
      <c r="E70" s="251" t="s">
        <v>2660</v>
      </c>
      <c r="F70" s="89">
        <v>303793.46000000002</v>
      </c>
      <c r="G70" s="89">
        <v>25138.01</v>
      </c>
      <c r="H70" s="89">
        <v>50875.96</v>
      </c>
      <c r="K70" s="251">
        <v>356334.32</v>
      </c>
      <c r="L70" s="251">
        <v>318955.56</v>
      </c>
      <c r="O70" s="232">
        <v>6555</v>
      </c>
      <c r="P70" s="232">
        <v>34520</v>
      </c>
      <c r="R70" s="232">
        <v>223.95</v>
      </c>
      <c r="U70" s="251">
        <v>-1490846.97</v>
      </c>
      <c r="V70" s="251">
        <v>2538134.58</v>
      </c>
      <c r="W70" s="73">
        <v>1154903.99</v>
      </c>
      <c r="Y70" s="73">
        <v>695.96</v>
      </c>
      <c r="AA70" s="73">
        <v>1839109.5</v>
      </c>
      <c r="AB70" s="73">
        <v>202200</v>
      </c>
      <c r="AC70" s="90">
        <v>2364909.5</v>
      </c>
      <c r="AF70" s="90">
        <v>824878.3</v>
      </c>
      <c r="AG70" s="90">
        <v>23579.9</v>
      </c>
      <c r="AJ70" s="90">
        <v>1302</v>
      </c>
      <c r="AK70" s="264">
        <f t="shared" si="7"/>
        <v>379807.43000000005</v>
      </c>
      <c r="AL70" s="265">
        <f t="shared" si="8"/>
        <v>41298.949999999997</v>
      </c>
      <c r="AM70" s="289">
        <f t="shared" si="9"/>
        <v>338508.48000000004</v>
      </c>
      <c r="AN70" s="284">
        <f t="shared" si="10"/>
        <v>3196909.45</v>
      </c>
      <c r="AO70" s="292">
        <f t="shared" si="11"/>
        <v>3214669.6999999997</v>
      </c>
      <c r="AP70" s="266">
        <f t="shared" si="12"/>
        <v>-17760.249999999534</v>
      </c>
    </row>
    <row r="71" spans="1:42" ht="15" thickBot="1" x14ac:dyDescent="0.25">
      <c r="A71" s="254" t="s">
        <v>31</v>
      </c>
      <c r="B71" s="254" t="s">
        <v>32</v>
      </c>
      <c r="C71" s="293">
        <v>2760</v>
      </c>
      <c r="D71" s="294" t="s">
        <v>872</v>
      </c>
      <c r="E71" s="251" t="s">
        <v>2661</v>
      </c>
      <c r="F71" s="89">
        <v>487795.22</v>
      </c>
      <c r="G71" s="89">
        <v>0</v>
      </c>
      <c r="H71" s="89">
        <v>47748.97</v>
      </c>
      <c r="K71" s="251">
        <v>250445.51</v>
      </c>
      <c r="L71" s="251">
        <v>474766.88</v>
      </c>
      <c r="O71" s="232">
        <v>4000</v>
      </c>
      <c r="P71" s="232">
        <v>33775</v>
      </c>
      <c r="R71" s="232">
        <v>4319.92</v>
      </c>
      <c r="U71" s="251">
        <v>-684074.32</v>
      </c>
      <c r="V71" s="251">
        <v>1881601.57</v>
      </c>
      <c r="W71" s="73">
        <v>1446542.23</v>
      </c>
      <c r="X71" s="73">
        <v>194200</v>
      </c>
      <c r="Y71" s="73">
        <v>798.97</v>
      </c>
      <c r="AA71" s="73">
        <v>1199180</v>
      </c>
      <c r="AB71" s="73">
        <v>484700</v>
      </c>
      <c r="AC71" s="90">
        <v>1871280</v>
      </c>
      <c r="AF71" s="90">
        <v>654349.55000000005</v>
      </c>
      <c r="AG71" s="90">
        <v>226667.24</v>
      </c>
      <c r="AK71" s="264">
        <f t="shared" si="7"/>
        <v>535544.18999999994</v>
      </c>
      <c r="AL71" s="265">
        <f t="shared" si="8"/>
        <v>42094.92</v>
      </c>
      <c r="AM71" s="289">
        <f t="shared" si="9"/>
        <v>493449.26999999996</v>
      </c>
      <c r="AN71" s="284">
        <f t="shared" si="10"/>
        <v>3325421.2</v>
      </c>
      <c r="AO71" s="292">
        <f t="shared" si="11"/>
        <v>2752296.79</v>
      </c>
      <c r="AP71" s="266">
        <f t="shared" si="12"/>
        <v>573124.41000000015</v>
      </c>
    </row>
    <row r="72" spans="1:42" ht="15" thickBot="1" x14ac:dyDescent="0.25">
      <c r="A72" s="254" t="s">
        <v>31</v>
      </c>
      <c r="B72" s="254" t="s">
        <v>32</v>
      </c>
      <c r="C72" s="293">
        <v>4335</v>
      </c>
      <c r="D72" s="294" t="s">
        <v>873</v>
      </c>
      <c r="E72" s="251" t="s">
        <v>2662</v>
      </c>
      <c r="F72" s="89">
        <v>383376.78</v>
      </c>
      <c r="G72" s="89">
        <v>59383.75</v>
      </c>
      <c r="H72" s="89">
        <v>34203.199999999997</v>
      </c>
      <c r="K72" s="251">
        <v>478490.35</v>
      </c>
      <c r="L72" s="251">
        <v>245058.28</v>
      </c>
      <c r="O72" s="232">
        <v>5170</v>
      </c>
      <c r="P72" s="232">
        <v>28300</v>
      </c>
      <c r="R72" s="232">
        <v>1935</v>
      </c>
      <c r="T72" s="251">
        <v>-1595274.18</v>
      </c>
      <c r="V72" s="251">
        <v>2618687.59</v>
      </c>
      <c r="W72" s="73">
        <v>1384405.32</v>
      </c>
      <c r="Y72" s="73">
        <v>842.08</v>
      </c>
      <c r="AA72" s="73">
        <v>355425</v>
      </c>
      <c r="AC72" s="90">
        <v>925325</v>
      </c>
      <c r="AF72" s="90">
        <v>493032.99</v>
      </c>
      <c r="AG72" s="90">
        <v>144378.46</v>
      </c>
      <c r="AJ72" s="90">
        <v>5168</v>
      </c>
      <c r="AK72" s="264">
        <f t="shared" si="7"/>
        <v>476963.73000000004</v>
      </c>
      <c r="AL72" s="265">
        <f t="shared" si="8"/>
        <v>35405</v>
      </c>
      <c r="AM72" s="289">
        <f t="shared" si="9"/>
        <v>441558.73000000004</v>
      </c>
      <c r="AN72" s="284">
        <f t="shared" si="10"/>
        <v>1740672.4000000001</v>
      </c>
      <c r="AO72" s="292">
        <f t="shared" si="11"/>
        <v>1567904.45</v>
      </c>
      <c r="AP72" s="266">
        <f t="shared" si="12"/>
        <v>172767.95000000019</v>
      </c>
    </row>
    <row r="73" spans="1:42" ht="15" thickBot="1" x14ac:dyDescent="0.25">
      <c r="A73" s="254" t="s">
        <v>31</v>
      </c>
      <c r="B73" s="254" t="s">
        <v>32</v>
      </c>
      <c r="C73" s="293">
        <v>2477</v>
      </c>
      <c r="D73" s="294" t="s">
        <v>874</v>
      </c>
      <c r="E73" s="251" t="s">
        <v>2663</v>
      </c>
      <c r="F73" s="89">
        <v>204524.23</v>
      </c>
      <c r="G73" s="89">
        <v>159992.87</v>
      </c>
      <c r="H73" s="89">
        <v>38757.01</v>
      </c>
      <c r="K73" s="251">
        <v>28078.98</v>
      </c>
      <c r="L73" s="251">
        <v>841172.32</v>
      </c>
      <c r="O73" s="232">
        <v>4800</v>
      </c>
      <c r="P73" s="232">
        <v>37515.980000000003</v>
      </c>
      <c r="R73" s="232">
        <v>537.46</v>
      </c>
      <c r="U73" s="251">
        <v>48036.44</v>
      </c>
      <c r="V73" s="251">
        <v>2255161.35</v>
      </c>
      <c r="W73" s="73">
        <v>1768540.27</v>
      </c>
      <c r="X73" s="73">
        <v>77000</v>
      </c>
      <c r="Y73" s="73">
        <v>467.03</v>
      </c>
      <c r="AA73" s="73">
        <v>952240</v>
      </c>
      <c r="AB73" s="73">
        <v>187800</v>
      </c>
      <c r="AC73" s="90">
        <v>1157040</v>
      </c>
      <c r="AF73" s="90">
        <v>781725.76</v>
      </c>
      <c r="AG73" s="90">
        <v>87317.59</v>
      </c>
      <c r="AJ73" s="90">
        <v>868.01</v>
      </c>
      <c r="AK73" s="264">
        <f t="shared" si="7"/>
        <v>403274.11</v>
      </c>
      <c r="AL73" s="265">
        <f t="shared" si="8"/>
        <v>42853.440000000002</v>
      </c>
      <c r="AM73" s="289">
        <f t="shared" si="9"/>
        <v>360420.67</v>
      </c>
      <c r="AN73" s="284">
        <f t="shared" si="10"/>
        <v>2986047.3</v>
      </c>
      <c r="AO73" s="292">
        <f t="shared" si="11"/>
        <v>2026951.36</v>
      </c>
      <c r="AP73" s="266">
        <f t="shared" si="12"/>
        <v>959095.93999999971</v>
      </c>
    </row>
    <row r="74" spans="1:42" ht="15" thickBot="1" x14ac:dyDescent="0.25">
      <c r="A74" s="254" t="s">
        <v>31</v>
      </c>
      <c r="B74" s="254" t="s">
        <v>32</v>
      </c>
      <c r="C74" s="293">
        <v>5216</v>
      </c>
      <c r="D74" s="294" t="s">
        <v>875</v>
      </c>
      <c r="E74" s="251" t="s">
        <v>2664</v>
      </c>
      <c r="F74" s="89">
        <v>657916.41</v>
      </c>
      <c r="G74" s="89">
        <v>518992.04</v>
      </c>
      <c r="H74" s="89">
        <v>43221.98</v>
      </c>
      <c r="K74" s="251">
        <v>626515.6</v>
      </c>
      <c r="L74" s="251">
        <v>188544.35</v>
      </c>
      <c r="O74" s="232">
        <v>4930</v>
      </c>
      <c r="P74" s="232">
        <v>83620.88</v>
      </c>
      <c r="R74" s="232">
        <v>5276.86</v>
      </c>
      <c r="U74" s="251">
        <v>-951819.8</v>
      </c>
      <c r="V74" s="251">
        <v>2065017.96</v>
      </c>
      <c r="W74" s="73">
        <v>2169407.1800000002</v>
      </c>
      <c r="X74" s="73">
        <v>452475</v>
      </c>
      <c r="Y74" s="73">
        <v>1331.32</v>
      </c>
      <c r="AA74" s="73">
        <v>881765.2</v>
      </c>
      <c r="AB74" s="73">
        <v>290341.8</v>
      </c>
      <c r="AC74" s="90">
        <v>1934962</v>
      </c>
      <c r="AF74" s="90">
        <v>825024.03</v>
      </c>
      <c r="AG74" s="90">
        <v>99425.99</v>
      </c>
      <c r="AJ74" s="90">
        <v>434.01</v>
      </c>
      <c r="AK74" s="264">
        <f t="shared" si="7"/>
        <v>1220130.43</v>
      </c>
      <c r="AL74" s="265">
        <f t="shared" si="8"/>
        <v>93827.74</v>
      </c>
      <c r="AM74" s="289">
        <f t="shared" si="9"/>
        <v>1126302.69</v>
      </c>
      <c r="AN74" s="284">
        <f t="shared" si="10"/>
        <v>3795320.5</v>
      </c>
      <c r="AO74" s="292">
        <f t="shared" si="11"/>
        <v>2859846.0300000003</v>
      </c>
      <c r="AP74" s="266">
        <f t="shared" si="12"/>
        <v>935474.46999999974</v>
      </c>
    </row>
    <row r="75" spans="1:42" s="264" customFormat="1" ht="15" thickBot="1" x14ac:dyDescent="0.25">
      <c r="A75" s="254" t="s">
        <v>31</v>
      </c>
      <c r="B75" s="254" t="s">
        <v>32</v>
      </c>
      <c r="C75" s="293">
        <v>5544</v>
      </c>
      <c r="D75" s="294" t="s">
        <v>876</v>
      </c>
      <c r="E75" s="251" t="s">
        <v>2665</v>
      </c>
      <c r="F75" s="89">
        <v>808553.43</v>
      </c>
      <c r="G75" s="89">
        <v>499516.49</v>
      </c>
      <c r="H75" s="89">
        <v>244637.32</v>
      </c>
      <c r="I75" s="89"/>
      <c r="J75" s="251"/>
      <c r="K75" s="251">
        <v>373167.44</v>
      </c>
      <c r="L75" s="251">
        <v>574787.93999999994</v>
      </c>
      <c r="M75" s="251"/>
      <c r="N75" s="251"/>
      <c r="O75" s="232">
        <v>4410</v>
      </c>
      <c r="P75" s="232">
        <v>63137.53</v>
      </c>
      <c r="Q75" s="232"/>
      <c r="R75" s="232">
        <v>3798</v>
      </c>
      <c r="S75" s="251"/>
      <c r="T75" s="251"/>
      <c r="U75" s="251">
        <v>-245203.15</v>
      </c>
      <c r="V75" s="251">
        <v>2127187.88</v>
      </c>
      <c r="W75" s="73">
        <v>2668282.16</v>
      </c>
      <c r="X75" s="73">
        <v>61900</v>
      </c>
      <c r="Y75" s="73">
        <v>2155.08</v>
      </c>
      <c r="Z75" s="73"/>
      <c r="AA75" s="73">
        <v>240600</v>
      </c>
      <c r="AB75" s="73">
        <v>184100</v>
      </c>
      <c r="AC75" s="90">
        <v>1227822.5</v>
      </c>
      <c r="AD75" s="90"/>
      <c r="AE75" s="90"/>
      <c r="AF75" s="90">
        <v>944008.23</v>
      </c>
      <c r="AG75" s="90">
        <v>230629.08</v>
      </c>
      <c r="AH75" s="90"/>
      <c r="AI75" s="90"/>
      <c r="AJ75" s="90"/>
      <c r="AK75" s="264">
        <f t="shared" si="7"/>
        <v>1552707.24</v>
      </c>
      <c r="AL75" s="265">
        <f t="shared" si="8"/>
        <v>71345.53</v>
      </c>
      <c r="AM75" s="289">
        <f t="shared" si="9"/>
        <v>1481361.71</v>
      </c>
      <c r="AN75" s="284">
        <f t="shared" si="10"/>
        <v>3157037.24</v>
      </c>
      <c r="AO75" s="292">
        <f t="shared" si="11"/>
        <v>2402459.81</v>
      </c>
      <c r="AP75" s="266">
        <f t="shared" si="12"/>
        <v>754577.43000000017</v>
      </c>
    </row>
    <row r="76" spans="1:42" ht="15" thickBot="1" x14ac:dyDescent="0.25">
      <c r="A76" s="254" t="s">
        <v>31</v>
      </c>
      <c r="B76" s="254" t="s">
        <v>32</v>
      </c>
      <c r="C76" s="293">
        <v>2866</v>
      </c>
      <c r="D76" s="294" t="s">
        <v>877</v>
      </c>
      <c r="E76" s="251" t="s">
        <v>2799</v>
      </c>
      <c r="F76" s="89">
        <v>1258562.32</v>
      </c>
      <c r="G76" s="89">
        <v>157939.6</v>
      </c>
      <c r="H76" s="89">
        <v>84911.74</v>
      </c>
      <c r="K76" s="251">
        <v>801061.81</v>
      </c>
      <c r="L76" s="251">
        <v>787197.28</v>
      </c>
      <c r="O76" s="232">
        <v>3500</v>
      </c>
      <c r="P76" s="232">
        <v>53684.07</v>
      </c>
      <c r="R76" s="232">
        <v>0</v>
      </c>
      <c r="U76" s="251">
        <v>328085.96999999997</v>
      </c>
      <c r="V76" s="251">
        <v>3692657.78</v>
      </c>
      <c r="W76" s="73">
        <v>1725119.92</v>
      </c>
      <c r="X76" s="73">
        <v>383630</v>
      </c>
      <c r="Y76" s="73">
        <v>1831.43</v>
      </c>
      <c r="AA76" s="73">
        <v>1410885</v>
      </c>
      <c r="AB76" s="73">
        <v>141500</v>
      </c>
      <c r="AC76" s="90">
        <v>1950285</v>
      </c>
      <c r="AF76" s="90">
        <v>961036.07</v>
      </c>
      <c r="AG76" s="90">
        <v>283217.5</v>
      </c>
      <c r="AJ76" s="90">
        <v>1302</v>
      </c>
      <c r="AK76" s="264">
        <f t="shared" si="7"/>
        <v>1501413.6600000001</v>
      </c>
      <c r="AL76" s="265">
        <f t="shared" si="8"/>
        <v>57184.07</v>
      </c>
      <c r="AM76" s="289">
        <f t="shared" si="9"/>
        <v>1444229.59</v>
      </c>
      <c r="AN76" s="284">
        <f t="shared" si="10"/>
        <v>3662966.35</v>
      </c>
      <c r="AO76" s="292">
        <f t="shared" si="11"/>
        <v>3195840.57</v>
      </c>
      <c r="AP76" s="266">
        <f t="shared" si="12"/>
        <v>467125.78000000026</v>
      </c>
    </row>
    <row r="77" spans="1:42" ht="15" thickBot="1" x14ac:dyDescent="0.25">
      <c r="A77" s="254" t="s">
        <v>33</v>
      </c>
      <c r="B77" s="254" t="s">
        <v>34</v>
      </c>
      <c r="C77" s="293">
        <v>3680</v>
      </c>
      <c r="D77" s="294" t="s">
        <v>878</v>
      </c>
      <c r="E77" s="251" t="s">
        <v>2666</v>
      </c>
      <c r="F77" s="89">
        <v>300647.34999999998</v>
      </c>
      <c r="G77" s="89">
        <v>28070</v>
      </c>
      <c r="H77" s="89">
        <v>208323.7</v>
      </c>
      <c r="K77" s="251">
        <v>2586647.29</v>
      </c>
      <c r="L77" s="251">
        <v>63289.62</v>
      </c>
      <c r="O77" s="232">
        <v>22319.88</v>
      </c>
      <c r="P77" s="232">
        <v>26158.560000000001</v>
      </c>
      <c r="Q77" s="232">
        <v>18000</v>
      </c>
      <c r="U77" s="251">
        <v>-62690.95</v>
      </c>
      <c r="V77" s="251">
        <v>2241713.0099999998</v>
      </c>
      <c r="W77" s="73">
        <v>1434212.39</v>
      </c>
      <c r="AA77" s="73">
        <v>810460</v>
      </c>
      <c r="AB77" s="73">
        <v>80740</v>
      </c>
      <c r="AC77" s="90">
        <v>1363801</v>
      </c>
      <c r="AF77" s="90">
        <v>531658.66</v>
      </c>
      <c r="AG77" s="90">
        <v>237028.1</v>
      </c>
      <c r="AK77" s="264">
        <f t="shared" si="7"/>
        <v>537041.05000000005</v>
      </c>
      <c r="AL77" s="265">
        <f t="shared" si="8"/>
        <v>66478.44</v>
      </c>
      <c r="AM77" s="289">
        <f t="shared" si="9"/>
        <v>470562.61000000004</v>
      </c>
      <c r="AN77" s="284">
        <f t="shared" si="10"/>
        <v>2325412.3899999997</v>
      </c>
      <c r="AO77" s="292">
        <f t="shared" si="11"/>
        <v>2132487.7600000002</v>
      </c>
      <c r="AP77" s="266">
        <f t="shared" si="12"/>
        <v>192924.62999999942</v>
      </c>
    </row>
    <row r="78" spans="1:42" ht="15" thickBot="1" x14ac:dyDescent="0.25">
      <c r="A78" s="254" t="s">
        <v>33</v>
      </c>
      <c r="B78" s="254" t="s">
        <v>34</v>
      </c>
      <c r="C78" s="293">
        <v>5005</v>
      </c>
      <c r="D78" s="294" t="s">
        <v>879</v>
      </c>
      <c r="E78" s="251" t="s">
        <v>2667</v>
      </c>
      <c r="F78" s="89">
        <v>1098446.78</v>
      </c>
      <c r="G78" s="89">
        <v>75811</v>
      </c>
      <c r="H78" s="89">
        <v>49544.13</v>
      </c>
      <c r="K78" s="251">
        <v>669754.73</v>
      </c>
      <c r="L78" s="251">
        <v>347670.25</v>
      </c>
      <c r="O78" s="232">
        <v>3000</v>
      </c>
      <c r="P78" s="232">
        <v>62769.16</v>
      </c>
      <c r="Q78" s="232">
        <v>305870</v>
      </c>
      <c r="R78" s="232">
        <v>32194.83</v>
      </c>
      <c r="S78" s="251">
        <v>444</v>
      </c>
      <c r="U78" s="251">
        <v>-432777.03</v>
      </c>
      <c r="V78" s="251">
        <v>1881918.88</v>
      </c>
      <c r="W78" s="73">
        <v>2542615.06</v>
      </c>
      <c r="AA78" s="73">
        <v>1247027.5</v>
      </c>
      <c r="AB78" s="73">
        <v>27000</v>
      </c>
      <c r="AC78" s="90">
        <v>1910152.5</v>
      </c>
      <c r="AF78" s="90">
        <v>1020067.01</v>
      </c>
      <c r="AG78" s="90">
        <v>249169</v>
      </c>
      <c r="AJ78" s="90">
        <v>205440</v>
      </c>
      <c r="AK78" s="264">
        <f t="shared" si="7"/>
        <v>1223801.9099999999</v>
      </c>
      <c r="AL78" s="265">
        <f t="shared" si="8"/>
        <v>403833.99000000005</v>
      </c>
      <c r="AM78" s="289">
        <f t="shared" si="9"/>
        <v>819967.91999999993</v>
      </c>
      <c r="AN78" s="284">
        <f t="shared" si="10"/>
        <v>3816642.5600000001</v>
      </c>
      <c r="AO78" s="292">
        <f t="shared" si="11"/>
        <v>3384828.51</v>
      </c>
      <c r="AP78" s="266">
        <f t="shared" si="12"/>
        <v>431814.05000000028</v>
      </c>
    </row>
    <row r="79" spans="1:42" ht="15" thickBot="1" x14ac:dyDescent="0.25">
      <c r="A79" s="254" t="s">
        <v>33</v>
      </c>
      <c r="B79" s="254" t="s">
        <v>34</v>
      </c>
      <c r="C79" s="293">
        <v>3048</v>
      </c>
      <c r="D79" s="294" t="s">
        <v>880</v>
      </c>
      <c r="E79" s="251" t="s">
        <v>2668</v>
      </c>
      <c r="F79" s="89">
        <v>333989.2</v>
      </c>
      <c r="G79" s="89">
        <v>25158.5</v>
      </c>
      <c r="H79" s="89">
        <v>138927.88</v>
      </c>
      <c r="K79" s="251">
        <v>649723.98</v>
      </c>
      <c r="L79" s="251">
        <v>1135733.6100000001</v>
      </c>
      <c r="O79" s="232">
        <v>5310</v>
      </c>
      <c r="P79" s="232">
        <v>117005.3</v>
      </c>
      <c r="Q79" s="232">
        <v>52260</v>
      </c>
      <c r="R79" s="232">
        <v>410.03</v>
      </c>
      <c r="S79" s="251">
        <v>5000</v>
      </c>
      <c r="U79" s="251">
        <v>13950</v>
      </c>
      <c r="V79" s="251">
        <v>1941230.36</v>
      </c>
      <c r="W79" s="73">
        <v>1565353.55</v>
      </c>
      <c r="X79" s="73">
        <v>209665</v>
      </c>
      <c r="Y79" s="73">
        <v>439.27</v>
      </c>
      <c r="AA79" s="73">
        <v>1118025</v>
      </c>
      <c r="AB79" s="73">
        <v>125000</v>
      </c>
      <c r="AC79" s="90">
        <v>1832184</v>
      </c>
      <c r="AD79" s="90">
        <v>480</v>
      </c>
      <c r="AF79" s="90">
        <v>594323.68999999994</v>
      </c>
      <c r="AG79" s="90">
        <v>156851.79999999999</v>
      </c>
      <c r="AJ79" s="90">
        <v>282175</v>
      </c>
      <c r="AK79" s="264">
        <f t="shared" si="7"/>
        <v>498075.58</v>
      </c>
      <c r="AL79" s="265">
        <f t="shared" si="8"/>
        <v>174985.33</v>
      </c>
      <c r="AM79" s="289">
        <f t="shared" si="9"/>
        <v>323090.25</v>
      </c>
      <c r="AN79" s="284">
        <f t="shared" si="10"/>
        <v>3018482.8200000003</v>
      </c>
      <c r="AO79" s="292">
        <f t="shared" si="11"/>
        <v>2866014.4899999998</v>
      </c>
      <c r="AP79" s="266">
        <f t="shared" si="12"/>
        <v>152468.33000000054</v>
      </c>
    </row>
    <row r="80" spans="1:42" ht="15" thickBot="1" x14ac:dyDescent="0.25">
      <c r="A80" s="254" t="s">
        <v>33</v>
      </c>
      <c r="B80" s="254" t="s">
        <v>34</v>
      </c>
      <c r="C80" s="293">
        <v>6117</v>
      </c>
      <c r="D80" s="294" t="s">
        <v>881</v>
      </c>
      <c r="E80" s="251" t="s">
        <v>2669</v>
      </c>
      <c r="F80" s="89">
        <v>1515064.61</v>
      </c>
      <c r="G80" s="89">
        <v>61930.25</v>
      </c>
      <c r="H80" s="89">
        <v>215535.24</v>
      </c>
      <c r="K80" s="251">
        <v>301020.44</v>
      </c>
      <c r="L80" s="251">
        <v>-731.73</v>
      </c>
      <c r="O80" s="232">
        <v>8677.7900000000009</v>
      </c>
      <c r="P80" s="232">
        <v>5364.93</v>
      </c>
      <c r="S80" s="251">
        <v>5000</v>
      </c>
      <c r="U80" s="251">
        <v>3900</v>
      </c>
      <c r="V80" s="251">
        <v>1940061.77</v>
      </c>
      <c r="W80" s="73">
        <v>3068867.93</v>
      </c>
      <c r="X80" s="73">
        <v>90550</v>
      </c>
      <c r="Y80" s="73">
        <v>929.49</v>
      </c>
      <c r="AA80" s="73">
        <v>1697230.5</v>
      </c>
      <c r="AB80" s="73">
        <v>54900</v>
      </c>
      <c r="AC80" s="90">
        <v>2373445.5</v>
      </c>
      <c r="AF80" s="90">
        <v>781920.02</v>
      </c>
      <c r="AG80" s="90">
        <v>139471.73000000001</v>
      </c>
      <c r="AK80" s="264">
        <f t="shared" si="7"/>
        <v>1792530.1</v>
      </c>
      <c r="AL80" s="265">
        <f t="shared" si="8"/>
        <v>14042.720000000001</v>
      </c>
      <c r="AM80" s="289">
        <f t="shared" si="9"/>
        <v>1778487.3800000001</v>
      </c>
      <c r="AN80" s="284">
        <f t="shared" si="10"/>
        <v>4912477.92</v>
      </c>
      <c r="AO80" s="292">
        <f t="shared" si="11"/>
        <v>3294837.25</v>
      </c>
      <c r="AP80" s="266">
        <f t="shared" si="12"/>
        <v>1617640.67</v>
      </c>
    </row>
    <row r="81" spans="1:42" ht="15" thickBot="1" x14ac:dyDescent="0.25">
      <c r="A81" s="254" t="s">
        <v>33</v>
      </c>
      <c r="B81" s="254" t="s">
        <v>34</v>
      </c>
      <c r="C81" s="293">
        <v>3261</v>
      </c>
      <c r="D81" s="294" t="s">
        <v>882</v>
      </c>
      <c r="E81" s="251" t="s">
        <v>2670</v>
      </c>
      <c r="F81" s="89">
        <v>327199.03000000003</v>
      </c>
      <c r="G81" s="89">
        <v>60736.38</v>
      </c>
      <c r="H81" s="89">
        <v>25001.279999999999</v>
      </c>
      <c r="K81" s="251">
        <v>530002</v>
      </c>
      <c r="L81" s="251">
        <v>315477.37</v>
      </c>
      <c r="O81" s="232">
        <v>0</v>
      </c>
      <c r="P81" s="232">
        <v>59415.08</v>
      </c>
      <c r="R81" s="232">
        <v>6.9</v>
      </c>
      <c r="U81" s="251">
        <v>761687.4</v>
      </c>
      <c r="V81" s="251">
        <v>2076384.94</v>
      </c>
      <c r="W81" s="73">
        <v>1942505.8</v>
      </c>
      <c r="X81" s="73">
        <v>185000</v>
      </c>
      <c r="Y81" s="73">
        <v>491.63</v>
      </c>
      <c r="AA81" s="73">
        <v>928704</v>
      </c>
      <c r="AC81" s="90">
        <v>1382544</v>
      </c>
      <c r="AF81" s="90">
        <v>749975.25</v>
      </c>
      <c r="AG81" s="90">
        <v>137671.07999999999</v>
      </c>
      <c r="AH81" s="90">
        <v>7184</v>
      </c>
      <c r="AK81" s="264">
        <f t="shared" si="7"/>
        <v>412936.69000000006</v>
      </c>
      <c r="AL81" s="265">
        <f t="shared" si="8"/>
        <v>59421.98</v>
      </c>
      <c r="AM81" s="289">
        <f t="shared" si="9"/>
        <v>353514.71000000008</v>
      </c>
      <c r="AN81" s="284">
        <f t="shared" si="10"/>
        <v>3056701.4299999997</v>
      </c>
      <c r="AO81" s="292">
        <f t="shared" si="11"/>
        <v>2277374.33</v>
      </c>
      <c r="AP81" s="266">
        <f t="shared" si="12"/>
        <v>779327.09999999963</v>
      </c>
    </row>
    <row r="82" spans="1:42" ht="15" thickBot="1" x14ac:dyDescent="0.25">
      <c r="A82" s="254" t="s">
        <v>33</v>
      </c>
      <c r="B82" s="254" t="s">
        <v>34</v>
      </c>
      <c r="C82" s="293">
        <v>2381</v>
      </c>
      <c r="D82" s="294" t="s">
        <v>883</v>
      </c>
      <c r="E82" s="251" t="s">
        <v>2671</v>
      </c>
      <c r="F82" s="89">
        <v>415667.66</v>
      </c>
      <c r="G82" s="89">
        <v>0</v>
      </c>
      <c r="H82" s="89">
        <v>429882.47</v>
      </c>
      <c r="K82" s="251">
        <v>-60425.68</v>
      </c>
      <c r="L82" s="251">
        <v>183228.38</v>
      </c>
      <c r="O82" s="232">
        <v>163436.5</v>
      </c>
      <c r="P82" s="232">
        <v>90163.99</v>
      </c>
      <c r="Q82" s="232">
        <v>70000</v>
      </c>
      <c r="S82" s="251">
        <v>10000</v>
      </c>
      <c r="U82" s="251">
        <v>64200</v>
      </c>
      <c r="V82" s="251">
        <v>1879892.65</v>
      </c>
      <c r="W82" s="73">
        <v>1324151.8600000001</v>
      </c>
      <c r="X82" s="73">
        <v>88390</v>
      </c>
      <c r="Y82" s="73">
        <v>786.74</v>
      </c>
      <c r="AA82" s="73">
        <v>705264</v>
      </c>
      <c r="AC82" s="90">
        <v>1158864</v>
      </c>
      <c r="AD82" s="90">
        <v>2680</v>
      </c>
      <c r="AF82" s="90">
        <v>737686.47</v>
      </c>
      <c r="AG82" s="90">
        <v>205625.84</v>
      </c>
      <c r="AK82" s="264">
        <f t="shared" si="7"/>
        <v>845550.12999999989</v>
      </c>
      <c r="AL82" s="265">
        <f t="shared" si="8"/>
        <v>323600.49</v>
      </c>
      <c r="AM82" s="289">
        <f t="shared" si="9"/>
        <v>521949.6399999999</v>
      </c>
      <c r="AN82" s="284">
        <f t="shared" si="10"/>
        <v>2118592.6</v>
      </c>
      <c r="AO82" s="292">
        <f t="shared" si="11"/>
        <v>2104856.31</v>
      </c>
      <c r="AP82" s="266">
        <f t="shared" si="12"/>
        <v>13736.290000000037</v>
      </c>
    </row>
    <row r="83" spans="1:42" ht="15" thickBot="1" x14ac:dyDescent="0.25">
      <c r="A83" s="254" t="s">
        <v>33</v>
      </c>
      <c r="B83" s="254" t="s">
        <v>34</v>
      </c>
      <c r="C83" s="293">
        <v>2712</v>
      </c>
      <c r="D83" s="294" t="s">
        <v>884</v>
      </c>
      <c r="E83" s="251" t="s">
        <v>2672</v>
      </c>
      <c r="F83" s="89">
        <v>556189.74</v>
      </c>
      <c r="G83" s="89">
        <v>53848.9</v>
      </c>
      <c r="H83" s="89">
        <v>141928.95999999999</v>
      </c>
      <c r="K83" s="251">
        <v>254603.89</v>
      </c>
      <c r="L83" s="251">
        <v>220934.7</v>
      </c>
      <c r="O83" s="232">
        <v>1000</v>
      </c>
      <c r="P83" s="232">
        <v>52600</v>
      </c>
      <c r="Q83" s="232">
        <v>67120</v>
      </c>
      <c r="R83" s="232">
        <v>2112.9</v>
      </c>
      <c r="U83" s="251">
        <v>113836.28</v>
      </c>
      <c r="V83" s="251">
        <v>1840507.51</v>
      </c>
      <c r="W83" s="73">
        <v>1417643.05</v>
      </c>
      <c r="Y83" s="73">
        <v>682.62</v>
      </c>
      <c r="AA83" s="73">
        <v>1763741</v>
      </c>
      <c r="AC83" s="90">
        <v>2190641</v>
      </c>
      <c r="AF83" s="90">
        <v>558445.73</v>
      </c>
      <c r="AG83" s="90">
        <v>84411.7</v>
      </c>
      <c r="AJ83" s="90">
        <v>44500</v>
      </c>
      <c r="AK83" s="264">
        <f t="shared" si="7"/>
        <v>751967.6</v>
      </c>
      <c r="AL83" s="265">
        <f t="shared" si="8"/>
        <v>122832.9</v>
      </c>
      <c r="AM83" s="289">
        <f t="shared" si="9"/>
        <v>629134.69999999995</v>
      </c>
      <c r="AN83" s="284">
        <f t="shared" si="10"/>
        <v>3182066.67</v>
      </c>
      <c r="AO83" s="292">
        <f t="shared" si="11"/>
        <v>2877998.43</v>
      </c>
      <c r="AP83" s="266">
        <f t="shared" si="12"/>
        <v>304068.23999999976</v>
      </c>
    </row>
    <row r="84" spans="1:42" ht="15" thickBot="1" x14ac:dyDescent="0.25">
      <c r="A84" s="254" t="s">
        <v>33</v>
      </c>
      <c r="B84" s="254" t="s">
        <v>34</v>
      </c>
      <c r="C84" s="293">
        <v>1686</v>
      </c>
      <c r="D84" s="294" t="s">
        <v>885</v>
      </c>
      <c r="E84" s="251" t="s">
        <v>2673</v>
      </c>
      <c r="F84" s="89">
        <v>184195.32</v>
      </c>
      <c r="G84" s="89">
        <v>22582</v>
      </c>
      <c r="H84" s="89">
        <v>101371.51</v>
      </c>
      <c r="K84" s="251">
        <v>699309.4</v>
      </c>
      <c r="L84" s="251">
        <v>65656.38</v>
      </c>
      <c r="O84" s="232">
        <v>48055</v>
      </c>
      <c r="P84" s="232">
        <v>30114.85</v>
      </c>
      <c r="Q84" s="232">
        <v>5000</v>
      </c>
      <c r="R84" s="232">
        <v>67500</v>
      </c>
      <c r="U84" s="251">
        <v>-28550.27</v>
      </c>
      <c r="V84" s="251">
        <v>2651073.88</v>
      </c>
      <c r="W84" s="73">
        <v>1250402.78</v>
      </c>
      <c r="X84" s="73">
        <v>133300</v>
      </c>
      <c r="Y84" s="73">
        <v>271.74</v>
      </c>
      <c r="AA84" s="73">
        <v>712876</v>
      </c>
      <c r="AC84" s="90">
        <v>1160006</v>
      </c>
      <c r="AF84" s="90">
        <v>552160.85</v>
      </c>
      <c r="AG84" s="90">
        <v>60002.59</v>
      </c>
      <c r="AK84" s="264">
        <f t="shared" si="7"/>
        <v>308148.83</v>
      </c>
      <c r="AL84" s="265">
        <f t="shared" si="8"/>
        <v>150669.85</v>
      </c>
      <c r="AM84" s="289">
        <f t="shared" si="9"/>
        <v>157478.98000000001</v>
      </c>
      <c r="AN84" s="284">
        <f t="shared" si="10"/>
        <v>2096850.52</v>
      </c>
      <c r="AO84" s="292">
        <f t="shared" si="11"/>
        <v>1772169.4400000002</v>
      </c>
      <c r="AP84" s="266">
        <f t="shared" si="12"/>
        <v>324681.07999999984</v>
      </c>
    </row>
    <row r="85" spans="1:42" ht="15" thickBot="1" x14ac:dyDescent="0.25">
      <c r="A85" s="254" t="s">
        <v>33</v>
      </c>
      <c r="B85" s="254" t="s">
        <v>34</v>
      </c>
      <c r="C85" s="293">
        <v>2512</v>
      </c>
      <c r="D85" s="294" t="s">
        <v>886</v>
      </c>
      <c r="E85" s="251" t="s">
        <v>2784</v>
      </c>
      <c r="F85" s="89">
        <v>310317.94</v>
      </c>
      <c r="G85" s="89">
        <v>53358.400000000001</v>
      </c>
      <c r="H85" s="89">
        <v>21328.75</v>
      </c>
      <c r="K85" s="251">
        <v>369550.55</v>
      </c>
      <c r="L85" s="251">
        <v>139597.16</v>
      </c>
      <c r="O85" s="232">
        <v>770.1</v>
      </c>
      <c r="P85" s="232">
        <v>34644.519999999997</v>
      </c>
      <c r="Q85" s="232">
        <v>42500</v>
      </c>
      <c r="S85" s="251">
        <v>15000</v>
      </c>
      <c r="V85" s="251">
        <v>3200752.69</v>
      </c>
      <c r="W85" s="73">
        <v>1520840.32</v>
      </c>
      <c r="X85" s="73">
        <v>91300</v>
      </c>
      <c r="Y85" s="73">
        <v>419.06</v>
      </c>
      <c r="AA85" s="73">
        <v>687286</v>
      </c>
      <c r="AC85" s="90">
        <v>1160236</v>
      </c>
      <c r="AF85" s="90">
        <v>792320.17</v>
      </c>
      <c r="AG85" s="90">
        <v>240556.18</v>
      </c>
      <c r="AK85" s="264">
        <f t="shared" si="7"/>
        <v>385005.09</v>
      </c>
      <c r="AL85" s="265">
        <f t="shared" si="8"/>
        <v>77914.62</v>
      </c>
      <c r="AM85" s="289">
        <f t="shared" si="9"/>
        <v>307090.47000000003</v>
      </c>
      <c r="AN85" s="284">
        <f t="shared" si="10"/>
        <v>2299845.38</v>
      </c>
      <c r="AO85" s="292">
        <f t="shared" si="11"/>
        <v>2193112.35</v>
      </c>
      <c r="AP85" s="266">
        <f t="shared" si="12"/>
        <v>106733.0299999998</v>
      </c>
    </row>
    <row r="86" spans="1:42" ht="15" thickBot="1" x14ac:dyDescent="0.25">
      <c r="A86" s="254" t="s">
        <v>313</v>
      </c>
      <c r="B86" s="254" t="s">
        <v>44</v>
      </c>
      <c r="C86" s="293">
        <v>3664</v>
      </c>
      <c r="D86" s="294" t="s">
        <v>887</v>
      </c>
      <c r="E86" s="251" t="s">
        <v>2674</v>
      </c>
      <c r="F86" s="89">
        <v>727540.24</v>
      </c>
      <c r="G86" s="89">
        <v>27952.25</v>
      </c>
      <c r="H86" s="89">
        <v>61003.06</v>
      </c>
      <c r="K86" s="251">
        <v>139536.74</v>
      </c>
      <c r="L86" s="251">
        <v>903894.28</v>
      </c>
      <c r="O86" s="232">
        <v>1630</v>
      </c>
      <c r="P86" s="232">
        <v>64690.27</v>
      </c>
      <c r="R86" s="232">
        <v>238.88</v>
      </c>
      <c r="S86" s="251">
        <v>168457</v>
      </c>
      <c r="U86" s="251">
        <v>-56603.58</v>
      </c>
      <c r="V86" s="251">
        <v>1975689.39</v>
      </c>
      <c r="W86" s="73">
        <v>1326097.8400000001</v>
      </c>
      <c r="X86" s="73">
        <v>209950</v>
      </c>
      <c r="Y86" s="73">
        <v>1749.21</v>
      </c>
      <c r="AA86" s="73">
        <v>1226206</v>
      </c>
      <c r="AB86" s="73">
        <v>6950</v>
      </c>
      <c r="AC86" s="90">
        <v>1960626</v>
      </c>
      <c r="AE86" s="90">
        <v>6950</v>
      </c>
      <c r="AF86" s="90">
        <v>801861.28</v>
      </c>
      <c r="AG86" s="90">
        <v>353129.49</v>
      </c>
      <c r="AK86" s="264">
        <f t="shared" si="7"/>
        <v>816495.55</v>
      </c>
      <c r="AL86" s="265">
        <f t="shared" si="8"/>
        <v>66559.149999999994</v>
      </c>
      <c r="AM86" s="289">
        <f t="shared" si="9"/>
        <v>749936.4</v>
      </c>
      <c r="AN86" s="284">
        <f t="shared" si="10"/>
        <v>2770953.05</v>
      </c>
      <c r="AO86" s="292">
        <f t="shared" si="11"/>
        <v>3122566.7700000005</v>
      </c>
      <c r="AP86" s="266">
        <f t="shared" si="12"/>
        <v>-351613.72000000067</v>
      </c>
    </row>
    <row r="87" spans="1:42" ht="15" thickBot="1" x14ac:dyDescent="0.25">
      <c r="A87" s="254" t="s">
        <v>313</v>
      </c>
      <c r="B87" s="254" t="s">
        <v>44</v>
      </c>
      <c r="C87" s="293">
        <v>7927</v>
      </c>
      <c r="D87" s="294" t="s">
        <v>888</v>
      </c>
      <c r="E87" s="251" t="s">
        <v>2675</v>
      </c>
      <c r="F87" s="89">
        <v>2086279.46</v>
      </c>
      <c r="G87" s="89">
        <v>66275.25</v>
      </c>
      <c r="H87" s="89">
        <v>101672.82</v>
      </c>
      <c r="K87" s="251">
        <v>1628407.19</v>
      </c>
      <c r="L87" s="251">
        <v>710603.36</v>
      </c>
      <c r="O87" s="232">
        <v>2000</v>
      </c>
      <c r="P87" s="232">
        <v>84442.3</v>
      </c>
      <c r="R87" s="232">
        <v>266789.58</v>
      </c>
      <c r="U87" s="251">
        <v>1282351.79</v>
      </c>
      <c r="V87" s="251">
        <v>3812204.74</v>
      </c>
      <c r="W87" s="73">
        <v>2485845.09</v>
      </c>
      <c r="X87" s="73">
        <v>232462</v>
      </c>
      <c r="Y87" s="73">
        <v>3434.75</v>
      </c>
      <c r="AA87" s="73">
        <v>1040209.5</v>
      </c>
      <c r="AB87" s="73">
        <v>165800</v>
      </c>
      <c r="AC87" s="90">
        <v>2051289.5</v>
      </c>
      <c r="AE87" s="90">
        <v>13300</v>
      </c>
      <c r="AF87" s="90">
        <v>1339396.99</v>
      </c>
      <c r="AG87" s="90">
        <v>474552.8</v>
      </c>
      <c r="AK87" s="264">
        <f t="shared" si="7"/>
        <v>2254227.5299999998</v>
      </c>
      <c r="AL87" s="265">
        <f t="shared" si="8"/>
        <v>353231.88</v>
      </c>
      <c r="AM87" s="289">
        <f t="shared" si="9"/>
        <v>1900995.65</v>
      </c>
      <c r="AN87" s="284">
        <f t="shared" si="10"/>
        <v>3927751.34</v>
      </c>
      <c r="AO87" s="292">
        <f t="shared" si="11"/>
        <v>3878539.29</v>
      </c>
      <c r="AP87" s="266">
        <f t="shared" si="12"/>
        <v>49212.049999999814</v>
      </c>
    </row>
    <row r="88" spans="1:42" ht="15" thickBot="1" x14ac:dyDescent="0.25">
      <c r="A88" s="254" t="s">
        <v>313</v>
      </c>
      <c r="B88" s="254" t="s">
        <v>44</v>
      </c>
      <c r="C88" s="293">
        <v>7609</v>
      </c>
      <c r="D88" s="294" t="s">
        <v>889</v>
      </c>
      <c r="E88" s="251" t="s">
        <v>2676</v>
      </c>
      <c r="F88" s="89">
        <v>1401632.77</v>
      </c>
      <c r="G88" s="89">
        <v>25297</v>
      </c>
      <c r="H88" s="89">
        <v>22672.97</v>
      </c>
      <c r="K88" s="251">
        <v>1648971.26</v>
      </c>
      <c r="L88" s="251">
        <v>653696.65</v>
      </c>
      <c r="O88" s="232">
        <v>4077</v>
      </c>
      <c r="P88" s="232">
        <v>154273.21</v>
      </c>
      <c r="R88" s="232">
        <v>11759.23</v>
      </c>
      <c r="S88" s="251">
        <v>10940</v>
      </c>
      <c r="U88" s="251">
        <v>472685.76</v>
      </c>
      <c r="V88" s="251">
        <v>3564237.85</v>
      </c>
      <c r="W88" s="73">
        <v>2245597.5099999998</v>
      </c>
      <c r="X88" s="73">
        <v>88672</v>
      </c>
      <c r="Y88" s="73">
        <v>2000.81</v>
      </c>
      <c r="AA88" s="73">
        <v>1064788.3</v>
      </c>
      <c r="AB88" s="73">
        <v>25500</v>
      </c>
      <c r="AC88" s="90">
        <v>2135588.2999999998</v>
      </c>
      <c r="AF88" s="90">
        <v>959425.08</v>
      </c>
      <c r="AG88" s="90">
        <v>286015.88</v>
      </c>
      <c r="AK88" s="264">
        <f t="shared" si="7"/>
        <v>1449602.74</v>
      </c>
      <c r="AL88" s="265">
        <f t="shared" si="8"/>
        <v>170109.44</v>
      </c>
      <c r="AM88" s="289">
        <f t="shared" si="9"/>
        <v>1279493.3</v>
      </c>
      <c r="AN88" s="284">
        <f t="shared" si="10"/>
        <v>3426558.62</v>
      </c>
      <c r="AO88" s="292">
        <f t="shared" si="11"/>
        <v>3381029.26</v>
      </c>
      <c r="AP88" s="266">
        <f t="shared" si="12"/>
        <v>45529.360000000335</v>
      </c>
    </row>
    <row r="89" spans="1:42" ht="15" thickBot="1" x14ac:dyDescent="0.25">
      <c r="A89" s="254" t="s">
        <v>313</v>
      </c>
      <c r="B89" s="254" t="s">
        <v>44</v>
      </c>
      <c r="C89" s="293">
        <v>6471</v>
      </c>
      <c r="D89" s="294" t="s">
        <v>890</v>
      </c>
      <c r="E89" s="251" t="s">
        <v>2677</v>
      </c>
      <c r="F89" s="89">
        <v>1659150.44</v>
      </c>
      <c r="G89" s="89">
        <v>70693.45</v>
      </c>
      <c r="H89" s="89">
        <v>83452.009999999995</v>
      </c>
      <c r="K89" s="251">
        <v>984671.99</v>
      </c>
      <c r="L89" s="251">
        <v>400240.79</v>
      </c>
      <c r="O89" s="232">
        <v>2450</v>
      </c>
      <c r="P89" s="232">
        <v>71045.56</v>
      </c>
      <c r="R89" s="232">
        <v>803.58</v>
      </c>
      <c r="S89" s="251">
        <v>406753.78</v>
      </c>
      <c r="U89" s="251">
        <v>354800.5</v>
      </c>
      <c r="V89" s="251">
        <v>2080906</v>
      </c>
      <c r="W89" s="73">
        <v>1632665.85</v>
      </c>
      <c r="X89" s="73">
        <v>234683.31</v>
      </c>
      <c r="Y89" s="73">
        <v>2118.1799999999998</v>
      </c>
      <c r="AA89" s="73">
        <v>1918908.51</v>
      </c>
      <c r="AB89" s="73">
        <v>50400</v>
      </c>
      <c r="AC89" s="90">
        <v>2550178.5099999998</v>
      </c>
      <c r="AD89" s="90">
        <v>3500</v>
      </c>
      <c r="AF89" s="90">
        <v>937646.12</v>
      </c>
      <c r="AG89" s="90">
        <v>268158.07</v>
      </c>
      <c r="AK89" s="264">
        <f t="shared" si="7"/>
        <v>1813295.9</v>
      </c>
      <c r="AL89" s="265">
        <f t="shared" si="8"/>
        <v>74299.14</v>
      </c>
      <c r="AM89" s="289">
        <f t="shared" si="9"/>
        <v>1738996.76</v>
      </c>
      <c r="AN89" s="284">
        <f t="shared" si="10"/>
        <v>3838775.85</v>
      </c>
      <c r="AO89" s="292">
        <f t="shared" si="11"/>
        <v>3759482.6999999997</v>
      </c>
      <c r="AP89" s="266">
        <f t="shared" si="12"/>
        <v>79293.150000000373</v>
      </c>
    </row>
    <row r="90" spans="1:42" ht="15" thickBot="1" x14ac:dyDescent="0.25">
      <c r="A90" s="254" t="s">
        <v>313</v>
      </c>
      <c r="B90" s="254" t="s">
        <v>44</v>
      </c>
      <c r="C90" s="293">
        <v>4146</v>
      </c>
      <c r="D90" s="294" t="s">
        <v>891</v>
      </c>
      <c r="E90" s="251" t="s">
        <v>2678</v>
      </c>
      <c r="F90" s="89">
        <v>876823.38</v>
      </c>
      <c r="G90" s="89">
        <v>15395.75</v>
      </c>
      <c r="H90" s="89">
        <v>161003.21</v>
      </c>
      <c r="K90" s="251">
        <v>976047.32</v>
      </c>
      <c r="L90" s="251">
        <v>308506.43</v>
      </c>
      <c r="O90" s="232">
        <v>1470</v>
      </c>
      <c r="P90" s="232">
        <v>53020.92</v>
      </c>
      <c r="R90" s="232">
        <v>16.829999999999998</v>
      </c>
      <c r="S90" s="251">
        <v>1983</v>
      </c>
      <c r="U90" s="251">
        <v>-54645.36</v>
      </c>
      <c r="V90" s="251">
        <v>2304026.96</v>
      </c>
      <c r="W90" s="73">
        <v>1472859.95</v>
      </c>
      <c r="Y90" s="73">
        <v>1617.69</v>
      </c>
      <c r="AA90" s="73">
        <v>413709.2</v>
      </c>
      <c r="AB90" s="73">
        <v>10528</v>
      </c>
      <c r="AC90" s="90">
        <v>1005837.2</v>
      </c>
      <c r="AF90" s="90">
        <v>465599.1</v>
      </c>
      <c r="AG90" s="90">
        <v>219489.91</v>
      </c>
      <c r="AK90" s="264">
        <f t="shared" si="7"/>
        <v>1053222.3400000001</v>
      </c>
      <c r="AL90" s="265">
        <f t="shared" si="8"/>
        <v>54507.75</v>
      </c>
      <c r="AM90" s="289">
        <f t="shared" si="9"/>
        <v>998714.59000000008</v>
      </c>
      <c r="AN90" s="284">
        <f t="shared" si="10"/>
        <v>1898714.8399999999</v>
      </c>
      <c r="AO90" s="292">
        <f t="shared" si="11"/>
        <v>1690926.2099999997</v>
      </c>
      <c r="AP90" s="266">
        <f t="shared" si="12"/>
        <v>207788.63000000012</v>
      </c>
    </row>
    <row r="91" spans="1:42" ht="15" thickBot="1" x14ac:dyDescent="0.25">
      <c r="A91" s="254" t="s">
        <v>313</v>
      </c>
      <c r="B91" s="254" t="s">
        <v>44</v>
      </c>
      <c r="C91" s="293">
        <v>8209</v>
      </c>
      <c r="D91" s="294" t="s">
        <v>892</v>
      </c>
      <c r="E91" s="251" t="s">
        <v>2679</v>
      </c>
      <c r="F91" s="89">
        <v>1536767.92</v>
      </c>
      <c r="G91" s="89">
        <v>99094</v>
      </c>
      <c r="H91" s="89">
        <v>125530.43</v>
      </c>
      <c r="K91" s="251">
        <v>649036.87</v>
      </c>
      <c r="L91" s="251">
        <v>854644.7</v>
      </c>
      <c r="O91" s="232">
        <v>0</v>
      </c>
      <c r="P91" s="232">
        <v>85488.1</v>
      </c>
      <c r="R91" s="232">
        <v>396227</v>
      </c>
      <c r="U91" s="251">
        <v>343696.75</v>
      </c>
      <c r="V91" s="251">
        <v>2345661.54</v>
      </c>
      <c r="W91" s="73">
        <v>2453381.52</v>
      </c>
      <c r="X91" s="73">
        <v>108174</v>
      </c>
      <c r="Y91" s="73">
        <v>1934.29</v>
      </c>
      <c r="AA91" s="73">
        <v>1357958</v>
      </c>
      <c r="AB91" s="73">
        <v>52786.5</v>
      </c>
      <c r="AC91" s="90">
        <v>2258004.5</v>
      </c>
      <c r="AD91" s="90">
        <v>1380</v>
      </c>
      <c r="AE91" s="90">
        <v>13200</v>
      </c>
      <c r="AF91" s="90">
        <v>1185669.81</v>
      </c>
      <c r="AG91" s="90">
        <v>285144.49</v>
      </c>
      <c r="AK91" s="264">
        <f t="shared" si="7"/>
        <v>1761392.3499999999</v>
      </c>
      <c r="AL91" s="265">
        <f t="shared" si="8"/>
        <v>481715.1</v>
      </c>
      <c r="AM91" s="289">
        <f t="shared" si="9"/>
        <v>1279677.25</v>
      </c>
      <c r="AN91" s="284">
        <f t="shared" si="10"/>
        <v>3974234.31</v>
      </c>
      <c r="AO91" s="292">
        <f t="shared" si="11"/>
        <v>3743398.8</v>
      </c>
      <c r="AP91" s="266">
        <f t="shared" si="12"/>
        <v>230835.51000000024</v>
      </c>
    </row>
    <row r="92" spans="1:42" ht="15" thickBot="1" x14ac:dyDescent="0.25">
      <c r="A92" s="254" t="s">
        <v>313</v>
      </c>
      <c r="B92" s="254" t="s">
        <v>44</v>
      </c>
      <c r="C92" s="293">
        <v>4164</v>
      </c>
      <c r="D92" s="294" t="s">
        <v>893</v>
      </c>
      <c r="E92" s="251" t="s">
        <v>2680</v>
      </c>
      <c r="F92" s="89">
        <v>605837.4</v>
      </c>
      <c r="G92" s="89">
        <v>25955.5</v>
      </c>
      <c r="H92" s="89">
        <v>48039.88</v>
      </c>
      <c r="K92" s="251">
        <v>682594.35</v>
      </c>
      <c r="L92" s="251">
        <v>259578.61</v>
      </c>
      <c r="O92" s="232">
        <v>2000</v>
      </c>
      <c r="P92" s="232">
        <v>56124.02</v>
      </c>
      <c r="R92" s="232">
        <v>62793.05</v>
      </c>
      <c r="S92" s="251">
        <v>4005</v>
      </c>
      <c r="U92" s="251">
        <v>63552.65</v>
      </c>
      <c r="V92" s="251">
        <v>4378498.51</v>
      </c>
      <c r="W92" s="73">
        <v>1755963.86</v>
      </c>
      <c r="Y92" s="73">
        <v>971.99</v>
      </c>
      <c r="AA92" s="73">
        <v>1380859</v>
      </c>
      <c r="AB92" s="73">
        <v>11228.25</v>
      </c>
      <c r="AC92" s="90">
        <v>2017787.25</v>
      </c>
      <c r="AE92" s="90">
        <v>7700</v>
      </c>
      <c r="AF92" s="90">
        <v>703620.84</v>
      </c>
      <c r="AG92" s="90">
        <v>267585.46000000002</v>
      </c>
      <c r="AK92" s="264">
        <f t="shared" si="7"/>
        <v>679832.78</v>
      </c>
      <c r="AL92" s="265">
        <f t="shared" si="8"/>
        <v>120917.07</v>
      </c>
      <c r="AM92" s="289">
        <f t="shared" si="9"/>
        <v>558915.71</v>
      </c>
      <c r="AN92" s="284">
        <f t="shared" si="10"/>
        <v>3149023.1</v>
      </c>
      <c r="AO92" s="292">
        <f t="shared" si="11"/>
        <v>2996693.55</v>
      </c>
      <c r="AP92" s="266">
        <f t="shared" si="12"/>
        <v>152329.55000000028</v>
      </c>
    </row>
    <row r="93" spans="1:42" ht="15" thickBot="1" x14ac:dyDescent="0.25">
      <c r="A93" s="254" t="s">
        <v>313</v>
      </c>
      <c r="B93" s="254" t="s">
        <v>44</v>
      </c>
      <c r="C93" s="293">
        <v>5920</v>
      </c>
      <c r="D93" s="294" t="s">
        <v>894</v>
      </c>
      <c r="E93" s="251" t="s">
        <v>2681</v>
      </c>
      <c r="F93" s="89">
        <v>787294.49</v>
      </c>
      <c r="G93" s="89">
        <v>23894.799999999999</v>
      </c>
      <c r="H93" s="89">
        <v>43346.12</v>
      </c>
      <c r="K93" s="251">
        <v>1005744.14</v>
      </c>
      <c r="L93" s="251">
        <v>1097403.01</v>
      </c>
      <c r="O93" s="232">
        <v>5172</v>
      </c>
      <c r="P93" s="232">
        <v>74969.48</v>
      </c>
      <c r="R93" s="232">
        <v>75015.710000000006</v>
      </c>
      <c r="U93" s="251">
        <v>-228322.89</v>
      </c>
      <c r="W93" s="73">
        <v>2237430.9500000002</v>
      </c>
      <c r="X93" s="73">
        <v>36600</v>
      </c>
      <c r="Y93" s="73">
        <v>1126.73</v>
      </c>
      <c r="AA93" s="73">
        <v>1957652.9</v>
      </c>
      <c r="AB93" s="73">
        <v>52828</v>
      </c>
      <c r="AC93" s="90">
        <v>2750430.9</v>
      </c>
      <c r="AE93" s="90">
        <v>11550</v>
      </c>
      <c r="AF93" s="90">
        <v>620119.44999999995</v>
      </c>
      <c r="AG93" s="90">
        <v>298693.77</v>
      </c>
      <c r="AK93" s="264">
        <f t="shared" si="7"/>
        <v>854535.41</v>
      </c>
      <c r="AL93" s="265">
        <f t="shared" si="8"/>
        <v>155157.19</v>
      </c>
      <c r="AM93" s="289">
        <f t="shared" si="9"/>
        <v>699378.22</v>
      </c>
      <c r="AN93" s="284">
        <f t="shared" si="10"/>
        <v>4285638.58</v>
      </c>
      <c r="AO93" s="292">
        <f t="shared" si="11"/>
        <v>3680794.1199999996</v>
      </c>
      <c r="AP93" s="266">
        <f t="shared" si="12"/>
        <v>604844.46000000043</v>
      </c>
    </row>
    <row r="94" spans="1:42" ht="15" thickBot="1" x14ac:dyDescent="0.25">
      <c r="A94" s="254" t="s">
        <v>313</v>
      </c>
      <c r="B94" s="254" t="s">
        <v>44</v>
      </c>
      <c r="C94" s="293">
        <v>4614</v>
      </c>
      <c r="D94" s="294" t="s">
        <v>895</v>
      </c>
      <c r="E94" s="251" t="s">
        <v>2682</v>
      </c>
      <c r="F94" s="89">
        <v>373497.53</v>
      </c>
      <c r="G94" s="89">
        <v>30276</v>
      </c>
      <c r="H94" s="89">
        <v>88027.199999999997</v>
      </c>
      <c r="K94" s="251">
        <v>847035.21</v>
      </c>
      <c r="L94" s="251">
        <v>579824.49</v>
      </c>
      <c r="O94" s="232">
        <v>3000</v>
      </c>
      <c r="P94" s="232">
        <v>75696.160000000003</v>
      </c>
      <c r="R94" s="232">
        <v>94635.54</v>
      </c>
      <c r="U94" s="251">
        <v>194866.66</v>
      </c>
      <c r="V94" s="251">
        <v>2028099.35</v>
      </c>
      <c r="W94" s="73">
        <v>1606373.14</v>
      </c>
      <c r="Y94" s="73">
        <v>802.99</v>
      </c>
      <c r="AA94" s="73">
        <v>1596906</v>
      </c>
      <c r="AB94" s="73">
        <v>71662</v>
      </c>
      <c r="AC94" s="90">
        <v>2336168</v>
      </c>
      <c r="AE94" s="90">
        <v>6600</v>
      </c>
      <c r="AF94" s="90">
        <v>721376.36</v>
      </c>
      <c r="AG94" s="90">
        <v>218551.52</v>
      </c>
      <c r="AK94" s="264">
        <f t="shared" si="7"/>
        <v>491800.73000000004</v>
      </c>
      <c r="AL94" s="265">
        <f t="shared" si="8"/>
        <v>173331.7</v>
      </c>
      <c r="AM94" s="289">
        <f t="shared" si="9"/>
        <v>318469.03000000003</v>
      </c>
      <c r="AN94" s="284">
        <f t="shared" si="10"/>
        <v>3275744.13</v>
      </c>
      <c r="AO94" s="292">
        <f t="shared" si="11"/>
        <v>3282695.88</v>
      </c>
      <c r="AP94" s="266">
        <f t="shared" si="12"/>
        <v>-6951.75</v>
      </c>
    </row>
    <row r="95" spans="1:42" ht="15" thickBot="1" x14ac:dyDescent="0.25">
      <c r="A95" s="254" t="s">
        <v>313</v>
      </c>
      <c r="B95" s="254" t="s">
        <v>44</v>
      </c>
      <c r="C95" s="293">
        <v>6523</v>
      </c>
      <c r="D95" s="294" t="s">
        <v>896</v>
      </c>
      <c r="E95" s="251" t="s">
        <v>2683</v>
      </c>
      <c r="F95" s="89">
        <v>527305.34</v>
      </c>
      <c r="G95" s="89">
        <v>9803.25</v>
      </c>
      <c r="H95" s="89">
        <v>104756.13</v>
      </c>
      <c r="K95" s="251">
        <v>1724801.49</v>
      </c>
      <c r="L95" s="251">
        <v>160253.04999999999</v>
      </c>
      <c r="O95" s="232">
        <v>2070</v>
      </c>
      <c r="P95" s="232">
        <v>92412.6</v>
      </c>
      <c r="Q95" s="232">
        <v>79524</v>
      </c>
      <c r="R95" s="232">
        <v>30.56</v>
      </c>
      <c r="S95" s="251">
        <v>41718</v>
      </c>
      <c r="U95" s="251">
        <v>-483271.37</v>
      </c>
      <c r="V95" s="251">
        <v>4808766.24</v>
      </c>
      <c r="W95" s="73">
        <v>2197738.88</v>
      </c>
      <c r="X95" s="73">
        <v>222700</v>
      </c>
      <c r="Y95" s="73">
        <v>819.44</v>
      </c>
      <c r="AA95" s="73">
        <v>1217470</v>
      </c>
      <c r="AB95" s="73">
        <v>23146</v>
      </c>
      <c r="AC95" s="90">
        <v>2102516</v>
      </c>
      <c r="AE95" s="90">
        <v>13200</v>
      </c>
      <c r="AF95" s="90">
        <v>1130803.27</v>
      </c>
      <c r="AG95" s="90">
        <v>404201</v>
      </c>
      <c r="AK95" s="264">
        <f t="shared" si="7"/>
        <v>641864.72</v>
      </c>
      <c r="AL95" s="265">
        <f t="shared" si="8"/>
        <v>174037.16</v>
      </c>
      <c r="AM95" s="289">
        <f t="shared" si="9"/>
        <v>467827.55999999994</v>
      </c>
      <c r="AN95" s="284">
        <f t="shared" si="10"/>
        <v>3661874.32</v>
      </c>
      <c r="AO95" s="292">
        <f t="shared" si="11"/>
        <v>3650720.27</v>
      </c>
      <c r="AP95" s="266">
        <f t="shared" si="12"/>
        <v>11154.049999999814</v>
      </c>
    </row>
    <row r="96" spans="1:42" ht="15" thickBot="1" x14ac:dyDescent="0.25">
      <c r="A96" s="254" t="s">
        <v>313</v>
      </c>
      <c r="B96" s="254" t="s">
        <v>44</v>
      </c>
      <c r="C96" s="293">
        <v>4131</v>
      </c>
      <c r="D96" s="294" t="s">
        <v>897</v>
      </c>
      <c r="E96" s="251" t="s">
        <v>2684</v>
      </c>
      <c r="F96" s="89">
        <v>738210.69</v>
      </c>
      <c r="G96" s="89">
        <v>39628.25</v>
      </c>
      <c r="H96" s="89">
        <v>46738.73</v>
      </c>
      <c r="K96" s="251">
        <v>963229.69</v>
      </c>
      <c r="L96" s="251">
        <v>407821.4</v>
      </c>
      <c r="O96" s="232">
        <v>8500</v>
      </c>
      <c r="P96" s="232">
        <v>62473.09</v>
      </c>
      <c r="R96" s="232">
        <v>9222.9</v>
      </c>
      <c r="S96" s="251">
        <v>167347</v>
      </c>
      <c r="U96" s="251">
        <v>91101.19</v>
      </c>
      <c r="V96" s="251">
        <v>2574871.5499999998</v>
      </c>
      <c r="W96" s="73">
        <v>1502262.2</v>
      </c>
      <c r="X96" s="73">
        <v>97918</v>
      </c>
      <c r="Y96" s="73">
        <v>664.91</v>
      </c>
      <c r="AA96" s="73">
        <v>1678372.6</v>
      </c>
      <c r="AB96" s="73">
        <v>82428</v>
      </c>
      <c r="AC96" s="90">
        <v>2254050.6</v>
      </c>
      <c r="AE96" s="90">
        <v>5850</v>
      </c>
      <c r="AF96" s="90">
        <v>521657.24</v>
      </c>
      <c r="AG96" s="90">
        <v>243877.84</v>
      </c>
      <c r="AK96" s="264">
        <f t="shared" si="7"/>
        <v>824577.66999999993</v>
      </c>
      <c r="AL96" s="265">
        <f t="shared" si="8"/>
        <v>80195.989999999991</v>
      </c>
      <c r="AM96" s="289">
        <f t="shared" si="9"/>
        <v>744381.67999999993</v>
      </c>
      <c r="AN96" s="284">
        <f t="shared" si="10"/>
        <v>3361645.71</v>
      </c>
      <c r="AO96" s="292">
        <f t="shared" si="11"/>
        <v>3025435.6799999997</v>
      </c>
      <c r="AP96" s="266">
        <f t="shared" si="12"/>
        <v>336210.03000000026</v>
      </c>
    </row>
    <row r="97" spans="1:42" ht="15" thickBot="1" x14ac:dyDescent="0.25">
      <c r="A97" s="254" t="s">
        <v>313</v>
      </c>
      <c r="B97" s="254" t="s">
        <v>44</v>
      </c>
      <c r="C97" s="293">
        <v>5378</v>
      </c>
      <c r="D97" s="294" t="s">
        <v>898</v>
      </c>
      <c r="E97" s="251" t="s">
        <v>2685</v>
      </c>
      <c r="F97" s="89">
        <v>388312.5</v>
      </c>
      <c r="G97" s="89">
        <v>7167.8</v>
      </c>
      <c r="H97" s="89">
        <v>63903.74</v>
      </c>
      <c r="K97" s="251">
        <v>1107701.18</v>
      </c>
      <c r="L97" s="251">
        <v>281944.03000000003</v>
      </c>
      <c r="O97" s="232">
        <v>0</v>
      </c>
      <c r="P97" s="232">
        <v>64411.3</v>
      </c>
      <c r="Q97" s="232">
        <v>144600</v>
      </c>
      <c r="R97" s="232">
        <v>153.16999999999999</v>
      </c>
      <c r="S97" s="251">
        <v>0</v>
      </c>
      <c r="U97" s="251">
        <v>133872.76</v>
      </c>
      <c r="V97" s="251">
        <v>2326634.9900000002</v>
      </c>
      <c r="W97" s="73">
        <v>938918</v>
      </c>
      <c r="Y97" s="73">
        <v>829.08</v>
      </c>
      <c r="AA97" s="73">
        <v>1590851.1</v>
      </c>
      <c r="AB97" s="73">
        <v>90300</v>
      </c>
      <c r="AC97" s="90">
        <v>2001169.1</v>
      </c>
      <c r="AF97" s="90">
        <v>581097.80000000005</v>
      </c>
      <c r="AG97" s="90">
        <v>184531.66</v>
      </c>
      <c r="AK97" s="264">
        <f t="shared" si="7"/>
        <v>459384.04</v>
      </c>
      <c r="AL97" s="265">
        <f t="shared" si="8"/>
        <v>209164.47</v>
      </c>
      <c r="AM97" s="289">
        <f t="shared" si="9"/>
        <v>250219.56999999998</v>
      </c>
      <c r="AN97" s="284">
        <f t="shared" si="10"/>
        <v>2620898.1800000002</v>
      </c>
      <c r="AO97" s="292">
        <f t="shared" si="11"/>
        <v>2766798.5600000005</v>
      </c>
      <c r="AP97" s="266">
        <f t="shared" si="12"/>
        <v>-145900.38000000035</v>
      </c>
    </row>
    <row r="98" spans="1:42" ht="15" thickBot="1" x14ac:dyDescent="0.25">
      <c r="A98" s="254" t="s">
        <v>313</v>
      </c>
      <c r="B98" s="254" t="s">
        <v>44</v>
      </c>
      <c r="C98" s="293">
        <v>4212</v>
      </c>
      <c r="D98" s="294" t="s">
        <v>899</v>
      </c>
      <c r="E98" s="251" t="s">
        <v>2686</v>
      </c>
      <c r="F98" s="89">
        <v>949305.02</v>
      </c>
      <c r="G98" s="89">
        <v>136826.54999999999</v>
      </c>
      <c r="H98" s="89">
        <v>86810.14</v>
      </c>
      <c r="K98" s="251">
        <v>2637502.25</v>
      </c>
      <c r="L98" s="251">
        <v>1205550.9099999999</v>
      </c>
      <c r="O98" s="232">
        <v>15990</v>
      </c>
      <c r="P98" s="232">
        <v>82602.53</v>
      </c>
      <c r="R98" s="232">
        <v>19.25</v>
      </c>
      <c r="S98" s="251">
        <v>184250</v>
      </c>
      <c r="U98" s="251">
        <v>302366.13</v>
      </c>
      <c r="V98" s="251">
        <v>2310530.36</v>
      </c>
      <c r="W98" s="73">
        <v>2129686.06</v>
      </c>
      <c r="X98" s="73">
        <v>808400</v>
      </c>
      <c r="Y98" s="73">
        <v>990.14</v>
      </c>
      <c r="AA98" s="73">
        <v>1213821.01</v>
      </c>
      <c r="AB98" s="73">
        <v>1855533.25</v>
      </c>
      <c r="AC98" s="90">
        <v>2127321.0099999998</v>
      </c>
      <c r="AE98" s="90">
        <v>8450</v>
      </c>
      <c r="AF98" s="90">
        <v>702153.66</v>
      </c>
      <c r="AG98" s="90">
        <v>282951.32</v>
      </c>
      <c r="AK98" s="264">
        <f t="shared" si="7"/>
        <v>1172941.71</v>
      </c>
      <c r="AL98" s="265">
        <f t="shared" si="8"/>
        <v>98611.78</v>
      </c>
      <c r="AM98" s="289">
        <f t="shared" si="9"/>
        <v>1074329.93</v>
      </c>
      <c r="AN98" s="284">
        <f t="shared" si="10"/>
        <v>6008430.46</v>
      </c>
      <c r="AO98" s="292">
        <f t="shared" si="11"/>
        <v>3120875.9899999998</v>
      </c>
      <c r="AP98" s="266">
        <f t="shared" si="12"/>
        <v>2887554.47</v>
      </c>
    </row>
    <row r="99" spans="1:42" ht="15" thickBot="1" x14ac:dyDescent="0.25">
      <c r="A99" s="254" t="s">
        <v>313</v>
      </c>
      <c r="B99" s="254" t="s">
        <v>44</v>
      </c>
      <c r="C99" s="293">
        <v>3326</v>
      </c>
      <c r="D99" s="294" t="s">
        <v>900</v>
      </c>
      <c r="E99" s="251" t="s">
        <v>2785</v>
      </c>
      <c r="F99" s="89">
        <v>701674.44</v>
      </c>
      <c r="G99" s="89">
        <v>46668.5</v>
      </c>
      <c r="H99" s="89">
        <v>49055.07</v>
      </c>
      <c r="K99" s="251">
        <v>1055523.9099999999</v>
      </c>
      <c r="L99" s="251">
        <v>194678.81</v>
      </c>
      <c r="O99" s="232">
        <v>1340</v>
      </c>
      <c r="P99" s="232">
        <v>52720.72</v>
      </c>
      <c r="R99" s="232">
        <v>64466.1</v>
      </c>
      <c r="S99" s="251">
        <v>312327</v>
      </c>
      <c r="U99" s="251">
        <v>-100622.95</v>
      </c>
      <c r="V99" s="251">
        <v>2166873.39</v>
      </c>
      <c r="W99" s="73">
        <v>1347496.34</v>
      </c>
      <c r="X99" s="73">
        <v>50800</v>
      </c>
      <c r="Y99" s="73">
        <v>550.17999999999995</v>
      </c>
      <c r="AA99" s="73">
        <v>606140.14</v>
      </c>
      <c r="AB99" s="73">
        <v>25700</v>
      </c>
      <c r="AC99" s="90">
        <v>1238170.1399999999</v>
      </c>
      <c r="AE99" s="90">
        <v>6200</v>
      </c>
      <c r="AF99" s="90">
        <v>538349.93000000005</v>
      </c>
      <c r="AG99" s="90">
        <v>212339.63</v>
      </c>
      <c r="AK99" s="264">
        <f t="shared" si="7"/>
        <v>797398.00999999989</v>
      </c>
      <c r="AL99" s="265">
        <f t="shared" si="8"/>
        <v>118526.82</v>
      </c>
      <c r="AM99" s="289">
        <f t="shared" si="9"/>
        <v>678871.19</v>
      </c>
      <c r="AN99" s="284">
        <f t="shared" si="10"/>
        <v>2030686.6600000001</v>
      </c>
      <c r="AO99" s="292">
        <f t="shared" si="11"/>
        <v>1995059.6999999997</v>
      </c>
      <c r="AP99" s="266">
        <f t="shared" si="12"/>
        <v>35626.960000000428</v>
      </c>
    </row>
    <row r="100" spans="1:42" ht="15" thickBot="1" x14ac:dyDescent="0.25">
      <c r="A100" s="254" t="s">
        <v>316</v>
      </c>
      <c r="B100" s="254" t="s">
        <v>45</v>
      </c>
      <c r="C100" s="293">
        <v>2523</v>
      </c>
      <c r="D100" s="294" t="s">
        <v>901</v>
      </c>
      <c r="E100" s="251" t="s">
        <v>2687</v>
      </c>
      <c r="F100" s="89">
        <v>381158.71</v>
      </c>
      <c r="G100" s="89">
        <v>13353</v>
      </c>
      <c r="H100" s="89">
        <v>162743.31</v>
      </c>
      <c r="K100" s="251">
        <v>1043717.41</v>
      </c>
      <c r="L100" s="251">
        <v>121177.7</v>
      </c>
      <c r="O100" s="232">
        <v>0</v>
      </c>
      <c r="P100" s="232">
        <v>37300</v>
      </c>
      <c r="U100" s="251">
        <v>61575.51</v>
      </c>
      <c r="V100" s="251">
        <v>1774553.91</v>
      </c>
      <c r="W100" s="73">
        <v>995413.91</v>
      </c>
      <c r="Y100" s="73">
        <v>835.44</v>
      </c>
      <c r="AA100" s="73">
        <v>791814.2</v>
      </c>
      <c r="AB100" s="73">
        <v>75600</v>
      </c>
      <c r="AC100" s="90">
        <v>1131514.2</v>
      </c>
      <c r="AD100" s="90">
        <v>8470</v>
      </c>
      <c r="AF100" s="90">
        <v>611672.36</v>
      </c>
      <c r="AG100" s="90">
        <v>220864.28</v>
      </c>
      <c r="AK100" s="264">
        <f t="shared" si="7"/>
        <v>557255.02</v>
      </c>
      <c r="AL100" s="265">
        <f t="shared" si="8"/>
        <v>37300</v>
      </c>
      <c r="AM100" s="289">
        <f t="shared" si="9"/>
        <v>519955.02</v>
      </c>
      <c r="AN100" s="284">
        <f t="shared" si="10"/>
        <v>1863663.5499999998</v>
      </c>
      <c r="AO100" s="292">
        <f t="shared" si="11"/>
        <v>1972520.84</v>
      </c>
      <c r="AP100" s="266">
        <f t="shared" si="12"/>
        <v>-108857.29000000027</v>
      </c>
    </row>
    <row r="101" spans="1:42" ht="15" thickBot="1" x14ac:dyDescent="0.25">
      <c r="A101" s="254" t="s">
        <v>316</v>
      </c>
      <c r="B101" s="254" t="s">
        <v>45</v>
      </c>
      <c r="C101" s="293">
        <v>5391</v>
      </c>
      <c r="D101" s="294" t="s">
        <v>902</v>
      </c>
      <c r="E101" s="251" t="s">
        <v>2688</v>
      </c>
      <c r="F101" s="89">
        <v>405479.52</v>
      </c>
      <c r="G101" s="89">
        <v>66718.55</v>
      </c>
      <c r="H101" s="89">
        <v>35456.82</v>
      </c>
      <c r="K101" s="251">
        <v>182758.67</v>
      </c>
      <c r="L101" s="251">
        <v>257592.2</v>
      </c>
      <c r="O101" s="232">
        <v>0</v>
      </c>
      <c r="P101" s="232">
        <v>41300</v>
      </c>
      <c r="R101" s="232">
        <v>1379.59</v>
      </c>
      <c r="U101" s="251">
        <v>119400.72</v>
      </c>
      <c r="V101" s="251">
        <v>1563007.5</v>
      </c>
      <c r="W101" s="73">
        <v>1661309.11</v>
      </c>
      <c r="X101" s="73">
        <v>208870</v>
      </c>
      <c r="Y101" s="73">
        <v>620.35</v>
      </c>
      <c r="AA101" s="73">
        <v>1188152</v>
      </c>
      <c r="AC101" s="90">
        <v>1741022</v>
      </c>
      <c r="AF101" s="90">
        <v>854950.53</v>
      </c>
      <c r="AG101" s="90">
        <v>145935.94</v>
      </c>
      <c r="AK101" s="264">
        <f t="shared" si="7"/>
        <v>507654.89</v>
      </c>
      <c r="AL101" s="265">
        <f t="shared" si="8"/>
        <v>42679.59</v>
      </c>
      <c r="AM101" s="289">
        <f t="shared" si="9"/>
        <v>464975.30000000005</v>
      </c>
      <c r="AN101" s="284">
        <f t="shared" si="10"/>
        <v>3058951.46</v>
      </c>
      <c r="AO101" s="292">
        <f t="shared" si="11"/>
        <v>2741908.47</v>
      </c>
      <c r="AP101" s="266">
        <f t="shared" si="12"/>
        <v>317042.98999999976</v>
      </c>
    </row>
    <row r="102" spans="1:42" ht="15" thickBot="1" x14ac:dyDescent="0.25">
      <c r="A102" s="254" t="s">
        <v>316</v>
      </c>
      <c r="B102" s="254" t="s">
        <v>45</v>
      </c>
      <c r="C102" s="293">
        <v>2709</v>
      </c>
      <c r="D102" s="294" t="s">
        <v>903</v>
      </c>
      <c r="E102" s="251" t="s">
        <v>2689</v>
      </c>
      <c r="F102" s="89">
        <v>275176.42</v>
      </c>
      <c r="G102" s="89">
        <v>32874</v>
      </c>
      <c r="H102" s="89">
        <v>85937.53</v>
      </c>
      <c r="K102" s="251">
        <v>526347.93000000005</v>
      </c>
      <c r="L102" s="251">
        <v>245802.58</v>
      </c>
      <c r="O102" s="232">
        <v>0</v>
      </c>
      <c r="P102" s="232">
        <v>24480</v>
      </c>
      <c r="U102" s="251">
        <v>24590.02</v>
      </c>
      <c r="V102" s="251">
        <v>2046781.46</v>
      </c>
      <c r="W102" s="73">
        <v>1053341.52</v>
      </c>
      <c r="X102" s="73">
        <v>215199</v>
      </c>
      <c r="Y102" s="73">
        <v>418.57</v>
      </c>
      <c r="AA102" s="73">
        <v>1024957.5</v>
      </c>
      <c r="AB102" s="73">
        <v>21600</v>
      </c>
      <c r="AC102" s="90">
        <v>1347197.5</v>
      </c>
      <c r="AF102" s="90">
        <v>234648.55</v>
      </c>
      <c r="AG102" s="90">
        <v>151427.16</v>
      </c>
      <c r="AH102" s="90">
        <v>34853.5</v>
      </c>
      <c r="AK102" s="264">
        <f t="shared" si="7"/>
        <v>393987.94999999995</v>
      </c>
      <c r="AL102" s="265">
        <f t="shared" si="8"/>
        <v>24480</v>
      </c>
      <c r="AM102" s="289">
        <f t="shared" si="9"/>
        <v>369507.94999999995</v>
      </c>
      <c r="AN102" s="284">
        <f t="shared" si="10"/>
        <v>2315516.59</v>
      </c>
      <c r="AO102" s="292">
        <f t="shared" si="11"/>
        <v>1768126.71</v>
      </c>
      <c r="AP102" s="266">
        <f t="shared" si="12"/>
        <v>547389.87999999989</v>
      </c>
    </row>
    <row r="103" spans="1:42" ht="15" thickBot="1" x14ac:dyDescent="0.25">
      <c r="A103" s="254" t="s">
        <v>316</v>
      </c>
      <c r="B103" s="254" t="s">
        <v>45</v>
      </c>
      <c r="C103" s="293">
        <v>3276</v>
      </c>
      <c r="D103" s="294" t="s">
        <v>904</v>
      </c>
      <c r="E103" s="251" t="s">
        <v>2690</v>
      </c>
      <c r="F103" s="89">
        <v>210150.7</v>
      </c>
      <c r="G103" s="89">
        <v>13797.4</v>
      </c>
      <c r="H103" s="89">
        <v>34294.39</v>
      </c>
      <c r="K103" s="251">
        <v>854281.59</v>
      </c>
      <c r="L103" s="251">
        <v>311477.37</v>
      </c>
      <c r="O103" s="232">
        <v>0</v>
      </c>
      <c r="P103" s="232">
        <v>98100</v>
      </c>
      <c r="U103" s="251">
        <v>110707.08</v>
      </c>
      <c r="V103" s="251">
        <v>3243756.17</v>
      </c>
      <c r="W103" s="73">
        <v>1208655.3400000001</v>
      </c>
      <c r="X103" s="73">
        <v>160140</v>
      </c>
      <c r="Y103" s="73">
        <v>507.5</v>
      </c>
      <c r="AA103" s="73">
        <v>731391.5</v>
      </c>
      <c r="AC103" s="90">
        <v>1243841.5</v>
      </c>
      <c r="AF103" s="90">
        <v>524137.28</v>
      </c>
      <c r="AG103" s="90">
        <v>230161.26</v>
      </c>
      <c r="AK103" s="264">
        <f t="shared" si="7"/>
        <v>258242.49</v>
      </c>
      <c r="AL103" s="265">
        <f t="shared" si="8"/>
        <v>98100</v>
      </c>
      <c r="AM103" s="289">
        <f t="shared" si="9"/>
        <v>160142.49</v>
      </c>
      <c r="AN103" s="284">
        <f t="shared" si="10"/>
        <v>2100694.34</v>
      </c>
      <c r="AO103" s="292">
        <f t="shared" si="11"/>
        <v>1998140.04</v>
      </c>
      <c r="AP103" s="266">
        <f t="shared" si="12"/>
        <v>102554.29999999981</v>
      </c>
    </row>
    <row r="104" spans="1:42" ht="15" thickBot="1" x14ac:dyDescent="0.25">
      <c r="A104" s="254" t="s">
        <v>316</v>
      </c>
      <c r="B104" s="254" t="s">
        <v>45</v>
      </c>
      <c r="C104" s="293">
        <v>1694</v>
      </c>
      <c r="D104" s="294" t="s">
        <v>905</v>
      </c>
      <c r="E104" s="251" t="s">
        <v>2691</v>
      </c>
      <c r="F104" s="89">
        <v>376146.1</v>
      </c>
      <c r="G104" s="89">
        <v>5362.5</v>
      </c>
      <c r="H104" s="89">
        <v>48428.32</v>
      </c>
      <c r="K104" s="251">
        <v>344150.34</v>
      </c>
      <c r="L104" s="251">
        <v>140683.85</v>
      </c>
      <c r="O104" s="232">
        <v>3500</v>
      </c>
      <c r="P104" s="232">
        <v>31300</v>
      </c>
      <c r="Q104" s="232">
        <v>188300</v>
      </c>
      <c r="R104" s="232">
        <v>0</v>
      </c>
      <c r="U104" s="251">
        <v>39077.5</v>
      </c>
      <c r="V104" s="251">
        <v>2614880.33</v>
      </c>
      <c r="W104" s="73">
        <v>887328.88</v>
      </c>
      <c r="X104" s="73">
        <v>16500</v>
      </c>
      <c r="Y104" s="73">
        <v>543.64</v>
      </c>
      <c r="AA104" s="73">
        <v>673662.5</v>
      </c>
      <c r="AB104" s="73">
        <v>84600</v>
      </c>
      <c r="AC104" s="90">
        <v>848585.5</v>
      </c>
      <c r="AF104" s="90">
        <v>488518.44</v>
      </c>
      <c r="AG104" s="90">
        <v>183465.39</v>
      </c>
      <c r="AK104" s="264">
        <f t="shared" si="7"/>
        <v>429936.92</v>
      </c>
      <c r="AL104" s="265">
        <f t="shared" si="8"/>
        <v>223100</v>
      </c>
      <c r="AM104" s="289">
        <f t="shared" si="9"/>
        <v>206836.91999999998</v>
      </c>
      <c r="AN104" s="284">
        <f t="shared" si="10"/>
        <v>1662635.02</v>
      </c>
      <c r="AO104" s="292">
        <f t="shared" si="11"/>
        <v>1520569.33</v>
      </c>
      <c r="AP104" s="266">
        <f t="shared" si="12"/>
        <v>142065.68999999994</v>
      </c>
    </row>
    <row r="105" spans="1:42" ht="15" thickBot="1" x14ac:dyDescent="0.25">
      <c r="A105" s="254" t="s">
        <v>316</v>
      </c>
      <c r="B105" s="254" t="s">
        <v>45</v>
      </c>
      <c r="C105" s="293">
        <v>2072</v>
      </c>
      <c r="D105" s="294" t="s">
        <v>906</v>
      </c>
      <c r="E105" s="251" t="s">
        <v>2786</v>
      </c>
      <c r="F105" s="89">
        <v>180740.9</v>
      </c>
      <c r="G105" s="89">
        <v>3979.5</v>
      </c>
      <c r="H105" s="89">
        <v>26850.3</v>
      </c>
      <c r="K105" s="251">
        <v>507649.8</v>
      </c>
      <c r="L105" s="251">
        <v>282978.06</v>
      </c>
      <c r="O105" s="232">
        <v>1400</v>
      </c>
      <c r="P105" s="232">
        <v>33600</v>
      </c>
      <c r="Q105" s="232">
        <v>73300</v>
      </c>
      <c r="U105" s="251">
        <v>87377.57</v>
      </c>
      <c r="V105" s="251">
        <v>1695120.4</v>
      </c>
      <c r="W105" s="73">
        <v>813717.01</v>
      </c>
      <c r="X105" s="73">
        <v>40200</v>
      </c>
      <c r="Y105" s="73">
        <v>374</v>
      </c>
      <c r="AA105" s="73">
        <v>993200</v>
      </c>
      <c r="AC105" s="90">
        <v>1289400</v>
      </c>
      <c r="AF105" s="90">
        <v>450235.33</v>
      </c>
      <c r="AG105" s="90">
        <v>219142.93</v>
      </c>
      <c r="AK105" s="264">
        <f t="shared" si="7"/>
        <v>211570.69999999998</v>
      </c>
      <c r="AL105" s="265">
        <f t="shared" si="8"/>
        <v>108300</v>
      </c>
      <c r="AM105" s="289">
        <f t="shared" si="9"/>
        <v>103270.69999999998</v>
      </c>
      <c r="AN105" s="284">
        <f t="shared" si="10"/>
        <v>1847491.01</v>
      </c>
      <c r="AO105" s="292">
        <f t="shared" si="11"/>
        <v>1958778.26</v>
      </c>
      <c r="AP105" s="266">
        <f t="shared" si="12"/>
        <v>-111287.25</v>
      </c>
    </row>
    <row r="106" spans="1:42" ht="15" thickBot="1" x14ac:dyDescent="0.25">
      <c r="A106" s="254" t="s">
        <v>35</v>
      </c>
      <c r="B106" s="254" t="s">
        <v>36</v>
      </c>
      <c r="C106" s="293">
        <v>2599</v>
      </c>
      <c r="D106" s="294" t="s">
        <v>907</v>
      </c>
      <c r="E106" s="251" t="s">
        <v>2692</v>
      </c>
      <c r="F106" s="89">
        <v>457685.51</v>
      </c>
      <c r="G106" s="89">
        <v>42145.75</v>
      </c>
      <c r="H106" s="89">
        <v>30495.56</v>
      </c>
      <c r="K106" s="251">
        <v>706165.3</v>
      </c>
      <c r="L106" s="251">
        <v>257841.88</v>
      </c>
      <c r="O106" s="232">
        <v>6500</v>
      </c>
      <c r="P106" s="232">
        <v>98555</v>
      </c>
      <c r="Q106" s="232">
        <v>114804</v>
      </c>
      <c r="R106" s="232">
        <v>468.26</v>
      </c>
      <c r="V106" s="251">
        <v>1187793.3799999999</v>
      </c>
      <c r="W106" s="73">
        <v>995904.69</v>
      </c>
      <c r="X106" s="73">
        <v>35196</v>
      </c>
      <c r="Y106" s="73">
        <v>936</v>
      </c>
      <c r="AA106" s="73">
        <v>849300</v>
      </c>
      <c r="AB106" s="73">
        <v>144800</v>
      </c>
      <c r="AC106" s="90">
        <v>1129185</v>
      </c>
      <c r="AF106" s="90">
        <v>718535.64</v>
      </c>
      <c r="AG106" s="90">
        <v>198937.46</v>
      </c>
      <c r="AK106" s="264">
        <f t="shared" si="7"/>
        <v>530326.82000000007</v>
      </c>
      <c r="AL106" s="265">
        <f t="shared" si="8"/>
        <v>220327.26</v>
      </c>
      <c r="AM106" s="289">
        <f t="shared" si="9"/>
        <v>309999.56000000006</v>
      </c>
      <c r="AN106" s="284">
        <f t="shared" si="10"/>
        <v>2026136.69</v>
      </c>
      <c r="AO106" s="292">
        <f t="shared" si="11"/>
        <v>2046658.1</v>
      </c>
      <c r="AP106" s="266">
        <f t="shared" si="12"/>
        <v>-20521.410000000149</v>
      </c>
    </row>
    <row r="107" spans="1:42" ht="15" thickBot="1" x14ac:dyDescent="0.25">
      <c r="A107" s="254" t="s">
        <v>35</v>
      </c>
      <c r="B107" s="254" t="s">
        <v>36</v>
      </c>
      <c r="C107" s="293">
        <v>7351</v>
      </c>
      <c r="D107" s="294" t="s">
        <v>908</v>
      </c>
      <c r="E107" s="251" t="s">
        <v>2693</v>
      </c>
      <c r="F107" s="89">
        <v>796630.89</v>
      </c>
      <c r="G107" s="89">
        <v>38498</v>
      </c>
      <c r="H107" s="89">
        <v>135952.79999999999</v>
      </c>
      <c r="K107" s="251">
        <v>538431.87</v>
      </c>
      <c r="L107" s="251">
        <v>1100359.3999999999</v>
      </c>
      <c r="O107" s="232">
        <v>10370.25</v>
      </c>
      <c r="P107" s="232">
        <v>107650</v>
      </c>
      <c r="Q107" s="232">
        <v>94195</v>
      </c>
      <c r="R107" s="232">
        <v>910.08</v>
      </c>
      <c r="U107" s="251">
        <v>60268</v>
      </c>
      <c r="V107" s="251">
        <v>4005245.62</v>
      </c>
      <c r="W107" s="73">
        <v>2670344.64</v>
      </c>
      <c r="X107" s="73">
        <v>153805</v>
      </c>
      <c r="Y107" s="73">
        <v>1190.97</v>
      </c>
      <c r="AA107" s="73">
        <v>1464765.46</v>
      </c>
      <c r="AB107" s="73">
        <v>150400</v>
      </c>
      <c r="AC107" s="90">
        <v>2157465.46</v>
      </c>
      <c r="AF107" s="90">
        <v>1554942.15</v>
      </c>
      <c r="AG107" s="90">
        <v>448338.47</v>
      </c>
      <c r="AK107" s="264">
        <f t="shared" si="7"/>
        <v>971081.69</v>
      </c>
      <c r="AL107" s="265">
        <f t="shared" si="8"/>
        <v>213125.33</v>
      </c>
      <c r="AM107" s="289">
        <f t="shared" si="9"/>
        <v>757956.36</v>
      </c>
      <c r="AN107" s="284">
        <f t="shared" si="10"/>
        <v>4440506.07</v>
      </c>
      <c r="AO107" s="292">
        <f t="shared" si="11"/>
        <v>4160746.08</v>
      </c>
      <c r="AP107" s="266">
        <f t="shared" si="12"/>
        <v>279759.99000000022</v>
      </c>
    </row>
    <row r="108" spans="1:42" ht="15" thickBot="1" x14ac:dyDescent="0.25">
      <c r="A108" s="254" t="s">
        <v>35</v>
      </c>
      <c r="B108" s="254" t="s">
        <v>36</v>
      </c>
      <c r="C108" s="293">
        <v>6204</v>
      </c>
      <c r="D108" s="294" t="s">
        <v>909</v>
      </c>
      <c r="E108" s="251" t="s">
        <v>2694</v>
      </c>
      <c r="F108" s="89">
        <v>270363.28999999998</v>
      </c>
      <c r="G108" s="89">
        <v>1043.75</v>
      </c>
      <c r="H108" s="89">
        <v>90279.91</v>
      </c>
      <c r="K108" s="251">
        <v>1007749.73</v>
      </c>
      <c r="L108" s="251">
        <v>1603008.84</v>
      </c>
      <c r="O108" s="232">
        <v>53325</v>
      </c>
      <c r="P108" s="232">
        <v>89975</v>
      </c>
      <c r="Q108" s="232">
        <v>59645</v>
      </c>
      <c r="R108" s="232">
        <v>1445.62</v>
      </c>
      <c r="U108" s="251">
        <v>-2547.5</v>
      </c>
      <c r="V108" s="251">
        <v>2324775.44</v>
      </c>
      <c r="W108" s="73">
        <v>2786172.21</v>
      </c>
      <c r="Y108" s="73">
        <v>628.79999999999995</v>
      </c>
      <c r="AA108" s="73">
        <v>1864400</v>
      </c>
      <c r="AB108" s="73">
        <v>204600</v>
      </c>
      <c r="AC108" s="90">
        <v>2439356</v>
      </c>
      <c r="AF108" s="90">
        <v>1481762.99</v>
      </c>
      <c r="AG108" s="90">
        <v>479620.37</v>
      </c>
      <c r="AK108" s="264">
        <f t="shared" si="7"/>
        <v>361686.94999999995</v>
      </c>
      <c r="AL108" s="265">
        <f t="shared" si="8"/>
        <v>204390.62</v>
      </c>
      <c r="AM108" s="289">
        <f t="shared" si="9"/>
        <v>157296.32999999996</v>
      </c>
      <c r="AN108" s="284">
        <f t="shared" si="10"/>
        <v>4855801.01</v>
      </c>
      <c r="AO108" s="292">
        <f t="shared" si="11"/>
        <v>4400739.3600000003</v>
      </c>
      <c r="AP108" s="266">
        <f t="shared" si="12"/>
        <v>455061.64999999944</v>
      </c>
    </row>
    <row r="109" spans="1:42" ht="15" thickBot="1" x14ac:dyDescent="0.25">
      <c r="A109" s="254" t="s">
        <v>35</v>
      </c>
      <c r="B109" s="254" t="s">
        <v>36</v>
      </c>
      <c r="C109" s="293">
        <v>5587</v>
      </c>
      <c r="D109" s="294" t="s">
        <v>910</v>
      </c>
      <c r="E109" s="251" t="s">
        <v>2695</v>
      </c>
      <c r="F109" s="89">
        <v>583229.80000000005</v>
      </c>
      <c r="G109" s="89">
        <v>30343</v>
      </c>
      <c r="H109" s="89">
        <v>122215.49</v>
      </c>
      <c r="K109" s="251">
        <v>788689.26</v>
      </c>
      <c r="L109" s="251">
        <v>379896.68</v>
      </c>
      <c r="O109" s="232">
        <v>8560</v>
      </c>
      <c r="P109" s="232">
        <v>104937.88</v>
      </c>
      <c r="Q109" s="232">
        <v>25900</v>
      </c>
      <c r="R109" s="232">
        <v>84.25</v>
      </c>
      <c r="U109" s="251">
        <v>173.85</v>
      </c>
      <c r="V109" s="251">
        <v>2600171.63</v>
      </c>
      <c r="W109" s="73">
        <v>1772424.64</v>
      </c>
      <c r="X109" s="73">
        <v>43700</v>
      </c>
      <c r="Y109" s="73">
        <v>1700.28</v>
      </c>
      <c r="AA109" s="73">
        <v>1122580</v>
      </c>
      <c r="AB109" s="73">
        <v>83400</v>
      </c>
      <c r="AC109" s="90">
        <v>1811700</v>
      </c>
      <c r="AF109" s="90">
        <v>825308.11</v>
      </c>
      <c r="AG109" s="90">
        <v>335182.67</v>
      </c>
      <c r="AK109" s="264">
        <f t="shared" si="7"/>
        <v>735788.29</v>
      </c>
      <c r="AL109" s="265">
        <f t="shared" si="8"/>
        <v>139482.13</v>
      </c>
      <c r="AM109" s="289">
        <f t="shared" si="9"/>
        <v>596306.16</v>
      </c>
      <c r="AN109" s="284">
        <f t="shared" si="10"/>
        <v>3023804.92</v>
      </c>
      <c r="AO109" s="292">
        <f t="shared" si="11"/>
        <v>2972190.78</v>
      </c>
      <c r="AP109" s="266">
        <f t="shared" si="12"/>
        <v>51614.14000000013</v>
      </c>
    </row>
    <row r="110" spans="1:42" ht="15" thickBot="1" x14ac:dyDescent="0.25">
      <c r="A110" s="254" t="s">
        <v>321</v>
      </c>
      <c r="B110" s="254" t="s">
        <v>46</v>
      </c>
      <c r="C110" s="293">
        <v>3439</v>
      </c>
      <c r="D110" s="294" t="s">
        <v>911</v>
      </c>
      <c r="E110" s="251" t="s">
        <v>2696</v>
      </c>
      <c r="F110" s="89">
        <v>1095396.49</v>
      </c>
      <c r="G110" s="89">
        <v>130094.79</v>
      </c>
      <c r="H110" s="89">
        <v>317898.48</v>
      </c>
      <c r="K110" s="251">
        <v>30958.75</v>
      </c>
      <c r="L110" s="251">
        <v>219052.19</v>
      </c>
      <c r="O110" s="232">
        <v>0</v>
      </c>
      <c r="P110" s="232">
        <v>35617.72</v>
      </c>
      <c r="Q110" s="232">
        <v>21020</v>
      </c>
      <c r="U110" s="251">
        <v>54317</v>
      </c>
      <c r="V110" s="251">
        <v>961037.76</v>
      </c>
      <c r="W110" s="73">
        <v>1909722.49</v>
      </c>
      <c r="Y110" s="73">
        <v>1438.72</v>
      </c>
      <c r="AA110" s="73">
        <v>1308720</v>
      </c>
      <c r="AB110" s="73">
        <v>178436.04</v>
      </c>
      <c r="AC110" s="90">
        <v>1963330</v>
      </c>
      <c r="AF110" s="90">
        <v>601587.51</v>
      </c>
      <c r="AG110" s="90">
        <v>105357.1</v>
      </c>
      <c r="AK110" s="264">
        <f t="shared" si="7"/>
        <v>1543389.76</v>
      </c>
      <c r="AL110" s="265">
        <f t="shared" si="8"/>
        <v>56637.72</v>
      </c>
      <c r="AM110" s="289">
        <f t="shared" si="9"/>
        <v>1486752.04</v>
      </c>
      <c r="AN110" s="284">
        <f t="shared" si="10"/>
        <v>3398317.25</v>
      </c>
      <c r="AO110" s="292">
        <f t="shared" si="11"/>
        <v>2670274.61</v>
      </c>
      <c r="AP110" s="266">
        <f t="shared" si="12"/>
        <v>728042.64000000013</v>
      </c>
    </row>
    <row r="111" spans="1:42" ht="15" thickBot="1" x14ac:dyDescent="0.25">
      <c r="A111" s="254" t="s">
        <v>321</v>
      </c>
      <c r="B111" s="254" t="s">
        <v>46</v>
      </c>
      <c r="C111" s="293">
        <v>2930</v>
      </c>
      <c r="D111" s="294" t="s">
        <v>912</v>
      </c>
      <c r="E111" s="251" t="s">
        <v>2697</v>
      </c>
      <c r="F111" s="89">
        <v>354631.63</v>
      </c>
      <c r="G111" s="89">
        <v>11603</v>
      </c>
      <c r="H111" s="89">
        <v>115276.56</v>
      </c>
      <c r="K111" s="251">
        <v>6197.67</v>
      </c>
      <c r="L111" s="251">
        <v>353781.89</v>
      </c>
      <c r="O111" s="232">
        <v>0</v>
      </c>
      <c r="P111" s="232">
        <v>39272.910000000003</v>
      </c>
      <c r="Q111" s="232">
        <v>13830</v>
      </c>
      <c r="S111" s="251">
        <v>236710</v>
      </c>
      <c r="V111" s="251">
        <v>852668.5</v>
      </c>
      <c r="W111" s="73">
        <v>1155529.07</v>
      </c>
      <c r="X111" s="73">
        <v>183010</v>
      </c>
      <c r="Y111" s="73">
        <v>359.68</v>
      </c>
      <c r="AA111" s="73">
        <v>1005843</v>
      </c>
      <c r="AB111" s="73">
        <v>197390.8</v>
      </c>
      <c r="AC111" s="90">
        <v>1303223</v>
      </c>
      <c r="AF111" s="90">
        <v>746681.52</v>
      </c>
      <c r="AG111" s="90">
        <v>116642.06</v>
      </c>
      <c r="AK111" s="264">
        <f t="shared" si="7"/>
        <v>481511.19</v>
      </c>
      <c r="AL111" s="265">
        <f t="shared" si="8"/>
        <v>53102.91</v>
      </c>
      <c r="AM111" s="289">
        <f t="shared" si="9"/>
        <v>428408.28</v>
      </c>
      <c r="AN111" s="284">
        <f t="shared" si="10"/>
        <v>2542132.5499999998</v>
      </c>
      <c r="AO111" s="292">
        <f t="shared" si="11"/>
        <v>2166546.58</v>
      </c>
      <c r="AP111" s="266">
        <f t="shared" si="12"/>
        <v>375585.96999999974</v>
      </c>
    </row>
    <row r="112" spans="1:42" ht="15" thickBot="1" x14ac:dyDescent="0.25">
      <c r="A112" s="254" t="s">
        <v>321</v>
      </c>
      <c r="B112" s="254" t="s">
        <v>46</v>
      </c>
      <c r="C112" s="293">
        <v>1981</v>
      </c>
      <c r="D112" s="294" t="s">
        <v>913</v>
      </c>
      <c r="E112" s="251" t="s">
        <v>2698</v>
      </c>
      <c r="F112" s="89">
        <v>477549.65</v>
      </c>
      <c r="G112" s="89">
        <v>121274.7</v>
      </c>
      <c r="H112" s="89">
        <v>124602.41</v>
      </c>
      <c r="K112" s="251">
        <v>616986.16</v>
      </c>
      <c r="L112" s="251">
        <v>132507.59</v>
      </c>
      <c r="O112" s="232">
        <v>0</v>
      </c>
      <c r="P112" s="232">
        <v>32399.14</v>
      </c>
      <c r="Q112" s="232">
        <v>3130</v>
      </c>
      <c r="S112" s="251">
        <v>120400</v>
      </c>
      <c r="U112" s="251">
        <v>16940.939999999999</v>
      </c>
      <c r="V112" s="251">
        <v>1993338.97</v>
      </c>
      <c r="W112" s="73">
        <v>1175320.3799999999</v>
      </c>
      <c r="X112" s="73">
        <v>21600</v>
      </c>
      <c r="Y112" s="73">
        <v>786.37</v>
      </c>
      <c r="AA112" s="73">
        <v>1334445</v>
      </c>
      <c r="AB112" s="73">
        <v>128945.96</v>
      </c>
      <c r="AC112" s="90">
        <v>1580386</v>
      </c>
      <c r="AF112" s="90">
        <v>465444.97</v>
      </c>
      <c r="AG112" s="90">
        <v>109543.92</v>
      </c>
      <c r="AK112" s="264">
        <f t="shared" si="7"/>
        <v>723426.76</v>
      </c>
      <c r="AL112" s="265">
        <f t="shared" si="8"/>
        <v>35529.14</v>
      </c>
      <c r="AM112" s="289">
        <f t="shared" si="9"/>
        <v>687897.62</v>
      </c>
      <c r="AN112" s="284">
        <f t="shared" si="10"/>
        <v>2661097.71</v>
      </c>
      <c r="AO112" s="292">
        <f t="shared" si="11"/>
        <v>2155374.89</v>
      </c>
      <c r="AP112" s="266">
        <f t="shared" si="12"/>
        <v>505722.81999999983</v>
      </c>
    </row>
    <row r="113" spans="1:42" ht="15" thickBot="1" x14ac:dyDescent="0.25">
      <c r="A113" s="254" t="s">
        <v>321</v>
      </c>
      <c r="B113" s="254" t="s">
        <v>46</v>
      </c>
      <c r="C113" s="293">
        <v>1907</v>
      </c>
      <c r="D113" s="294" t="s">
        <v>914</v>
      </c>
      <c r="E113" s="251" t="s">
        <v>2699</v>
      </c>
      <c r="F113" s="89">
        <v>529793.69999999995</v>
      </c>
      <c r="G113" s="89">
        <v>167316.85</v>
      </c>
      <c r="H113" s="89">
        <v>164854.15</v>
      </c>
      <c r="K113" s="251">
        <v>5</v>
      </c>
      <c r="L113" s="251">
        <v>155658.20000000001</v>
      </c>
      <c r="O113" s="232">
        <v>226046</v>
      </c>
      <c r="P113" s="232">
        <v>33448.300000000003</v>
      </c>
      <c r="Q113" s="232">
        <v>18980</v>
      </c>
      <c r="S113" s="251">
        <v>38191</v>
      </c>
      <c r="V113" s="251">
        <v>3276385.87</v>
      </c>
      <c r="W113" s="73">
        <v>1256164.93</v>
      </c>
      <c r="Y113" s="73">
        <v>913.14</v>
      </c>
      <c r="AA113" s="73">
        <v>166420</v>
      </c>
      <c r="AB113" s="73">
        <v>174898.48</v>
      </c>
      <c r="AC113" s="90">
        <v>680063</v>
      </c>
      <c r="AF113" s="90">
        <v>817154.71</v>
      </c>
      <c r="AG113" s="90">
        <v>67417.31</v>
      </c>
      <c r="AJ113" s="90">
        <v>1797</v>
      </c>
      <c r="AK113" s="264">
        <f t="shared" si="7"/>
        <v>861964.7</v>
      </c>
      <c r="AL113" s="265">
        <f t="shared" si="8"/>
        <v>278474.3</v>
      </c>
      <c r="AM113" s="289">
        <f t="shared" si="9"/>
        <v>583490.39999999991</v>
      </c>
      <c r="AN113" s="284">
        <f t="shared" si="10"/>
        <v>1598396.5499999998</v>
      </c>
      <c r="AO113" s="292">
        <f t="shared" si="11"/>
        <v>1566432.02</v>
      </c>
      <c r="AP113" s="266">
        <f t="shared" si="12"/>
        <v>31964.529999999795</v>
      </c>
    </row>
    <row r="114" spans="1:42" ht="15" thickBot="1" x14ac:dyDescent="0.25">
      <c r="A114" s="254" t="s">
        <v>321</v>
      </c>
      <c r="B114" s="254" t="s">
        <v>46</v>
      </c>
      <c r="C114" s="293">
        <v>3127</v>
      </c>
      <c r="D114" s="294" t="s">
        <v>915</v>
      </c>
      <c r="E114" s="251" t="s">
        <v>2700</v>
      </c>
      <c r="F114" s="89">
        <v>510786.62</v>
      </c>
      <c r="G114" s="89">
        <v>4038.84</v>
      </c>
      <c r="H114" s="89">
        <v>260912.45</v>
      </c>
      <c r="K114" s="251">
        <v>804263.96</v>
      </c>
      <c r="L114" s="251">
        <v>738271.51</v>
      </c>
      <c r="O114" s="232">
        <v>0</v>
      </c>
      <c r="P114" s="232">
        <v>42662.52</v>
      </c>
      <c r="R114" s="232">
        <v>0</v>
      </c>
      <c r="S114" s="251">
        <v>120000</v>
      </c>
      <c r="U114" s="251">
        <v>1094.1199999999999</v>
      </c>
      <c r="V114" s="251">
        <v>3690825.96</v>
      </c>
      <c r="W114" s="73">
        <v>1357283.81</v>
      </c>
      <c r="Y114" s="73">
        <v>582.78</v>
      </c>
      <c r="AA114" s="73">
        <v>1152410</v>
      </c>
      <c r="AB114" s="73">
        <v>170290.84</v>
      </c>
      <c r="AC114" s="90">
        <v>1547687</v>
      </c>
      <c r="AF114" s="90">
        <v>795554.94</v>
      </c>
      <c r="AG114" s="90">
        <v>286700.39</v>
      </c>
      <c r="AK114" s="264">
        <f t="shared" si="7"/>
        <v>775737.91</v>
      </c>
      <c r="AL114" s="265">
        <f t="shared" si="8"/>
        <v>42662.52</v>
      </c>
      <c r="AM114" s="289">
        <f t="shared" si="9"/>
        <v>733075.39</v>
      </c>
      <c r="AN114" s="284">
        <f t="shared" si="10"/>
        <v>2680567.4299999997</v>
      </c>
      <c r="AO114" s="292">
        <f t="shared" si="11"/>
        <v>2629942.33</v>
      </c>
      <c r="AP114" s="266">
        <f t="shared" si="12"/>
        <v>50625.099999999627</v>
      </c>
    </row>
    <row r="115" spans="1:42" ht="15" thickBot="1" x14ac:dyDescent="0.25">
      <c r="A115" s="254" t="s">
        <v>321</v>
      </c>
      <c r="B115" s="254" t="s">
        <v>46</v>
      </c>
      <c r="C115" s="293">
        <v>2860</v>
      </c>
      <c r="D115" s="294" t="s">
        <v>916</v>
      </c>
      <c r="E115" s="251" t="s">
        <v>2701</v>
      </c>
      <c r="F115" s="89">
        <v>1031605.57</v>
      </c>
      <c r="G115" s="89">
        <v>110619.45</v>
      </c>
      <c r="H115" s="89">
        <v>136794.01</v>
      </c>
      <c r="K115" s="251">
        <v>134479.31</v>
      </c>
      <c r="L115" s="251">
        <v>290416.27</v>
      </c>
      <c r="O115" s="232">
        <v>0</v>
      </c>
      <c r="P115" s="232">
        <v>27393.9</v>
      </c>
      <c r="Q115" s="232">
        <v>3590</v>
      </c>
      <c r="S115" s="251">
        <v>81500</v>
      </c>
      <c r="U115" s="251">
        <v>603</v>
      </c>
      <c r="V115" s="251">
        <v>1854865.59</v>
      </c>
      <c r="W115" s="73">
        <v>1421991.33</v>
      </c>
      <c r="Y115" s="73">
        <v>1572.09</v>
      </c>
      <c r="AA115" s="73">
        <v>1100510</v>
      </c>
      <c r="AB115" s="73">
        <v>128376.16</v>
      </c>
      <c r="AC115" s="90">
        <v>1448992</v>
      </c>
      <c r="AF115" s="90">
        <v>575163.56999999995</v>
      </c>
      <c r="AG115" s="90">
        <v>58358.37</v>
      </c>
      <c r="AK115" s="264">
        <f t="shared" si="7"/>
        <v>1279019.03</v>
      </c>
      <c r="AL115" s="265">
        <f t="shared" si="8"/>
        <v>30983.9</v>
      </c>
      <c r="AM115" s="289">
        <f t="shared" si="9"/>
        <v>1248035.1300000001</v>
      </c>
      <c r="AN115" s="284">
        <f t="shared" si="10"/>
        <v>2652449.58</v>
      </c>
      <c r="AO115" s="292">
        <f t="shared" si="11"/>
        <v>2082513.94</v>
      </c>
      <c r="AP115" s="266">
        <f t="shared" si="12"/>
        <v>569935.64000000013</v>
      </c>
    </row>
    <row r="116" spans="1:42" ht="15" thickBot="1" x14ac:dyDescent="0.25">
      <c r="A116" s="254" t="s">
        <v>321</v>
      </c>
      <c r="B116" s="254" t="s">
        <v>46</v>
      </c>
      <c r="C116" s="293">
        <v>3321</v>
      </c>
      <c r="D116" s="294" t="s">
        <v>917</v>
      </c>
      <c r="E116" s="251" t="s">
        <v>2702</v>
      </c>
      <c r="F116" s="89">
        <v>934065.15</v>
      </c>
      <c r="G116" s="89">
        <v>117164.5</v>
      </c>
      <c r="H116" s="89">
        <v>281902.18</v>
      </c>
      <c r="K116" s="251">
        <v>314218.06</v>
      </c>
      <c r="L116" s="251">
        <v>909220.05</v>
      </c>
      <c r="O116" s="232">
        <v>0</v>
      </c>
      <c r="P116" s="232">
        <v>28546.17</v>
      </c>
      <c r="Q116" s="232">
        <v>5000</v>
      </c>
      <c r="S116" s="251">
        <v>390424.8</v>
      </c>
      <c r="U116" s="251">
        <v>3860</v>
      </c>
      <c r="V116" s="251">
        <v>1808375.97</v>
      </c>
      <c r="W116" s="73">
        <v>1144286.24</v>
      </c>
      <c r="X116" s="73">
        <v>275282.2</v>
      </c>
      <c r="Y116" s="73">
        <v>1961.4</v>
      </c>
      <c r="AA116" s="73">
        <v>692023.7</v>
      </c>
      <c r="AB116" s="73">
        <v>137989.76000000001</v>
      </c>
      <c r="AC116" s="90">
        <v>1069323.7</v>
      </c>
      <c r="AF116" s="90">
        <v>577319.43999999994</v>
      </c>
      <c r="AG116" s="90">
        <v>277377.81</v>
      </c>
      <c r="AK116" s="264">
        <f t="shared" si="7"/>
        <v>1333131.8299999998</v>
      </c>
      <c r="AL116" s="265">
        <f t="shared" si="8"/>
        <v>33546.17</v>
      </c>
      <c r="AM116" s="289">
        <f t="shared" si="9"/>
        <v>1299585.6599999999</v>
      </c>
      <c r="AN116" s="284">
        <f t="shared" si="10"/>
        <v>2251543.2999999998</v>
      </c>
      <c r="AO116" s="292">
        <f t="shared" si="11"/>
        <v>1924020.95</v>
      </c>
      <c r="AP116" s="266">
        <f t="shared" si="12"/>
        <v>327522.34999999986</v>
      </c>
    </row>
    <row r="117" spans="1:42" ht="15" thickBot="1" x14ac:dyDescent="0.25">
      <c r="A117" s="254" t="s">
        <v>321</v>
      </c>
      <c r="B117" s="254" t="s">
        <v>46</v>
      </c>
      <c r="C117" s="293">
        <v>3558</v>
      </c>
      <c r="D117" s="294" t="s">
        <v>918</v>
      </c>
      <c r="E117" s="251" t="s">
        <v>2703</v>
      </c>
      <c r="F117" s="89">
        <v>875039.69</v>
      </c>
      <c r="G117" s="89">
        <v>45816.27</v>
      </c>
      <c r="H117" s="89">
        <v>240916.2</v>
      </c>
      <c r="K117" s="251">
        <v>322545.28999999998</v>
      </c>
      <c r="L117" s="251">
        <v>430069.7</v>
      </c>
      <c r="O117" s="232">
        <v>0</v>
      </c>
      <c r="P117" s="232">
        <v>49862.83</v>
      </c>
      <c r="Q117" s="232">
        <v>22890</v>
      </c>
      <c r="S117" s="251">
        <v>399578</v>
      </c>
      <c r="U117" s="251">
        <v>2181</v>
      </c>
      <c r="V117" s="251">
        <v>2329931.42</v>
      </c>
      <c r="W117" s="73">
        <v>1378418.47</v>
      </c>
      <c r="X117" s="73">
        <v>110814</v>
      </c>
      <c r="Y117" s="73">
        <v>1126.76</v>
      </c>
      <c r="AA117" s="73">
        <v>1114400</v>
      </c>
      <c r="AB117" s="73">
        <v>180281.37</v>
      </c>
      <c r="AC117" s="90">
        <v>1467643</v>
      </c>
      <c r="AF117" s="90">
        <v>822846.21</v>
      </c>
      <c r="AG117" s="90">
        <v>155684.07999999999</v>
      </c>
      <c r="AI117" s="90">
        <v>134231.65</v>
      </c>
      <c r="AK117" s="264">
        <f t="shared" si="7"/>
        <v>1161772.1599999999</v>
      </c>
      <c r="AL117" s="265">
        <f t="shared" si="8"/>
        <v>72752.83</v>
      </c>
      <c r="AM117" s="289">
        <f t="shared" si="9"/>
        <v>1089019.3299999998</v>
      </c>
      <c r="AN117" s="284">
        <f t="shared" si="10"/>
        <v>2785040.6</v>
      </c>
      <c r="AO117" s="292">
        <f t="shared" si="11"/>
        <v>2580404.94</v>
      </c>
      <c r="AP117" s="266">
        <f t="shared" si="12"/>
        <v>204635.66000000015</v>
      </c>
    </row>
    <row r="118" spans="1:42" ht="15" thickBot="1" x14ac:dyDescent="0.25">
      <c r="A118" s="254" t="s">
        <v>321</v>
      </c>
      <c r="B118" s="254" t="s">
        <v>46</v>
      </c>
      <c r="C118" s="293">
        <v>1774</v>
      </c>
      <c r="D118" s="294" t="s">
        <v>919</v>
      </c>
      <c r="E118" s="251" t="s">
        <v>2704</v>
      </c>
      <c r="F118" s="89">
        <v>290543.82</v>
      </c>
      <c r="G118" s="89">
        <v>27666.400000000001</v>
      </c>
      <c r="H118" s="89">
        <v>63733.57</v>
      </c>
      <c r="K118" s="251">
        <v>1400600.48</v>
      </c>
      <c r="L118" s="251">
        <v>362554.13</v>
      </c>
      <c r="O118" s="232">
        <v>362000</v>
      </c>
      <c r="P118" s="232">
        <v>31564.71</v>
      </c>
      <c r="Q118" s="232">
        <v>18420</v>
      </c>
      <c r="R118" s="232">
        <v>50000</v>
      </c>
      <c r="S118" s="251">
        <v>189860</v>
      </c>
      <c r="V118" s="251">
        <v>857017.52</v>
      </c>
      <c r="W118" s="73">
        <v>1147522.0900000001</v>
      </c>
      <c r="X118" s="73">
        <v>18100</v>
      </c>
      <c r="Y118" s="73">
        <v>267.44</v>
      </c>
      <c r="AA118" s="73">
        <v>680505</v>
      </c>
      <c r="AB118" s="73">
        <v>186792.04</v>
      </c>
      <c r="AC118" s="90">
        <v>1083545</v>
      </c>
      <c r="AF118" s="90">
        <v>574169.91</v>
      </c>
      <c r="AG118" s="90">
        <v>182287.08</v>
      </c>
      <c r="AK118" s="264">
        <f t="shared" si="7"/>
        <v>381943.79000000004</v>
      </c>
      <c r="AL118" s="265">
        <f t="shared" si="8"/>
        <v>461984.71</v>
      </c>
      <c r="AM118" s="289">
        <f t="shared" si="9"/>
        <v>-80040.919999999984</v>
      </c>
      <c r="AN118" s="284">
        <f t="shared" si="10"/>
        <v>2033186.57</v>
      </c>
      <c r="AO118" s="292">
        <f t="shared" si="11"/>
        <v>1840001.9900000002</v>
      </c>
      <c r="AP118" s="266">
        <f t="shared" si="12"/>
        <v>193184.57999999984</v>
      </c>
    </row>
    <row r="119" spans="1:42" ht="15" thickBot="1" x14ac:dyDescent="0.25">
      <c r="A119" s="254" t="s">
        <v>321</v>
      </c>
      <c r="B119" s="254" t="s">
        <v>46</v>
      </c>
      <c r="C119" s="293">
        <v>1942</v>
      </c>
      <c r="D119" s="294" t="s">
        <v>920</v>
      </c>
      <c r="E119" s="251" t="s">
        <v>2787</v>
      </c>
      <c r="F119" s="89">
        <v>388006.24</v>
      </c>
      <c r="G119" s="89">
        <v>224.53</v>
      </c>
      <c r="H119" s="89">
        <v>174566.52</v>
      </c>
      <c r="K119" s="251">
        <v>893796.15</v>
      </c>
      <c r="L119" s="251">
        <v>110417.41</v>
      </c>
      <c r="O119" s="232">
        <v>133390</v>
      </c>
      <c r="P119" s="232">
        <v>33546.980000000003</v>
      </c>
      <c r="S119" s="251">
        <v>170848</v>
      </c>
      <c r="V119" s="251">
        <v>2768353.45</v>
      </c>
      <c r="W119" s="73">
        <v>902585.49</v>
      </c>
      <c r="Y119" s="73">
        <v>274.2</v>
      </c>
      <c r="AA119" s="73">
        <v>553140</v>
      </c>
      <c r="AB119" s="73">
        <v>135384.17000000001</v>
      </c>
      <c r="AC119" s="90">
        <v>809282</v>
      </c>
      <c r="AF119" s="90">
        <v>393822.12</v>
      </c>
      <c r="AG119" s="90">
        <v>147363.57999999999</v>
      </c>
      <c r="AK119" s="264">
        <f t="shared" si="7"/>
        <v>562797.29</v>
      </c>
      <c r="AL119" s="265">
        <f t="shared" si="8"/>
        <v>166936.98000000001</v>
      </c>
      <c r="AM119" s="289">
        <f t="shared" si="9"/>
        <v>395860.31000000006</v>
      </c>
      <c r="AN119" s="284">
        <f t="shared" si="10"/>
        <v>1591383.8599999999</v>
      </c>
      <c r="AO119" s="292">
        <f t="shared" si="11"/>
        <v>1350467.7000000002</v>
      </c>
      <c r="AP119" s="266">
        <f t="shared" si="12"/>
        <v>240916.15999999968</v>
      </c>
    </row>
    <row r="120" spans="1:42" ht="15" thickBot="1" x14ac:dyDescent="0.25">
      <c r="A120" s="254" t="s">
        <v>321</v>
      </c>
      <c r="B120" s="254" t="s">
        <v>46</v>
      </c>
      <c r="C120" s="293">
        <v>2702</v>
      </c>
      <c r="D120" s="294" t="s">
        <v>921</v>
      </c>
      <c r="E120" s="251" t="s">
        <v>2788</v>
      </c>
      <c r="F120" s="89">
        <v>552703.27</v>
      </c>
      <c r="G120" s="89">
        <v>7107</v>
      </c>
      <c r="H120" s="89">
        <v>36345.64</v>
      </c>
      <c r="K120" s="251">
        <v>342161.53</v>
      </c>
      <c r="L120" s="251">
        <v>127300.02</v>
      </c>
      <c r="O120" s="232">
        <v>60000</v>
      </c>
      <c r="P120" s="232">
        <v>49046.61</v>
      </c>
      <c r="Q120" s="232">
        <v>5120</v>
      </c>
      <c r="S120" s="251">
        <v>43050</v>
      </c>
      <c r="U120" s="251">
        <v>8071</v>
      </c>
      <c r="V120" s="251">
        <v>3313708.59</v>
      </c>
      <c r="W120" s="73">
        <v>1151378.79</v>
      </c>
      <c r="X120" s="73">
        <v>193140</v>
      </c>
      <c r="Y120" s="73">
        <v>264.72000000000003</v>
      </c>
      <c r="AA120" s="73">
        <v>1157240</v>
      </c>
      <c r="AB120" s="73">
        <v>186939.73</v>
      </c>
      <c r="AC120" s="90">
        <v>1549186</v>
      </c>
      <c r="AF120" s="90">
        <v>512295.65</v>
      </c>
      <c r="AG120" s="90">
        <v>57004.5</v>
      </c>
      <c r="AK120" s="264">
        <f t="shared" si="7"/>
        <v>596155.91</v>
      </c>
      <c r="AL120" s="265">
        <f t="shared" si="8"/>
        <v>114166.61</v>
      </c>
      <c r="AM120" s="289">
        <f t="shared" si="9"/>
        <v>481989.30000000005</v>
      </c>
      <c r="AN120" s="284">
        <f t="shared" si="10"/>
        <v>2688963.2399999998</v>
      </c>
      <c r="AO120" s="292">
        <f t="shared" si="11"/>
        <v>2118486.15</v>
      </c>
      <c r="AP120" s="266">
        <f t="shared" si="12"/>
        <v>570477.08999999985</v>
      </c>
    </row>
    <row r="121" spans="1:42" ht="15" thickBot="1" x14ac:dyDescent="0.25">
      <c r="A121" s="254" t="s">
        <v>321</v>
      </c>
      <c r="B121" s="254" t="s">
        <v>46</v>
      </c>
      <c r="C121" s="293">
        <v>2772</v>
      </c>
      <c r="D121" s="294" t="s">
        <v>922</v>
      </c>
      <c r="E121" s="251" t="s">
        <v>2800</v>
      </c>
      <c r="F121" s="89">
        <v>835501.94</v>
      </c>
      <c r="G121" s="89">
        <v>4897.2</v>
      </c>
      <c r="H121" s="89">
        <v>59244.52</v>
      </c>
      <c r="K121" s="251">
        <v>594076.99</v>
      </c>
      <c r="L121" s="251">
        <v>131284.45000000001</v>
      </c>
      <c r="O121" s="232">
        <v>0</v>
      </c>
      <c r="P121" s="232">
        <v>27701.73</v>
      </c>
      <c r="Q121" s="232">
        <v>120000</v>
      </c>
      <c r="S121" s="251">
        <v>35265</v>
      </c>
      <c r="V121" s="251">
        <v>3532326.06</v>
      </c>
      <c r="W121" s="73">
        <v>1585635.05</v>
      </c>
      <c r="X121" s="73">
        <v>84735</v>
      </c>
      <c r="Y121" s="73">
        <v>980.76</v>
      </c>
      <c r="AA121" s="73">
        <v>995725.5</v>
      </c>
      <c r="AB121" s="73">
        <v>117493.56</v>
      </c>
      <c r="AC121" s="90">
        <v>1292936.5</v>
      </c>
      <c r="AF121" s="90">
        <v>748434.6</v>
      </c>
      <c r="AG121" s="90">
        <v>161976.5</v>
      </c>
      <c r="AK121" s="264">
        <f t="shared" si="7"/>
        <v>899643.65999999992</v>
      </c>
      <c r="AL121" s="265">
        <f t="shared" si="8"/>
        <v>147701.73000000001</v>
      </c>
      <c r="AM121" s="289">
        <f t="shared" si="9"/>
        <v>751941.92999999993</v>
      </c>
      <c r="AN121" s="284">
        <f t="shared" si="10"/>
        <v>2784569.87</v>
      </c>
      <c r="AO121" s="292">
        <f t="shared" si="11"/>
        <v>2203347.6</v>
      </c>
      <c r="AP121" s="266">
        <f t="shared" si="12"/>
        <v>581222.27</v>
      </c>
    </row>
    <row r="122" spans="1:42" ht="15" thickBot="1" x14ac:dyDescent="0.25">
      <c r="A122" s="254" t="s">
        <v>37</v>
      </c>
      <c r="B122" s="254" t="s">
        <v>38</v>
      </c>
      <c r="C122" s="293">
        <v>6140</v>
      </c>
      <c r="D122" s="294" t="s">
        <v>923</v>
      </c>
      <c r="E122" s="251" t="s">
        <v>2705</v>
      </c>
      <c r="F122" s="89">
        <v>328921.42</v>
      </c>
      <c r="G122" s="89">
        <v>3000</v>
      </c>
      <c r="H122" s="89">
        <v>225034.03</v>
      </c>
      <c r="K122" s="251">
        <v>1125895.25</v>
      </c>
      <c r="L122" s="251">
        <v>540559.06000000006</v>
      </c>
      <c r="O122" s="232">
        <v>0</v>
      </c>
      <c r="P122" s="232">
        <v>33340</v>
      </c>
      <c r="R122" s="232">
        <v>225</v>
      </c>
      <c r="S122" s="251">
        <v>79300</v>
      </c>
      <c r="T122" s="251">
        <v>431805.14</v>
      </c>
      <c r="U122" s="251">
        <v>380722.05</v>
      </c>
      <c r="V122" s="251">
        <v>1454124.22</v>
      </c>
      <c r="W122" s="73">
        <v>1830202.02</v>
      </c>
      <c r="X122" s="73">
        <v>266990</v>
      </c>
      <c r="Y122" s="73">
        <v>911.92</v>
      </c>
      <c r="AA122" s="73">
        <v>923322.7</v>
      </c>
      <c r="AB122" s="73">
        <v>239200</v>
      </c>
      <c r="AC122" s="90">
        <v>1790292.7</v>
      </c>
      <c r="AF122" s="90">
        <v>981423.73</v>
      </c>
      <c r="AG122" s="90">
        <v>267202.86</v>
      </c>
      <c r="AK122" s="264">
        <f t="shared" si="7"/>
        <v>556955.44999999995</v>
      </c>
      <c r="AL122" s="265">
        <f t="shared" si="8"/>
        <v>33565</v>
      </c>
      <c r="AM122" s="289">
        <f t="shared" si="9"/>
        <v>523390.44999999995</v>
      </c>
      <c r="AN122" s="284">
        <f t="shared" si="10"/>
        <v>3260626.6399999997</v>
      </c>
      <c r="AO122" s="292">
        <f t="shared" si="11"/>
        <v>3038919.2899999996</v>
      </c>
      <c r="AP122" s="266">
        <f t="shared" si="12"/>
        <v>221707.35000000009</v>
      </c>
    </row>
    <row r="123" spans="1:42" ht="15" thickBot="1" x14ac:dyDescent="0.25">
      <c r="A123" s="254" t="s">
        <v>37</v>
      </c>
      <c r="B123" s="254" t="s">
        <v>38</v>
      </c>
      <c r="C123" s="293">
        <v>5316</v>
      </c>
      <c r="D123" s="294" t="s">
        <v>924</v>
      </c>
      <c r="E123" s="251" t="s">
        <v>2706</v>
      </c>
      <c r="F123" s="89">
        <v>572641.23</v>
      </c>
      <c r="G123" s="89">
        <v>0</v>
      </c>
      <c r="H123" s="89">
        <v>104212.71</v>
      </c>
      <c r="K123" s="251">
        <v>139442.04999999999</v>
      </c>
      <c r="L123" s="251">
        <v>245050.42</v>
      </c>
      <c r="O123" s="232">
        <v>8240</v>
      </c>
      <c r="P123" s="232">
        <v>31670.17</v>
      </c>
      <c r="R123" s="232">
        <v>20.7</v>
      </c>
      <c r="T123" s="251">
        <v>324701.88</v>
      </c>
      <c r="V123" s="251">
        <v>5145573.0199999996</v>
      </c>
      <c r="W123" s="73">
        <v>1523032.37</v>
      </c>
      <c r="X123" s="73">
        <v>108800</v>
      </c>
      <c r="Y123" s="73">
        <v>775.27</v>
      </c>
      <c r="AA123" s="73">
        <v>1960440</v>
      </c>
      <c r="AB123" s="73">
        <v>135400</v>
      </c>
      <c r="AC123" s="90">
        <v>2555940</v>
      </c>
      <c r="AF123" s="90">
        <v>617688.18999999994</v>
      </c>
      <c r="AG123" s="90">
        <v>92832.3</v>
      </c>
      <c r="AK123" s="264">
        <f t="shared" si="7"/>
        <v>676853.94</v>
      </c>
      <c r="AL123" s="265">
        <f t="shared" si="8"/>
        <v>39930.869999999995</v>
      </c>
      <c r="AM123" s="289">
        <f t="shared" si="9"/>
        <v>636923.06999999995</v>
      </c>
      <c r="AN123" s="284">
        <f t="shared" si="10"/>
        <v>3728447.64</v>
      </c>
      <c r="AO123" s="292">
        <f t="shared" si="11"/>
        <v>3266460.4899999998</v>
      </c>
      <c r="AP123" s="266">
        <f t="shared" si="12"/>
        <v>461987.15000000037</v>
      </c>
    </row>
    <row r="124" spans="1:42" ht="15" thickBot="1" x14ac:dyDescent="0.25">
      <c r="A124" s="254" t="s">
        <v>37</v>
      </c>
      <c r="B124" s="254" t="s">
        <v>38</v>
      </c>
      <c r="C124" s="293">
        <v>1456</v>
      </c>
      <c r="D124" s="294" t="s">
        <v>925</v>
      </c>
      <c r="E124" s="251" t="s">
        <v>2707</v>
      </c>
      <c r="F124" s="89">
        <v>124302.58</v>
      </c>
      <c r="G124" s="89">
        <v>23930</v>
      </c>
      <c r="H124" s="89">
        <v>123329.32</v>
      </c>
      <c r="K124" s="251">
        <v>2</v>
      </c>
      <c r="L124" s="251">
        <v>6040.64</v>
      </c>
      <c r="P124" s="232">
        <v>26500</v>
      </c>
      <c r="R124" s="232">
        <v>179000</v>
      </c>
      <c r="V124" s="251">
        <v>2682156.15</v>
      </c>
      <c r="W124" s="73">
        <v>756064.58</v>
      </c>
      <c r="Y124" s="73">
        <v>183.41</v>
      </c>
      <c r="AA124" s="73">
        <v>237720</v>
      </c>
      <c r="AB124" s="73">
        <v>79200</v>
      </c>
      <c r="AC124" s="90">
        <v>679820</v>
      </c>
      <c r="AF124" s="90">
        <v>226223.3</v>
      </c>
      <c r="AG124" s="90">
        <v>4166.6000000000004</v>
      </c>
      <c r="AH124" s="90">
        <v>29652</v>
      </c>
      <c r="AK124" s="264">
        <f t="shared" si="7"/>
        <v>271561.90000000002</v>
      </c>
      <c r="AL124" s="265">
        <f t="shared" si="8"/>
        <v>205500</v>
      </c>
      <c r="AM124" s="289">
        <f t="shared" si="9"/>
        <v>66061.900000000023</v>
      </c>
      <c r="AN124" s="284">
        <f t="shared" si="10"/>
        <v>1073167.99</v>
      </c>
      <c r="AO124" s="292">
        <f t="shared" si="11"/>
        <v>939861.9</v>
      </c>
      <c r="AP124" s="266">
        <f t="shared" si="12"/>
        <v>133306.08999999997</v>
      </c>
    </row>
    <row r="125" spans="1:42" ht="15" thickBot="1" x14ac:dyDescent="0.25">
      <c r="A125" s="254" t="s">
        <v>37</v>
      </c>
      <c r="B125" s="254" t="s">
        <v>38</v>
      </c>
      <c r="C125" s="293">
        <v>2839</v>
      </c>
      <c r="D125" s="294" t="s">
        <v>926</v>
      </c>
      <c r="E125" s="251" t="s">
        <v>2708</v>
      </c>
      <c r="F125" s="89">
        <v>484297.84</v>
      </c>
      <c r="G125" s="89">
        <v>0</v>
      </c>
      <c r="H125" s="89">
        <v>137108.84</v>
      </c>
      <c r="K125" s="251">
        <v>505806.18</v>
      </c>
      <c r="L125" s="251">
        <v>38742.910000000003</v>
      </c>
      <c r="O125" s="232">
        <v>0</v>
      </c>
      <c r="P125" s="232">
        <v>62180.83</v>
      </c>
      <c r="R125" s="232">
        <v>78000</v>
      </c>
      <c r="U125" s="251">
        <v>-1206971.3999999999</v>
      </c>
      <c r="V125" s="251">
        <v>2132666.9300000002</v>
      </c>
      <c r="W125" s="73">
        <v>1022065.99</v>
      </c>
      <c r="X125" s="73">
        <v>55000</v>
      </c>
      <c r="Y125" s="73">
        <v>573.12</v>
      </c>
      <c r="AA125" s="73">
        <v>981330</v>
      </c>
      <c r="AB125" s="73">
        <v>94400</v>
      </c>
      <c r="AC125" s="90">
        <v>1286330</v>
      </c>
      <c r="AF125" s="90">
        <v>487028.8</v>
      </c>
      <c r="AG125" s="90">
        <v>130991.4</v>
      </c>
      <c r="AK125" s="264">
        <f t="shared" si="7"/>
        <v>621406.68000000005</v>
      </c>
      <c r="AL125" s="265">
        <f t="shared" si="8"/>
        <v>140180.83000000002</v>
      </c>
      <c r="AM125" s="289">
        <f t="shared" si="9"/>
        <v>481225.85000000003</v>
      </c>
      <c r="AN125" s="284">
        <f t="shared" si="10"/>
        <v>2153369.1100000003</v>
      </c>
      <c r="AO125" s="292">
        <f t="shared" si="11"/>
        <v>1904350.2</v>
      </c>
      <c r="AP125" s="266">
        <f t="shared" si="12"/>
        <v>249018.91000000038</v>
      </c>
    </row>
    <row r="126" spans="1:42" ht="15" thickBot="1" x14ac:dyDescent="0.25">
      <c r="A126" s="254" t="s">
        <v>37</v>
      </c>
      <c r="B126" s="254" t="s">
        <v>38</v>
      </c>
      <c r="C126" s="293">
        <v>4801</v>
      </c>
      <c r="D126" s="294" t="s">
        <v>927</v>
      </c>
      <c r="E126" s="251" t="s">
        <v>2709</v>
      </c>
      <c r="F126" s="89">
        <v>715544.62</v>
      </c>
      <c r="G126" s="89">
        <v>12950.69</v>
      </c>
      <c r="H126" s="89">
        <v>22448.62</v>
      </c>
      <c r="K126" s="251">
        <v>916517.87</v>
      </c>
      <c r="L126" s="251">
        <v>201418.86</v>
      </c>
      <c r="O126" s="232">
        <v>15895</v>
      </c>
      <c r="P126" s="232">
        <v>61466.9</v>
      </c>
      <c r="R126" s="232">
        <v>80553.14</v>
      </c>
      <c r="V126" s="251">
        <v>2748053.22</v>
      </c>
      <c r="W126" s="73">
        <v>1135499.3600000001</v>
      </c>
      <c r="X126" s="73">
        <v>100000</v>
      </c>
      <c r="Y126" s="73">
        <v>1757.78</v>
      </c>
      <c r="AA126" s="73">
        <v>1177811.5</v>
      </c>
      <c r="AB126" s="73">
        <v>123400</v>
      </c>
      <c r="AC126" s="90">
        <v>1850886.5</v>
      </c>
      <c r="AF126" s="90">
        <v>775274.64</v>
      </c>
      <c r="AG126" s="90">
        <v>131490</v>
      </c>
      <c r="AK126" s="264">
        <f t="shared" si="7"/>
        <v>750943.92999999993</v>
      </c>
      <c r="AL126" s="265">
        <f t="shared" si="8"/>
        <v>157915.03999999998</v>
      </c>
      <c r="AM126" s="289">
        <f t="shared" si="9"/>
        <v>593028.8899999999</v>
      </c>
      <c r="AN126" s="284">
        <f t="shared" si="10"/>
        <v>2538468.64</v>
      </c>
      <c r="AO126" s="292">
        <f t="shared" si="11"/>
        <v>2757651.14</v>
      </c>
      <c r="AP126" s="266">
        <f t="shared" si="12"/>
        <v>-219182.5</v>
      </c>
    </row>
    <row r="127" spans="1:42" ht="15" thickBot="1" x14ac:dyDescent="0.25">
      <c r="A127" s="254" t="s">
        <v>37</v>
      </c>
      <c r="B127" s="254" t="s">
        <v>38</v>
      </c>
      <c r="C127" s="293">
        <v>3761</v>
      </c>
      <c r="D127" s="294" t="s">
        <v>928</v>
      </c>
      <c r="E127" s="251" t="s">
        <v>2710</v>
      </c>
      <c r="F127" s="89">
        <v>851082.2</v>
      </c>
      <c r="G127" s="89">
        <v>0</v>
      </c>
      <c r="H127" s="89">
        <v>73673.179999999993</v>
      </c>
      <c r="K127" s="251">
        <v>286244.88</v>
      </c>
      <c r="L127" s="251">
        <v>516671.58</v>
      </c>
      <c r="O127" s="232">
        <v>0</v>
      </c>
      <c r="P127" s="232">
        <v>62337.27</v>
      </c>
      <c r="R127" s="232">
        <v>5000</v>
      </c>
      <c r="T127" s="251">
        <v>592794.93999999994</v>
      </c>
      <c r="U127" s="251">
        <v>-10</v>
      </c>
      <c r="V127" s="251">
        <v>2326269.85</v>
      </c>
      <c r="W127" s="73">
        <v>1263235.74</v>
      </c>
      <c r="Y127" s="73">
        <v>1705.4</v>
      </c>
      <c r="AA127" s="73">
        <v>554120</v>
      </c>
      <c r="AB127" s="73">
        <v>81400</v>
      </c>
      <c r="AC127" s="90">
        <v>1202795</v>
      </c>
      <c r="AF127" s="90">
        <v>621617.44999999995</v>
      </c>
      <c r="AG127" s="90">
        <v>52247.15</v>
      </c>
      <c r="AK127" s="264">
        <f t="shared" si="7"/>
        <v>924755.37999999989</v>
      </c>
      <c r="AL127" s="265">
        <f t="shared" si="8"/>
        <v>67337.26999999999</v>
      </c>
      <c r="AM127" s="289">
        <f t="shared" si="9"/>
        <v>857418.10999999987</v>
      </c>
      <c r="AN127" s="284">
        <f t="shared" si="10"/>
        <v>1900461.14</v>
      </c>
      <c r="AO127" s="292">
        <f t="shared" si="11"/>
        <v>1876659.5999999999</v>
      </c>
      <c r="AP127" s="266">
        <f t="shared" si="12"/>
        <v>23801.540000000037</v>
      </c>
    </row>
    <row r="128" spans="1:42" ht="15" thickBot="1" x14ac:dyDescent="0.25">
      <c r="A128" s="254" t="s">
        <v>37</v>
      </c>
      <c r="B128" s="254" t="s">
        <v>38</v>
      </c>
      <c r="C128" s="293">
        <v>4191</v>
      </c>
      <c r="D128" s="294" t="s">
        <v>929</v>
      </c>
      <c r="E128" s="251" t="s">
        <v>2711</v>
      </c>
      <c r="F128" s="89">
        <v>492266.7</v>
      </c>
      <c r="G128" s="89">
        <v>0</v>
      </c>
      <c r="H128" s="89">
        <v>130977.31</v>
      </c>
      <c r="K128" s="251">
        <v>2270376.77</v>
      </c>
      <c r="L128" s="251">
        <v>87121.58</v>
      </c>
      <c r="P128" s="232">
        <v>23655.17</v>
      </c>
      <c r="R128" s="232">
        <v>511.8</v>
      </c>
      <c r="V128" s="251">
        <v>3580405.02</v>
      </c>
      <c r="W128" s="73">
        <v>1218962.3999999999</v>
      </c>
      <c r="Y128" s="73">
        <v>369.32</v>
      </c>
      <c r="AA128" s="73">
        <v>1239586.8999999999</v>
      </c>
      <c r="AB128" s="73">
        <v>104800</v>
      </c>
      <c r="AC128" s="90">
        <v>1751086.9</v>
      </c>
      <c r="AF128" s="90">
        <v>529388.22</v>
      </c>
      <c r="AG128" s="90">
        <v>80298.100000000006</v>
      </c>
      <c r="AK128" s="264">
        <f t="shared" si="7"/>
        <v>623244.01</v>
      </c>
      <c r="AL128" s="265">
        <f t="shared" si="8"/>
        <v>24166.969999999998</v>
      </c>
      <c r="AM128" s="289">
        <f t="shared" si="9"/>
        <v>599077.04</v>
      </c>
      <c r="AN128" s="284">
        <f t="shared" si="10"/>
        <v>2563718.62</v>
      </c>
      <c r="AO128" s="292">
        <f t="shared" si="11"/>
        <v>2360773.2200000002</v>
      </c>
      <c r="AP128" s="266">
        <f t="shared" si="12"/>
        <v>202945.39999999991</v>
      </c>
    </row>
    <row r="129" spans="1:42" ht="15" thickBot="1" x14ac:dyDescent="0.25">
      <c r="A129" s="254" t="s">
        <v>37</v>
      </c>
      <c r="B129" s="254" t="s">
        <v>38</v>
      </c>
      <c r="C129" s="293">
        <v>1988</v>
      </c>
      <c r="D129" s="294" t="s">
        <v>930</v>
      </c>
      <c r="E129" s="251" t="s">
        <v>2712</v>
      </c>
      <c r="F129" s="89">
        <v>796513.61</v>
      </c>
      <c r="G129" s="89">
        <v>91275.25</v>
      </c>
      <c r="H129" s="89">
        <v>62439.28</v>
      </c>
      <c r="K129" s="251">
        <v>374256.08</v>
      </c>
      <c r="L129" s="251">
        <v>42760.82</v>
      </c>
      <c r="P129" s="232">
        <v>2100</v>
      </c>
      <c r="R129" s="232">
        <v>215000</v>
      </c>
      <c r="T129" s="251">
        <v>1275271.24</v>
      </c>
      <c r="V129" s="251">
        <v>2242898.44</v>
      </c>
      <c r="W129" s="73">
        <v>786341.59</v>
      </c>
      <c r="Y129" s="73">
        <v>1338.89</v>
      </c>
      <c r="AA129" s="73">
        <v>1427750</v>
      </c>
      <c r="AB129" s="73">
        <v>10</v>
      </c>
      <c r="AC129" s="90">
        <v>1614350</v>
      </c>
      <c r="AF129" s="90">
        <v>606450.31000000006</v>
      </c>
      <c r="AG129" s="90">
        <v>78235</v>
      </c>
      <c r="AJ129" s="90">
        <v>11990</v>
      </c>
      <c r="AK129" s="264">
        <f t="shared" si="7"/>
        <v>950228.14</v>
      </c>
      <c r="AL129" s="265">
        <f t="shared" si="8"/>
        <v>217100</v>
      </c>
      <c r="AM129" s="289">
        <f t="shared" si="9"/>
        <v>733128.14</v>
      </c>
      <c r="AN129" s="284">
        <f t="shared" si="10"/>
        <v>2215440.48</v>
      </c>
      <c r="AO129" s="292">
        <f t="shared" si="11"/>
        <v>2311025.31</v>
      </c>
      <c r="AP129" s="266">
        <f t="shared" si="12"/>
        <v>-95584.830000000075</v>
      </c>
    </row>
    <row r="130" spans="1:42" ht="15" thickBot="1" x14ac:dyDescent="0.25">
      <c r="A130" s="254" t="s">
        <v>37</v>
      </c>
      <c r="B130" s="254" t="s">
        <v>38</v>
      </c>
      <c r="C130" s="293">
        <v>2809</v>
      </c>
      <c r="D130" s="294" t="s">
        <v>931</v>
      </c>
      <c r="E130" s="251" t="s">
        <v>2789</v>
      </c>
      <c r="F130" s="89">
        <v>414165.24</v>
      </c>
      <c r="G130" s="89">
        <v>0</v>
      </c>
      <c r="H130" s="89">
        <v>69143.08</v>
      </c>
      <c r="K130" s="251">
        <v>1368874</v>
      </c>
      <c r="L130" s="251">
        <v>626909.02</v>
      </c>
      <c r="P130" s="232">
        <v>32821.68</v>
      </c>
      <c r="R130" s="232">
        <v>70975.98</v>
      </c>
      <c r="T130" s="251">
        <v>-2895289.86</v>
      </c>
      <c r="V130" s="251">
        <v>3888577.01</v>
      </c>
      <c r="W130" s="73">
        <v>1099223.97</v>
      </c>
      <c r="Y130" s="73">
        <v>483.31</v>
      </c>
      <c r="AA130" s="73">
        <v>1102897.2</v>
      </c>
      <c r="AB130" s="73">
        <v>102000</v>
      </c>
      <c r="AC130" s="90">
        <v>1573297.2</v>
      </c>
      <c r="AF130" s="90">
        <v>596349.5</v>
      </c>
      <c r="AG130" s="90">
        <v>45120</v>
      </c>
      <c r="AK130" s="264">
        <f t="shared" si="7"/>
        <v>483308.32</v>
      </c>
      <c r="AL130" s="265">
        <f t="shared" si="8"/>
        <v>103797.66</v>
      </c>
      <c r="AM130" s="289">
        <f t="shared" si="9"/>
        <v>379510.66000000003</v>
      </c>
      <c r="AN130" s="284">
        <f t="shared" si="10"/>
        <v>2304604.48</v>
      </c>
      <c r="AO130" s="292">
        <f t="shared" si="11"/>
        <v>2214766.7000000002</v>
      </c>
      <c r="AP130" s="266">
        <f t="shared" si="12"/>
        <v>89837.779999999795</v>
      </c>
    </row>
    <row r="131" spans="1:42" ht="15" thickBot="1" x14ac:dyDescent="0.25">
      <c r="A131" s="254" t="s">
        <v>37</v>
      </c>
      <c r="B131" s="254" t="s">
        <v>38</v>
      </c>
      <c r="C131" s="293">
        <v>2809</v>
      </c>
      <c r="D131" s="294" t="s">
        <v>932</v>
      </c>
      <c r="E131" s="251" t="s">
        <v>2790</v>
      </c>
      <c r="F131" s="89">
        <v>149960.9</v>
      </c>
      <c r="G131" s="89">
        <v>0</v>
      </c>
      <c r="H131" s="89">
        <v>47530.99</v>
      </c>
      <c r="K131" s="251">
        <v>3611082.27</v>
      </c>
      <c r="L131" s="251">
        <v>336170.46</v>
      </c>
      <c r="P131" s="232">
        <v>21450</v>
      </c>
      <c r="R131" s="232">
        <v>56150</v>
      </c>
      <c r="T131" s="251">
        <v>-2803193.59</v>
      </c>
      <c r="U131" s="251">
        <v>139500</v>
      </c>
      <c r="V131" s="251">
        <v>6097995.7300000004</v>
      </c>
      <c r="W131" s="73">
        <v>833721.77</v>
      </c>
      <c r="Y131" s="73">
        <v>225.51</v>
      </c>
      <c r="AA131" s="73">
        <v>587430</v>
      </c>
      <c r="AB131" s="73">
        <v>81000</v>
      </c>
      <c r="AC131" s="90">
        <v>904571</v>
      </c>
      <c r="AF131" s="90">
        <v>544332.88</v>
      </c>
      <c r="AG131" s="90">
        <v>250694.77</v>
      </c>
      <c r="AK131" s="264">
        <f t="shared" si="7"/>
        <v>197491.88999999998</v>
      </c>
      <c r="AL131" s="265">
        <f t="shared" si="8"/>
        <v>77600</v>
      </c>
      <c r="AM131" s="289">
        <f t="shared" si="9"/>
        <v>119891.88999999998</v>
      </c>
      <c r="AN131" s="284">
        <f t="shared" si="10"/>
        <v>1502377.28</v>
      </c>
      <c r="AO131" s="292">
        <f t="shared" si="11"/>
        <v>1699598.65</v>
      </c>
      <c r="AP131" s="266">
        <f t="shared" si="12"/>
        <v>-197221.36999999988</v>
      </c>
    </row>
    <row r="132" spans="1:42" ht="15" thickBot="1" x14ac:dyDescent="0.25">
      <c r="A132" s="254" t="s">
        <v>326</v>
      </c>
      <c r="B132" s="254" t="s">
        <v>47</v>
      </c>
      <c r="C132" s="293">
        <v>8788</v>
      </c>
      <c r="D132" s="294" t="s">
        <v>933</v>
      </c>
      <c r="E132" s="251" t="s">
        <v>2713</v>
      </c>
      <c r="F132" s="89">
        <v>553131.88</v>
      </c>
      <c r="G132" s="89">
        <v>34065</v>
      </c>
      <c r="H132" s="89">
        <v>161686.68</v>
      </c>
      <c r="K132" s="251">
        <v>590639.05000000005</v>
      </c>
      <c r="L132" s="251">
        <v>106826.51</v>
      </c>
      <c r="O132" s="232">
        <v>10000</v>
      </c>
      <c r="P132" s="232">
        <v>54442.879999999997</v>
      </c>
      <c r="R132" s="232">
        <v>7935</v>
      </c>
      <c r="S132" s="251">
        <v>61620</v>
      </c>
      <c r="U132" s="251">
        <v>227257.32</v>
      </c>
      <c r="V132" s="251">
        <v>3801436</v>
      </c>
      <c r="W132" s="73">
        <v>2226480.0499999998</v>
      </c>
      <c r="X132" s="73">
        <v>9000</v>
      </c>
      <c r="Y132" s="73">
        <v>1099.45</v>
      </c>
      <c r="AA132" s="73">
        <v>1298336.1000000001</v>
      </c>
      <c r="AB132" s="73">
        <v>206000</v>
      </c>
      <c r="AC132" s="90">
        <v>2243999.1</v>
      </c>
      <c r="AE132" s="90">
        <v>4800</v>
      </c>
      <c r="AF132" s="90">
        <v>1133369.32</v>
      </c>
      <c r="AG132" s="90">
        <v>167747.03</v>
      </c>
      <c r="AK132" s="264">
        <f t="shared" si="7"/>
        <v>748883.56</v>
      </c>
      <c r="AL132" s="265">
        <f t="shared" si="8"/>
        <v>72377.88</v>
      </c>
      <c r="AM132" s="289">
        <f t="shared" si="9"/>
        <v>676505.68</v>
      </c>
      <c r="AN132" s="284">
        <f t="shared" si="10"/>
        <v>3740915.6</v>
      </c>
      <c r="AO132" s="292">
        <f t="shared" si="11"/>
        <v>3549915.4499999997</v>
      </c>
      <c r="AP132" s="266">
        <f t="shared" si="12"/>
        <v>191000.15000000037</v>
      </c>
    </row>
    <row r="133" spans="1:42" ht="15" thickBot="1" x14ac:dyDescent="0.25">
      <c r="A133" s="254" t="s">
        <v>326</v>
      </c>
      <c r="B133" s="254" t="s">
        <v>47</v>
      </c>
      <c r="C133" s="293">
        <v>4890</v>
      </c>
      <c r="D133" s="294" t="s">
        <v>934</v>
      </c>
      <c r="E133" s="251" t="s">
        <v>2714</v>
      </c>
      <c r="F133" s="89">
        <v>682837.34</v>
      </c>
      <c r="G133" s="89">
        <v>17813.240000000002</v>
      </c>
      <c r="H133" s="89">
        <v>253458.74</v>
      </c>
      <c r="K133" s="251">
        <v>419392.9</v>
      </c>
      <c r="L133" s="251">
        <v>21358.78</v>
      </c>
      <c r="O133" s="232">
        <v>0</v>
      </c>
      <c r="P133" s="232">
        <v>30173.67</v>
      </c>
      <c r="R133" s="232">
        <v>2846</v>
      </c>
      <c r="U133" s="251">
        <v>111165.92</v>
      </c>
      <c r="V133" s="251">
        <v>2453088.7400000002</v>
      </c>
      <c r="W133" s="73">
        <v>1647296.83</v>
      </c>
      <c r="X133" s="73">
        <v>43100</v>
      </c>
      <c r="Y133" s="73">
        <v>883.34</v>
      </c>
      <c r="AA133" s="73">
        <v>939360.9</v>
      </c>
      <c r="AB133" s="73">
        <v>243231.5</v>
      </c>
      <c r="AC133" s="90">
        <v>1516059.4</v>
      </c>
      <c r="AD133" s="90">
        <v>1870</v>
      </c>
      <c r="AF133" s="90">
        <v>801888.36</v>
      </c>
      <c r="AG133" s="90">
        <v>54467.05</v>
      </c>
      <c r="AK133" s="264">
        <f t="shared" ref="AK133:AK196" si="13">SUM(F133:I133)</f>
        <v>954109.32</v>
      </c>
      <c r="AL133" s="265">
        <f t="shared" ref="AL133:AL196" si="14">SUM(O133:R133)</f>
        <v>33019.67</v>
      </c>
      <c r="AM133" s="289">
        <f t="shared" ref="AM133:AM196" si="15">AK133-AL133</f>
        <v>921089.64999999991</v>
      </c>
      <c r="AN133" s="284">
        <f t="shared" ref="AN133:AN196" si="16">SUM(W133:AB133)</f>
        <v>2873872.5700000003</v>
      </c>
      <c r="AO133" s="292">
        <f t="shared" ref="AO133:AO196" si="17">SUM(AC133:AJ133)</f>
        <v>2374284.8099999996</v>
      </c>
      <c r="AP133" s="266">
        <f t="shared" ref="AP133:AP196" si="18">AN133-AO133</f>
        <v>499587.76000000071</v>
      </c>
    </row>
    <row r="134" spans="1:42" ht="15" thickBot="1" x14ac:dyDescent="0.25">
      <c r="A134" s="254" t="s">
        <v>326</v>
      </c>
      <c r="B134" s="254" t="s">
        <v>47</v>
      </c>
      <c r="C134" s="293">
        <v>8526</v>
      </c>
      <c r="D134" s="294" t="s">
        <v>935</v>
      </c>
      <c r="E134" s="251" t="s">
        <v>2715</v>
      </c>
      <c r="F134" s="89">
        <v>656145.5</v>
      </c>
      <c r="G134" s="89">
        <v>22709.8</v>
      </c>
      <c r="H134" s="89">
        <v>200873.71</v>
      </c>
      <c r="K134" s="251">
        <v>346304.99</v>
      </c>
      <c r="L134" s="251">
        <v>685872.48</v>
      </c>
      <c r="O134" s="232">
        <v>0</v>
      </c>
      <c r="P134" s="232">
        <v>60177.72</v>
      </c>
      <c r="R134" s="232">
        <v>4642</v>
      </c>
      <c r="S134" s="251">
        <v>55200</v>
      </c>
      <c r="U134" s="251">
        <v>27424.04</v>
      </c>
      <c r="V134" s="251">
        <v>3154882.42</v>
      </c>
      <c r="W134" s="73">
        <v>3191321.68</v>
      </c>
      <c r="Y134" s="73">
        <v>1223.02</v>
      </c>
      <c r="AA134" s="73">
        <v>1590449</v>
      </c>
      <c r="AB134" s="73">
        <v>554810</v>
      </c>
      <c r="AC134" s="90">
        <v>2792489</v>
      </c>
      <c r="AD134" s="90">
        <v>1460</v>
      </c>
      <c r="AF134" s="90">
        <v>1929043.73</v>
      </c>
      <c r="AG134" s="90">
        <v>109330.68</v>
      </c>
      <c r="AJ134" s="90">
        <v>50000</v>
      </c>
      <c r="AK134" s="264">
        <f t="shared" si="13"/>
        <v>879729.01</v>
      </c>
      <c r="AL134" s="265">
        <f t="shared" si="14"/>
        <v>64819.72</v>
      </c>
      <c r="AM134" s="289">
        <f t="shared" si="15"/>
        <v>814909.29</v>
      </c>
      <c r="AN134" s="284">
        <f t="shared" si="16"/>
        <v>5337803.7</v>
      </c>
      <c r="AO134" s="292">
        <f t="shared" si="17"/>
        <v>4882323.41</v>
      </c>
      <c r="AP134" s="266">
        <f t="shared" si="18"/>
        <v>455480.29000000004</v>
      </c>
    </row>
    <row r="135" spans="1:42" ht="15" thickBot="1" x14ac:dyDescent="0.25">
      <c r="A135" s="254" t="s">
        <v>326</v>
      </c>
      <c r="B135" s="254" t="s">
        <v>47</v>
      </c>
      <c r="C135" s="293">
        <v>6442</v>
      </c>
      <c r="D135" s="294" t="s">
        <v>936</v>
      </c>
      <c r="E135" s="251" t="s">
        <v>2716</v>
      </c>
      <c r="F135" s="89">
        <v>721151.67</v>
      </c>
      <c r="G135" s="89">
        <v>95194.4</v>
      </c>
      <c r="H135" s="89">
        <v>204500</v>
      </c>
      <c r="K135" s="251">
        <v>215417.62</v>
      </c>
      <c r="L135" s="251">
        <v>229940.6</v>
      </c>
      <c r="O135" s="232">
        <v>1950</v>
      </c>
      <c r="P135" s="232">
        <v>49532.49</v>
      </c>
      <c r="R135" s="232">
        <v>3490</v>
      </c>
      <c r="S135" s="251">
        <v>383101</v>
      </c>
      <c r="U135" s="251">
        <v>56600.58</v>
      </c>
      <c r="V135" s="251">
        <v>2689973.6</v>
      </c>
      <c r="W135" s="73">
        <v>1760164.64</v>
      </c>
      <c r="Y135" s="73">
        <v>725.11</v>
      </c>
      <c r="AA135" s="73">
        <v>583121</v>
      </c>
      <c r="AB135" s="73">
        <v>362500</v>
      </c>
      <c r="AC135" s="90">
        <v>1183801</v>
      </c>
      <c r="AD135" s="90">
        <v>6420</v>
      </c>
      <c r="AF135" s="90">
        <v>978297.07</v>
      </c>
      <c r="AG135" s="90">
        <v>115599.63</v>
      </c>
      <c r="AI135" s="90">
        <v>155504.82</v>
      </c>
      <c r="AK135" s="264">
        <f t="shared" si="13"/>
        <v>1020846.0700000001</v>
      </c>
      <c r="AL135" s="265">
        <f t="shared" si="14"/>
        <v>54972.49</v>
      </c>
      <c r="AM135" s="289">
        <f t="shared" si="15"/>
        <v>965873.58000000007</v>
      </c>
      <c r="AN135" s="284">
        <f t="shared" si="16"/>
        <v>2706510.75</v>
      </c>
      <c r="AO135" s="292">
        <f t="shared" si="17"/>
        <v>2439622.5199999996</v>
      </c>
      <c r="AP135" s="266">
        <f t="shared" si="18"/>
        <v>266888.23000000045</v>
      </c>
    </row>
    <row r="136" spans="1:42" ht="15" thickBot="1" x14ac:dyDescent="0.25">
      <c r="A136" s="254" t="s">
        <v>326</v>
      </c>
      <c r="B136" s="254" t="s">
        <v>47</v>
      </c>
      <c r="C136" s="293">
        <v>3652</v>
      </c>
      <c r="D136" s="294" t="s">
        <v>937</v>
      </c>
      <c r="E136" s="251" t="s">
        <v>2717</v>
      </c>
      <c r="F136" s="89">
        <v>683073.81</v>
      </c>
      <c r="G136" s="89">
        <v>33281</v>
      </c>
      <c r="H136" s="89">
        <v>118955.49</v>
      </c>
      <c r="K136" s="251">
        <v>686332.5</v>
      </c>
      <c r="L136" s="251">
        <v>20304.57</v>
      </c>
      <c r="O136" s="232">
        <v>0</v>
      </c>
      <c r="P136" s="232">
        <v>86905.89</v>
      </c>
      <c r="R136" s="232">
        <v>2102</v>
      </c>
      <c r="S136" s="251">
        <v>38200</v>
      </c>
      <c r="U136" s="251">
        <v>1957.71</v>
      </c>
      <c r="V136" s="251">
        <v>2072080.16</v>
      </c>
      <c r="W136" s="73">
        <v>1473813.63</v>
      </c>
      <c r="X136" s="73">
        <v>21800</v>
      </c>
      <c r="Y136" s="73">
        <v>647.36</v>
      </c>
      <c r="AA136" s="73">
        <v>583842</v>
      </c>
      <c r="AB136" s="73">
        <v>210200</v>
      </c>
      <c r="AC136" s="90">
        <v>1158262</v>
      </c>
      <c r="AD136" s="90">
        <v>1385</v>
      </c>
      <c r="AF136" s="90">
        <v>662108.11</v>
      </c>
      <c r="AG136" s="90">
        <v>106010.2</v>
      </c>
      <c r="AK136" s="264">
        <f t="shared" si="13"/>
        <v>835310.3</v>
      </c>
      <c r="AL136" s="265">
        <f t="shared" si="14"/>
        <v>89007.89</v>
      </c>
      <c r="AM136" s="289">
        <f t="shared" si="15"/>
        <v>746302.41</v>
      </c>
      <c r="AN136" s="284">
        <f t="shared" si="16"/>
        <v>2290302.9900000002</v>
      </c>
      <c r="AO136" s="292">
        <f t="shared" si="17"/>
        <v>1927765.3099999998</v>
      </c>
      <c r="AP136" s="266">
        <f t="shared" si="18"/>
        <v>362537.6800000004</v>
      </c>
    </row>
    <row r="137" spans="1:42" ht="15" thickBot="1" x14ac:dyDescent="0.25">
      <c r="A137" s="254" t="s">
        <v>326</v>
      </c>
      <c r="B137" s="254" t="s">
        <v>47</v>
      </c>
      <c r="C137" s="293">
        <v>7302</v>
      </c>
      <c r="D137" s="294" t="s">
        <v>938</v>
      </c>
      <c r="E137" s="251" t="s">
        <v>2718</v>
      </c>
      <c r="F137" s="89">
        <v>930839.16</v>
      </c>
      <c r="G137" s="89">
        <v>7406.5</v>
      </c>
      <c r="H137" s="89">
        <v>486943.5</v>
      </c>
      <c r="K137" s="251">
        <v>424800.69</v>
      </c>
      <c r="L137" s="251">
        <v>30094.69</v>
      </c>
      <c r="P137" s="232">
        <v>78735.259999999995</v>
      </c>
      <c r="R137" s="232">
        <v>2509</v>
      </c>
      <c r="S137" s="251">
        <v>241295</v>
      </c>
      <c r="U137" s="251">
        <v>88459.71</v>
      </c>
      <c r="V137" s="251">
        <v>3517785.78</v>
      </c>
      <c r="W137" s="73">
        <v>2785686.72</v>
      </c>
      <c r="Y137" s="73">
        <v>761.26</v>
      </c>
      <c r="AA137" s="73">
        <v>1373505</v>
      </c>
      <c r="AB137" s="73">
        <v>251300</v>
      </c>
      <c r="AC137" s="90">
        <v>2132765</v>
      </c>
      <c r="AF137" s="90">
        <v>837488.29</v>
      </c>
      <c r="AG137" s="90">
        <v>45686.9</v>
      </c>
      <c r="AK137" s="264">
        <f t="shared" si="13"/>
        <v>1425189.1600000001</v>
      </c>
      <c r="AL137" s="265">
        <f t="shared" si="14"/>
        <v>81244.259999999995</v>
      </c>
      <c r="AM137" s="289">
        <f t="shared" si="15"/>
        <v>1343944.9000000001</v>
      </c>
      <c r="AN137" s="284">
        <f t="shared" si="16"/>
        <v>4411252.9800000004</v>
      </c>
      <c r="AO137" s="292">
        <f t="shared" si="17"/>
        <v>3015940.19</v>
      </c>
      <c r="AP137" s="266">
        <f t="shared" si="18"/>
        <v>1395312.7900000005</v>
      </c>
    </row>
    <row r="138" spans="1:42" ht="15" thickBot="1" x14ac:dyDescent="0.25">
      <c r="A138" s="254" t="s">
        <v>326</v>
      </c>
      <c r="B138" s="254" t="s">
        <v>47</v>
      </c>
      <c r="C138" s="293">
        <v>3122</v>
      </c>
      <c r="D138" s="294" t="s">
        <v>939</v>
      </c>
      <c r="E138" s="251" t="s">
        <v>2719</v>
      </c>
      <c r="F138" s="89">
        <v>438930.2</v>
      </c>
      <c r="G138" s="89">
        <v>56550</v>
      </c>
      <c r="H138" s="89">
        <v>250918.54</v>
      </c>
      <c r="K138" s="251">
        <v>695368.89</v>
      </c>
      <c r="L138" s="251">
        <v>301191.93</v>
      </c>
      <c r="O138" s="232">
        <v>24960</v>
      </c>
      <c r="P138" s="232">
        <v>40020.230000000003</v>
      </c>
      <c r="R138" s="232">
        <v>2141</v>
      </c>
      <c r="S138" s="251">
        <v>94210</v>
      </c>
      <c r="U138" s="251">
        <v>-194811.16</v>
      </c>
      <c r="V138" s="251">
        <v>2461639.23</v>
      </c>
      <c r="W138" s="73">
        <v>1193525.7</v>
      </c>
      <c r="X138" s="73">
        <v>7650</v>
      </c>
      <c r="Y138" s="73">
        <v>633.6</v>
      </c>
      <c r="AA138" s="73">
        <v>1245111</v>
      </c>
      <c r="AB138" s="73">
        <v>275500</v>
      </c>
      <c r="AC138" s="90">
        <v>1784693</v>
      </c>
      <c r="AD138" s="90">
        <v>1200</v>
      </c>
      <c r="AF138" s="90">
        <v>727697.64</v>
      </c>
      <c r="AG138" s="90">
        <v>129282.54</v>
      </c>
      <c r="AK138" s="264">
        <f t="shared" si="13"/>
        <v>746398.74</v>
      </c>
      <c r="AL138" s="265">
        <f t="shared" si="14"/>
        <v>67121.23000000001</v>
      </c>
      <c r="AM138" s="289">
        <f t="shared" si="15"/>
        <v>679277.51</v>
      </c>
      <c r="AN138" s="284">
        <f t="shared" si="16"/>
        <v>2722420.3</v>
      </c>
      <c r="AO138" s="292">
        <f t="shared" si="17"/>
        <v>2642873.1800000002</v>
      </c>
      <c r="AP138" s="266">
        <f t="shared" si="18"/>
        <v>79547.119999999646</v>
      </c>
    </row>
    <row r="139" spans="1:42" ht="15" thickBot="1" x14ac:dyDescent="0.25">
      <c r="A139" s="254" t="s">
        <v>326</v>
      </c>
      <c r="B139" s="254" t="s">
        <v>47</v>
      </c>
      <c r="C139" s="293">
        <v>3540</v>
      </c>
      <c r="D139" s="294" t="s">
        <v>940</v>
      </c>
      <c r="E139" s="251" t="s">
        <v>2720</v>
      </c>
      <c r="F139" s="89">
        <v>350787.33</v>
      </c>
      <c r="G139" s="89">
        <v>15993</v>
      </c>
      <c r="H139" s="89">
        <v>143654.49</v>
      </c>
      <c r="K139" s="251">
        <v>2033041.83</v>
      </c>
      <c r="L139" s="251">
        <v>21038.77</v>
      </c>
      <c r="O139" s="232">
        <v>0</v>
      </c>
      <c r="P139" s="232">
        <v>43414.99</v>
      </c>
      <c r="R139" s="232">
        <v>3292</v>
      </c>
      <c r="S139" s="251">
        <v>44670</v>
      </c>
      <c r="T139" s="251">
        <v>-313129.26</v>
      </c>
      <c r="U139" s="251">
        <v>79188.25</v>
      </c>
      <c r="V139" s="251">
        <v>1490475.39</v>
      </c>
      <c r="W139" s="73">
        <v>1720161.16</v>
      </c>
      <c r="X139" s="73">
        <v>67720</v>
      </c>
      <c r="Y139" s="73">
        <v>322.17</v>
      </c>
      <c r="AA139" s="73">
        <v>895575.8</v>
      </c>
      <c r="AB139" s="73">
        <v>264670</v>
      </c>
      <c r="AC139" s="90">
        <v>1707215.8</v>
      </c>
      <c r="AF139" s="90">
        <v>923481.57</v>
      </c>
      <c r="AG139" s="90">
        <v>214340.6</v>
      </c>
      <c r="AJ139" s="90">
        <v>50000</v>
      </c>
      <c r="AK139" s="264">
        <f t="shared" si="13"/>
        <v>510434.82</v>
      </c>
      <c r="AL139" s="265">
        <f t="shared" si="14"/>
        <v>46706.99</v>
      </c>
      <c r="AM139" s="289">
        <f t="shared" si="15"/>
        <v>463727.83</v>
      </c>
      <c r="AN139" s="284">
        <f t="shared" si="16"/>
        <v>2948449.13</v>
      </c>
      <c r="AO139" s="292">
        <f t="shared" si="17"/>
        <v>2895037.97</v>
      </c>
      <c r="AP139" s="266">
        <f t="shared" si="18"/>
        <v>53411.159999999683</v>
      </c>
    </row>
    <row r="140" spans="1:42" ht="15" thickBot="1" x14ac:dyDescent="0.25">
      <c r="A140" s="254" t="s">
        <v>326</v>
      </c>
      <c r="B140" s="254" t="s">
        <v>47</v>
      </c>
      <c r="C140" s="293">
        <v>8043</v>
      </c>
      <c r="D140" s="294" t="s">
        <v>941</v>
      </c>
      <c r="E140" s="251" t="s">
        <v>2721</v>
      </c>
      <c r="F140" s="89">
        <v>615075.06999999995</v>
      </c>
      <c r="G140" s="89">
        <v>27715.15</v>
      </c>
      <c r="H140" s="89">
        <v>387986.92</v>
      </c>
      <c r="K140" s="251">
        <v>181474</v>
      </c>
      <c r="L140" s="251">
        <v>613721.15</v>
      </c>
      <c r="O140" s="232">
        <v>0</v>
      </c>
      <c r="P140" s="232">
        <v>66316.3</v>
      </c>
      <c r="R140" s="232">
        <v>4878</v>
      </c>
      <c r="S140" s="251">
        <v>323090</v>
      </c>
      <c r="T140" s="251">
        <v>-278782.13</v>
      </c>
      <c r="U140" s="251">
        <v>65054.16</v>
      </c>
      <c r="V140" s="251">
        <v>3511106.83</v>
      </c>
      <c r="W140" s="73">
        <v>2501657.89</v>
      </c>
      <c r="X140" s="73">
        <v>108550</v>
      </c>
      <c r="AA140" s="73">
        <v>1207932</v>
      </c>
      <c r="AB140" s="73">
        <v>206000</v>
      </c>
      <c r="AC140" s="90">
        <v>2286948</v>
      </c>
      <c r="AF140" s="90">
        <v>1493334.77</v>
      </c>
      <c r="AG140" s="90">
        <v>50362.559999999998</v>
      </c>
      <c r="AK140" s="264">
        <f t="shared" si="13"/>
        <v>1030777.1399999999</v>
      </c>
      <c r="AL140" s="265">
        <f t="shared" si="14"/>
        <v>71194.3</v>
      </c>
      <c r="AM140" s="289">
        <f t="shared" si="15"/>
        <v>959582.83999999985</v>
      </c>
      <c r="AN140" s="284">
        <f t="shared" si="16"/>
        <v>4024139.89</v>
      </c>
      <c r="AO140" s="292">
        <f t="shared" si="17"/>
        <v>3830645.33</v>
      </c>
      <c r="AP140" s="266">
        <f t="shared" si="18"/>
        <v>193494.56000000006</v>
      </c>
    </row>
    <row r="141" spans="1:42" ht="15" thickBot="1" x14ac:dyDescent="0.25">
      <c r="A141" s="254" t="s">
        <v>326</v>
      </c>
      <c r="B141" s="254" t="s">
        <v>47</v>
      </c>
      <c r="C141" s="293">
        <v>4264</v>
      </c>
      <c r="D141" s="294" t="s">
        <v>942</v>
      </c>
      <c r="E141" s="251" t="s">
        <v>2722</v>
      </c>
      <c r="F141" s="89">
        <v>931627.58</v>
      </c>
      <c r="G141" s="89">
        <v>43100.5</v>
      </c>
      <c r="H141" s="89">
        <v>135086.29999999999</v>
      </c>
      <c r="K141" s="251">
        <v>382306.09</v>
      </c>
      <c r="L141" s="251">
        <v>61585.46</v>
      </c>
      <c r="O141" s="232">
        <v>18000</v>
      </c>
      <c r="P141" s="232">
        <v>100391.65</v>
      </c>
      <c r="R141" s="232">
        <v>1122</v>
      </c>
      <c r="S141" s="251">
        <v>165775</v>
      </c>
      <c r="U141" s="251">
        <v>1852.01</v>
      </c>
      <c r="V141" s="251">
        <v>1290976.01</v>
      </c>
      <c r="W141" s="73">
        <v>2350684.1</v>
      </c>
      <c r="X141" s="73">
        <v>72000</v>
      </c>
      <c r="Y141" s="73">
        <v>938.33</v>
      </c>
      <c r="AA141" s="73">
        <v>1589037</v>
      </c>
      <c r="AB141" s="73">
        <v>210800</v>
      </c>
      <c r="AC141" s="90">
        <v>1968761</v>
      </c>
      <c r="AF141" s="90">
        <v>941091.58</v>
      </c>
      <c r="AG141" s="90">
        <v>169393.09</v>
      </c>
      <c r="AK141" s="264">
        <f t="shared" si="13"/>
        <v>1109814.3799999999</v>
      </c>
      <c r="AL141" s="265">
        <f t="shared" si="14"/>
        <v>119513.65</v>
      </c>
      <c r="AM141" s="289">
        <f t="shared" si="15"/>
        <v>990300.72999999986</v>
      </c>
      <c r="AN141" s="284">
        <f t="shared" si="16"/>
        <v>4223459.43</v>
      </c>
      <c r="AO141" s="292">
        <f t="shared" si="17"/>
        <v>3079245.67</v>
      </c>
      <c r="AP141" s="266">
        <f t="shared" si="18"/>
        <v>1144213.7599999998</v>
      </c>
    </row>
    <row r="142" spans="1:42" ht="15" thickBot="1" x14ac:dyDescent="0.25">
      <c r="A142" s="254" t="s">
        <v>326</v>
      </c>
      <c r="B142" s="254" t="s">
        <v>47</v>
      </c>
      <c r="C142" s="293">
        <v>4475</v>
      </c>
      <c r="D142" s="294" t="s">
        <v>943</v>
      </c>
      <c r="E142" s="251" t="s">
        <v>2723</v>
      </c>
      <c r="F142" s="89">
        <v>424497.28</v>
      </c>
      <c r="G142" s="89">
        <v>14305</v>
      </c>
      <c r="H142" s="89">
        <v>170308.91</v>
      </c>
      <c r="K142" s="251">
        <v>415214.27</v>
      </c>
      <c r="L142" s="251">
        <v>263930.23999999999</v>
      </c>
      <c r="P142" s="232">
        <v>43834.94</v>
      </c>
      <c r="R142" s="232">
        <v>2977</v>
      </c>
      <c r="U142" s="251">
        <v>18483.02</v>
      </c>
      <c r="V142" s="251">
        <v>431311.75</v>
      </c>
      <c r="W142" s="73">
        <v>2698624.23</v>
      </c>
      <c r="Y142" s="73">
        <v>541.29</v>
      </c>
      <c r="AA142" s="73">
        <v>856469</v>
      </c>
      <c r="AB142" s="73">
        <v>446500</v>
      </c>
      <c r="AC142" s="90">
        <v>1608641</v>
      </c>
      <c r="AD142" s="90">
        <v>1700</v>
      </c>
      <c r="AF142" s="90">
        <v>651461.42000000004</v>
      </c>
      <c r="AG142" s="90">
        <v>157115.46</v>
      </c>
      <c r="AK142" s="264">
        <f t="shared" si="13"/>
        <v>609111.19000000006</v>
      </c>
      <c r="AL142" s="265">
        <f t="shared" si="14"/>
        <v>46811.94</v>
      </c>
      <c r="AM142" s="289">
        <f t="shared" si="15"/>
        <v>562299.25</v>
      </c>
      <c r="AN142" s="284">
        <f t="shared" si="16"/>
        <v>4002134.52</v>
      </c>
      <c r="AO142" s="292">
        <f t="shared" si="17"/>
        <v>2418917.88</v>
      </c>
      <c r="AP142" s="266">
        <f t="shared" si="18"/>
        <v>1583216.6400000001</v>
      </c>
    </row>
    <row r="143" spans="1:42" ht="15" thickBot="1" x14ac:dyDescent="0.25">
      <c r="A143" s="254" t="s">
        <v>326</v>
      </c>
      <c r="B143" s="254" t="s">
        <v>47</v>
      </c>
      <c r="C143" s="293">
        <v>4153</v>
      </c>
      <c r="D143" s="294" t="s">
        <v>944</v>
      </c>
      <c r="E143" s="251" t="s">
        <v>2724</v>
      </c>
      <c r="F143" s="89">
        <v>522242.89</v>
      </c>
      <c r="G143" s="89">
        <v>71132.25</v>
      </c>
      <c r="H143" s="89">
        <v>200146.86</v>
      </c>
      <c r="K143" s="251">
        <v>646758.65</v>
      </c>
      <c r="L143" s="251">
        <v>390389.19</v>
      </c>
      <c r="O143" s="232">
        <v>0</v>
      </c>
      <c r="P143" s="232">
        <v>39079.300000000003</v>
      </c>
      <c r="R143" s="232">
        <v>1900</v>
      </c>
      <c r="S143" s="251">
        <v>124720</v>
      </c>
      <c r="U143" s="251">
        <v>102514.45</v>
      </c>
      <c r="V143" s="251">
        <v>2115546</v>
      </c>
      <c r="W143" s="73">
        <v>1558494.81</v>
      </c>
      <c r="X143" s="73">
        <v>40180</v>
      </c>
      <c r="Y143" s="73">
        <v>634.33000000000004</v>
      </c>
      <c r="AA143" s="73">
        <v>956760</v>
      </c>
      <c r="AB143" s="73">
        <v>510300</v>
      </c>
      <c r="AC143" s="90">
        <v>1497410</v>
      </c>
      <c r="AF143" s="90">
        <v>858286.91</v>
      </c>
      <c r="AG143" s="90">
        <v>138032.07999999999</v>
      </c>
      <c r="AK143" s="264">
        <f t="shared" si="13"/>
        <v>793522</v>
      </c>
      <c r="AL143" s="265">
        <f t="shared" si="14"/>
        <v>40979.300000000003</v>
      </c>
      <c r="AM143" s="289">
        <f t="shared" si="15"/>
        <v>752542.7</v>
      </c>
      <c r="AN143" s="284">
        <f t="shared" si="16"/>
        <v>3066369.14</v>
      </c>
      <c r="AO143" s="292">
        <f t="shared" si="17"/>
        <v>2493728.9900000002</v>
      </c>
      <c r="AP143" s="266">
        <f t="shared" si="18"/>
        <v>572640.14999999991</v>
      </c>
    </row>
    <row r="144" spans="1:42" ht="15" thickBot="1" x14ac:dyDescent="0.25">
      <c r="A144" s="254" t="s">
        <v>326</v>
      </c>
      <c r="B144" s="254" t="s">
        <v>47</v>
      </c>
      <c r="C144" s="293">
        <v>2552</v>
      </c>
      <c r="D144" s="294" t="s">
        <v>945</v>
      </c>
      <c r="E144" s="251" t="s">
        <v>2725</v>
      </c>
      <c r="F144" s="89">
        <v>361718.22</v>
      </c>
      <c r="G144" s="89">
        <v>4460</v>
      </c>
      <c r="H144" s="89">
        <v>119787.72</v>
      </c>
      <c r="K144" s="251">
        <v>1197734.74</v>
      </c>
      <c r="L144" s="251">
        <v>12509.19</v>
      </c>
      <c r="P144" s="232">
        <v>62942.38</v>
      </c>
      <c r="R144" s="232">
        <v>1483</v>
      </c>
      <c r="S144" s="251">
        <v>64370</v>
      </c>
      <c r="U144" s="251">
        <v>45030.65</v>
      </c>
      <c r="V144" s="251">
        <v>2263113.85</v>
      </c>
      <c r="W144" s="73">
        <v>999394.56</v>
      </c>
      <c r="X144" s="73">
        <v>15250</v>
      </c>
      <c r="Y144" s="73">
        <v>311.3</v>
      </c>
      <c r="AA144" s="73">
        <v>982606</v>
      </c>
      <c r="AB144" s="73">
        <v>206000</v>
      </c>
      <c r="AC144" s="90">
        <v>1429266</v>
      </c>
      <c r="AD144" s="90">
        <v>4780</v>
      </c>
      <c r="AF144" s="90">
        <v>527673.55000000005</v>
      </c>
      <c r="AG144" s="90">
        <v>150087.29999999999</v>
      </c>
      <c r="AK144" s="264">
        <f t="shared" si="13"/>
        <v>485965.93999999994</v>
      </c>
      <c r="AL144" s="265">
        <f t="shared" si="14"/>
        <v>64425.38</v>
      </c>
      <c r="AM144" s="289">
        <f t="shared" si="15"/>
        <v>421540.55999999994</v>
      </c>
      <c r="AN144" s="284">
        <f t="shared" si="16"/>
        <v>2203561.8600000003</v>
      </c>
      <c r="AO144" s="292">
        <f t="shared" si="17"/>
        <v>2111806.85</v>
      </c>
      <c r="AP144" s="266">
        <f t="shared" si="18"/>
        <v>91755.010000000242</v>
      </c>
    </row>
    <row r="145" spans="1:42" ht="15" thickBot="1" x14ac:dyDescent="0.25">
      <c r="A145" s="254" t="s">
        <v>326</v>
      </c>
      <c r="B145" s="254" t="s">
        <v>47</v>
      </c>
      <c r="C145" s="293">
        <v>5199</v>
      </c>
      <c r="D145" s="294" t="s">
        <v>946</v>
      </c>
      <c r="E145" s="251" t="s">
        <v>2726</v>
      </c>
      <c r="F145" s="89">
        <v>344468.17</v>
      </c>
      <c r="G145" s="89">
        <v>27474.5</v>
      </c>
      <c r="H145" s="89">
        <v>313420.53000000003</v>
      </c>
      <c r="K145" s="251">
        <v>712153.59999999998</v>
      </c>
      <c r="L145" s="251">
        <v>46136.5</v>
      </c>
      <c r="O145" s="232">
        <v>0</v>
      </c>
      <c r="P145" s="232">
        <v>38015.379999999997</v>
      </c>
      <c r="R145" s="232">
        <v>2737</v>
      </c>
      <c r="S145" s="251">
        <v>158600</v>
      </c>
      <c r="U145" s="251">
        <v>140107.18</v>
      </c>
      <c r="V145" s="251">
        <v>2512572.4500000002</v>
      </c>
      <c r="W145" s="73">
        <v>1636741.94</v>
      </c>
      <c r="X145" s="73">
        <v>52400</v>
      </c>
      <c r="Y145" s="73">
        <v>502.5</v>
      </c>
      <c r="AA145" s="73">
        <v>1584359</v>
      </c>
      <c r="AB145" s="73">
        <v>206000</v>
      </c>
      <c r="AC145" s="90">
        <v>2301159</v>
      </c>
      <c r="AD145" s="90">
        <v>1420</v>
      </c>
      <c r="AF145" s="90">
        <v>929682.39</v>
      </c>
      <c r="AG145" s="90">
        <v>55195.89</v>
      </c>
      <c r="AI145" s="90">
        <v>213256.95</v>
      </c>
      <c r="AK145" s="264">
        <f t="shared" si="13"/>
        <v>685363.19999999995</v>
      </c>
      <c r="AL145" s="265">
        <f t="shared" si="14"/>
        <v>40752.379999999997</v>
      </c>
      <c r="AM145" s="289">
        <f t="shared" si="15"/>
        <v>644610.81999999995</v>
      </c>
      <c r="AN145" s="284">
        <f t="shared" si="16"/>
        <v>3480003.44</v>
      </c>
      <c r="AO145" s="292">
        <f t="shared" si="17"/>
        <v>3500714.2300000004</v>
      </c>
      <c r="AP145" s="266">
        <f t="shared" si="18"/>
        <v>-20710.790000000503</v>
      </c>
    </row>
    <row r="146" spans="1:42" ht="15" thickBot="1" x14ac:dyDescent="0.25">
      <c r="A146" s="254" t="s">
        <v>326</v>
      </c>
      <c r="B146" s="254" t="s">
        <v>47</v>
      </c>
      <c r="C146" s="293">
        <v>7299</v>
      </c>
      <c r="D146" s="294" t="s">
        <v>947</v>
      </c>
      <c r="E146" s="251" t="s">
        <v>2727</v>
      </c>
      <c r="F146" s="89">
        <v>698586.87</v>
      </c>
      <c r="G146" s="89">
        <v>50701</v>
      </c>
      <c r="H146" s="89">
        <v>228808.73</v>
      </c>
      <c r="K146" s="251">
        <v>1940461.3</v>
      </c>
      <c r="L146" s="251">
        <v>681108.98</v>
      </c>
      <c r="O146" s="232">
        <v>0</v>
      </c>
      <c r="P146" s="232">
        <v>108013.92</v>
      </c>
      <c r="R146" s="232">
        <v>3204</v>
      </c>
      <c r="S146" s="251">
        <v>0</v>
      </c>
      <c r="U146" s="251">
        <v>216130.25</v>
      </c>
      <c r="V146" s="251">
        <v>1298036.29</v>
      </c>
      <c r="W146" s="73">
        <v>2333143</v>
      </c>
      <c r="X146" s="73">
        <v>12150</v>
      </c>
      <c r="Y146" s="73">
        <v>509.25</v>
      </c>
      <c r="AA146" s="73">
        <v>1148741</v>
      </c>
      <c r="AB146" s="73">
        <v>301700</v>
      </c>
      <c r="AC146" s="90">
        <v>1893081</v>
      </c>
      <c r="AF146" s="90">
        <v>1045321.44</v>
      </c>
      <c r="AG146" s="90">
        <v>395591.47</v>
      </c>
      <c r="AK146" s="264">
        <f t="shared" si="13"/>
        <v>978096.6</v>
      </c>
      <c r="AL146" s="265">
        <f t="shared" si="14"/>
        <v>111217.92</v>
      </c>
      <c r="AM146" s="289">
        <f t="shared" si="15"/>
        <v>866878.67999999993</v>
      </c>
      <c r="AN146" s="284">
        <f t="shared" si="16"/>
        <v>3796243.25</v>
      </c>
      <c r="AO146" s="292">
        <f t="shared" si="17"/>
        <v>3333993.91</v>
      </c>
      <c r="AP146" s="266">
        <f t="shared" si="18"/>
        <v>462249.33999999985</v>
      </c>
    </row>
    <row r="147" spans="1:42" ht="15" thickBot="1" x14ac:dyDescent="0.25">
      <c r="A147" s="254" t="s">
        <v>330</v>
      </c>
      <c r="B147" s="254" t="s">
        <v>48</v>
      </c>
      <c r="C147" s="293">
        <v>3325</v>
      </c>
      <c r="D147" s="294" t="s">
        <v>948</v>
      </c>
      <c r="E147" s="251" t="s">
        <v>2728</v>
      </c>
      <c r="F147" s="89">
        <v>394635.25</v>
      </c>
      <c r="G147" s="89">
        <v>153603.95000000001</v>
      </c>
      <c r="H147" s="89">
        <v>611959.94999999995</v>
      </c>
      <c r="K147" s="251">
        <v>733546</v>
      </c>
      <c r="L147" s="251">
        <v>235878.94</v>
      </c>
      <c r="O147" s="232">
        <v>4863</v>
      </c>
      <c r="P147" s="232">
        <v>80431.58</v>
      </c>
      <c r="U147" s="251">
        <v>301959.06</v>
      </c>
      <c r="V147" s="251">
        <v>1854562.35</v>
      </c>
      <c r="W147" s="73">
        <v>1614313.67</v>
      </c>
      <c r="X147" s="73">
        <v>173090</v>
      </c>
      <c r="Y147" s="73">
        <v>1640.25</v>
      </c>
      <c r="AA147" s="73">
        <v>754215</v>
      </c>
      <c r="AB147" s="73">
        <v>137481.84</v>
      </c>
      <c r="AC147" s="90">
        <v>1589915</v>
      </c>
      <c r="AF147" s="90">
        <v>809190.53</v>
      </c>
      <c r="AG147" s="90">
        <v>241656.12</v>
      </c>
      <c r="AK147" s="264">
        <f t="shared" si="13"/>
        <v>1160199.1499999999</v>
      </c>
      <c r="AL147" s="265">
        <f t="shared" si="14"/>
        <v>85294.58</v>
      </c>
      <c r="AM147" s="289">
        <f t="shared" si="15"/>
        <v>1074904.5699999998</v>
      </c>
      <c r="AN147" s="284">
        <f t="shared" si="16"/>
        <v>2680740.7599999998</v>
      </c>
      <c r="AO147" s="292">
        <f t="shared" si="17"/>
        <v>2640761.6500000004</v>
      </c>
      <c r="AP147" s="266">
        <f t="shared" si="18"/>
        <v>39979.109999999404</v>
      </c>
    </row>
    <row r="148" spans="1:42" ht="15" thickBot="1" x14ac:dyDescent="0.25">
      <c r="A148" s="254" t="s">
        <v>330</v>
      </c>
      <c r="B148" s="254" t="s">
        <v>48</v>
      </c>
      <c r="C148" s="293">
        <v>5397</v>
      </c>
      <c r="D148" s="294" t="s">
        <v>949</v>
      </c>
      <c r="E148" s="251" t="s">
        <v>2729</v>
      </c>
      <c r="F148" s="89">
        <v>1225135.04</v>
      </c>
      <c r="G148" s="89">
        <v>31990.05</v>
      </c>
      <c r="H148" s="89">
        <v>31204.29</v>
      </c>
      <c r="K148" s="251">
        <v>857708.55</v>
      </c>
      <c r="L148" s="251">
        <v>445948.84</v>
      </c>
      <c r="O148" s="232">
        <v>0</v>
      </c>
      <c r="P148" s="232">
        <v>236400</v>
      </c>
      <c r="U148" s="251">
        <v>486310.76</v>
      </c>
      <c r="V148" s="251">
        <v>3974625.34</v>
      </c>
      <c r="W148" s="73">
        <v>2259329.4900000002</v>
      </c>
      <c r="X148" s="73">
        <v>262850</v>
      </c>
      <c r="Y148" s="73">
        <v>2154.7399999999998</v>
      </c>
      <c r="AA148" s="73">
        <v>874314</v>
      </c>
      <c r="AB148" s="73">
        <v>115377.44</v>
      </c>
      <c r="AC148" s="90">
        <v>1779874</v>
      </c>
      <c r="AF148" s="90">
        <v>1264562.21</v>
      </c>
      <c r="AG148" s="90">
        <v>299523.21999999997</v>
      </c>
      <c r="AJ148" s="90">
        <v>800</v>
      </c>
      <c r="AK148" s="264">
        <f t="shared" si="13"/>
        <v>1288329.3800000001</v>
      </c>
      <c r="AL148" s="265">
        <f t="shared" si="14"/>
        <v>236400</v>
      </c>
      <c r="AM148" s="289">
        <f t="shared" si="15"/>
        <v>1051929.3800000001</v>
      </c>
      <c r="AN148" s="284">
        <f t="shared" si="16"/>
        <v>3514025.6700000004</v>
      </c>
      <c r="AO148" s="292">
        <f t="shared" si="17"/>
        <v>3344759.4299999997</v>
      </c>
      <c r="AP148" s="266">
        <f t="shared" si="18"/>
        <v>169266.24000000069</v>
      </c>
    </row>
    <row r="149" spans="1:42" ht="15" thickBot="1" x14ac:dyDescent="0.25">
      <c r="A149" s="254" t="s">
        <v>330</v>
      </c>
      <c r="B149" s="254" t="s">
        <v>48</v>
      </c>
      <c r="C149" s="293">
        <v>2048</v>
      </c>
      <c r="D149" s="294" t="s">
        <v>950</v>
      </c>
      <c r="E149" s="251" t="s">
        <v>2730</v>
      </c>
      <c r="F149" s="89">
        <v>557700.27</v>
      </c>
      <c r="G149" s="89">
        <v>12236</v>
      </c>
      <c r="H149" s="89">
        <v>41081.730000000003</v>
      </c>
      <c r="K149" s="251">
        <v>1021121.07</v>
      </c>
      <c r="L149" s="251">
        <v>472033.57</v>
      </c>
      <c r="M149" s="251">
        <v>3500</v>
      </c>
      <c r="O149" s="232">
        <v>9300</v>
      </c>
      <c r="P149" s="232">
        <v>36445.599999999999</v>
      </c>
      <c r="R149" s="232">
        <v>1895.33</v>
      </c>
      <c r="U149" s="251">
        <v>128779.28</v>
      </c>
      <c r="V149" s="251">
        <v>2427116.52</v>
      </c>
      <c r="W149" s="73">
        <v>945357.34</v>
      </c>
      <c r="X149" s="73">
        <v>180850</v>
      </c>
      <c r="Y149" s="73">
        <v>883.88</v>
      </c>
      <c r="AA149" s="73">
        <v>1713761</v>
      </c>
      <c r="AB149" s="73">
        <v>116020.76</v>
      </c>
      <c r="AC149" s="90">
        <v>1965261</v>
      </c>
      <c r="AF149" s="90">
        <v>671503.81</v>
      </c>
      <c r="AG149" s="90">
        <v>218883.14</v>
      </c>
      <c r="AJ149" s="90">
        <v>2200</v>
      </c>
      <c r="AK149" s="264">
        <f t="shared" si="13"/>
        <v>611018</v>
      </c>
      <c r="AL149" s="265">
        <f t="shared" si="14"/>
        <v>47640.93</v>
      </c>
      <c r="AM149" s="289">
        <f t="shared" si="15"/>
        <v>563377.06999999995</v>
      </c>
      <c r="AN149" s="284">
        <f t="shared" si="16"/>
        <v>2956872.9799999995</v>
      </c>
      <c r="AO149" s="292">
        <f t="shared" si="17"/>
        <v>2857847.95</v>
      </c>
      <c r="AP149" s="266">
        <f t="shared" si="18"/>
        <v>99025.029999999329</v>
      </c>
    </row>
    <row r="150" spans="1:42" ht="15" thickBot="1" x14ac:dyDescent="0.25">
      <c r="A150" s="254" t="s">
        <v>330</v>
      </c>
      <c r="B150" s="254" t="s">
        <v>48</v>
      </c>
      <c r="C150" s="293">
        <v>5559</v>
      </c>
      <c r="D150" s="294" t="s">
        <v>951</v>
      </c>
      <c r="E150" s="251" t="s">
        <v>2731</v>
      </c>
      <c r="F150" s="89">
        <v>1050899.0900000001</v>
      </c>
      <c r="G150" s="89">
        <v>8382.85</v>
      </c>
      <c r="H150" s="89">
        <v>225957.36</v>
      </c>
      <c r="K150" s="251">
        <v>826497.19</v>
      </c>
      <c r="L150" s="251">
        <v>609955.99</v>
      </c>
      <c r="O150" s="232">
        <v>440</v>
      </c>
      <c r="P150" s="232">
        <v>94050</v>
      </c>
      <c r="R150" s="232">
        <v>2005.62</v>
      </c>
      <c r="U150" s="251">
        <v>502435.42</v>
      </c>
      <c r="V150" s="251">
        <v>2538450.7999999998</v>
      </c>
      <c r="W150" s="73">
        <v>1067965.68</v>
      </c>
      <c r="X150" s="73">
        <v>264900</v>
      </c>
      <c r="Y150" s="73">
        <v>1423.91</v>
      </c>
      <c r="AA150" s="73">
        <v>2089131</v>
      </c>
      <c r="AB150" s="73">
        <v>222849.48</v>
      </c>
      <c r="AC150" s="90">
        <v>2501145</v>
      </c>
      <c r="AF150" s="90">
        <v>784073.25</v>
      </c>
      <c r="AG150" s="90">
        <v>308859.27</v>
      </c>
      <c r="AK150" s="264">
        <f t="shared" si="13"/>
        <v>1285239.3000000003</v>
      </c>
      <c r="AL150" s="265">
        <f t="shared" si="14"/>
        <v>96495.62</v>
      </c>
      <c r="AM150" s="289">
        <f t="shared" si="15"/>
        <v>1188743.6800000002</v>
      </c>
      <c r="AN150" s="284">
        <f t="shared" si="16"/>
        <v>3646270.07</v>
      </c>
      <c r="AO150" s="292">
        <f t="shared" si="17"/>
        <v>3594077.52</v>
      </c>
      <c r="AP150" s="266">
        <f t="shared" si="18"/>
        <v>52192.549999999814</v>
      </c>
    </row>
    <row r="151" spans="1:42" ht="15" thickBot="1" x14ac:dyDescent="0.25">
      <c r="A151" s="254" t="s">
        <v>330</v>
      </c>
      <c r="B151" s="254" t="s">
        <v>48</v>
      </c>
      <c r="C151" s="293">
        <v>3394</v>
      </c>
      <c r="D151" s="294" t="s">
        <v>952</v>
      </c>
      <c r="E151" s="251" t="s">
        <v>2732</v>
      </c>
      <c r="F151" s="89">
        <v>729804.58</v>
      </c>
      <c r="G151" s="89">
        <v>94126.98</v>
      </c>
      <c r="H151" s="89">
        <v>380609.67</v>
      </c>
      <c r="K151" s="251">
        <v>1018448.16</v>
      </c>
      <c r="L151" s="251">
        <v>365472.59</v>
      </c>
      <c r="O151" s="232">
        <v>6760</v>
      </c>
      <c r="P151" s="232">
        <v>515889.72</v>
      </c>
      <c r="U151" s="251">
        <v>277938.95</v>
      </c>
      <c r="V151" s="251">
        <v>3053279.47</v>
      </c>
      <c r="W151" s="73">
        <v>1962021.84</v>
      </c>
      <c r="X151" s="73">
        <v>136900</v>
      </c>
      <c r="Y151" s="73">
        <v>1396.8</v>
      </c>
      <c r="AA151" s="73">
        <v>1037918</v>
      </c>
      <c r="AB151" s="73">
        <v>298866.52</v>
      </c>
      <c r="AC151" s="90">
        <v>1694662</v>
      </c>
      <c r="AF151" s="90">
        <v>1598883.02</v>
      </c>
      <c r="AG151" s="90">
        <v>152170.93</v>
      </c>
      <c r="AK151" s="264">
        <f t="shared" si="13"/>
        <v>1204541.23</v>
      </c>
      <c r="AL151" s="265">
        <f t="shared" si="14"/>
        <v>522649.72</v>
      </c>
      <c r="AM151" s="289">
        <f t="shared" si="15"/>
        <v>681891.51</v>
      </c>
      <c r="AN151" s="284">
        <f t="shared" si="16"/>
        <v>3437103.1599999997</v>
      </c>
      <c r="AO151" s="292">
        <f t="shared" si="17"/>
        <v>3445715.95</v>
      </c>
      <c r="AP151" s="266">
        <f t="shared" si="18"/>
        <v>-8612.7900000005029</v>
      </c>
    </row>
    <row r="152" spans="1:42" ht="15" thickBot="1" x14ac:dyDescent="0.25">
      <c r="A152" s="254" t="s">
        <v>330</v>
      </c>
      <c r="B152" s="254" t="s">
        <v>48</v>
      </c>
      <c r="C152" s="293">
        <v>4182</v>
      </c>
      <c r="D152" s="294" t="s">
        <v>953</v>
      </c>
      <c r="E152" s="251" t="s">
        <v>2733</v>
      </c>
      <c r="F152" s="89">
        <v>536770.38</v>
      </c>
      <c r="G152" s="89">
        <v>29178.19</v>
      </c>
      <c r="H152" s="89">
        <v>57710.15</v>
      </c>
      <c r="K152" s="251">
        <v>249306.08</v>
      </c>
      <c r="L152" s="251">
        <v>184072.81</v>
      </c>
      <c r="P152" s="232">
        <v>82881.100000000006</v>
      </c>
      <c r="U152" s="251">
        <v>411308.96</v>
      </c>
      <c r="V152" s="251">
        <v>1819262.69</v>
      </c>
      <c r="W152" s="73">
        <v>1417525.21</v>
      </c>
      <c r="X152" s="73">
        <v>248770</v>
      </c>
      <c r="Y152" s="73">
        <v>743.16</v>
      </c>
      <c r="AA152" s="73">
        <v>1051848</v>
      </c>
      <c r="AB152" s="73">
        <v>181067.04</v>
      </c>
      <c r="AC152" s="90">
        <v>1838448</v>
      </c>
      <c r="AF152" s="90">
        <v>863013.43</v>
      </c>
      <c r="AG152" s="90">
        <v>97047.4</v>
      </c>
      <c r="AK152" s="264">
        <f t="shared" si="13"/>
        <v>623658.72</v>
      </c>
      <c r="AL152" s="265">
        <f t="shared" si="14"/>
        <v>82881.100000000006</v>
      </c>
      <c r="AM152" s="289">
        <f t="shared" si="15"/>
        <v>540777.62</v>
      </c>
      <c r="AN152" s="284">
        <f t="shared" si="16"/>
        <v>2899953.41</v>
      </c>
      <c r="AO152" s="292">
        <f t="shared" si="17"/>
        <v>2798508.83</v>
      </c>
      <c r="AP152" s="266">
        <f t="shared" si="18"/>
        <v>101444.58000000007</v>
      </c>
    </row>
    <row r="153" spans="1:42" ht="15" thickBot="1" x14ac:dyDescent="0.25">
      <c r="A153" s="254" t="s">
        <v>330</v>
      </c>
      <c r="B153" s="254" t="s">
        <v>48</v>
      </c>
      <c r="C153" s="293">
        <v>4497</v>
      </c>
      <c r="D153" s="294" t="s">
        <v>954</v>
      </c>
      <c r="E153" s="251" t="s">
        <v>2734</v>
      </c>
      <c r="F153" s="89">
        <v>346861</v>
      </c>
      <c r="G153" s="89">
        <v>0</v>
      </c>
      <c r="H153" s="89">
        <v>559046.81999999995</v>
      </c>
      <c r="K153" s="251">
        <v>949477.06</v>
      </c>
      <c r="L153" s="251">
        <v>133090.54999999999</v>
      </c>
      <c r="O153" s="232">
        <v>0</v>
      </c>
      <c r="P153" s="232">
        <v>49433</v>
      </c>
      <c r="U153" s="251">
        <v>363417.3</v>
      </c>
      <c r="V153" s="251">
        <v>2522678.58</v>
      </c>
      <c r="W153" s="73">
        <v>1079046.1299999999</v>
      </c>
      <c r="X153" s="73">
        <v>232610</v>
      </c>
      <c r="Y153" s="73">
        <v>444.56</v>
      </c>
      <c r="AA153" s="73">
        <v>1906247</v>
      </c>
      <c r="AB153" s="73">
        <v>135857.35999999999</v>
      </c>
      <c r="AC153" s="90">
        <v>2311947</v>
      </c>
      <c r="AF153" s="90">
        <v>929412.89</v>
      </c>
      <c r="AG153" s="90">
        <v>216379.4</v>
      </c>
      <c r="AK153" s="264">
        <f t="shared" si="13"/>
        <v>905907.82</v>
      </c>
      <c r="AL153" s="265">
        <f t="shared" si="14"/>
        <v>49433</v>
      </c>
      <c r="AM153" s="289">
        <f t="shared" si="15"/>
        <v>856474.82</v>
      </c>
      <c r="AN153" s="284">
        <f t="shared" si="16"/>
        <v>3354205.05</v>
      </c>
      <c r="AO153" s="292">
        <f t="shared" si="17"/>
        <v>3457739.29</v>
      </c>
      <c r="AP153" s="266">
        <f t="shared" si="18"/>
        <v>-103534.24000000022</v>
      </c>
    </row>
    <row r="154" spans="1:42" ht="15" thickBot="1" x14ac:dyDescent="0.25">
      <c r="A154" s="254" t="s">
        <v>330</v>
      </c>
      <c r="B154" s="254" t="s">
        <v>48</v>
      </c>
      <c r="C154" s="293">
        <v>4239</v>
      </c>
      <c r="D154" s="294" t="s">
        <v>955</v>
      </c>
      <c r="E154" s="251" t="s">
        <v>2735</v>
      </c>
      <c r="F154" s="89">
        <v>319756.09999999998</v>
      </c>
      <c r="G154" s="89">
        <v>1040</v>
      </c>
      <c r="H154" s="89">
        <v>119617.60000000001</v>
      </c>
      <c r="K154" s="251">
        <v>1131011.69</v>
      </c>
      <c r="L154" s="251">
        <v>248459.83</v>
      </c>
      <c r="O154" s="232">
        <v>3730</v>
      </c>
      <c r="P154" s="232">
        <v>53102.6</v>
      </c>
      <c r="U154" s="251">
        <v>324338.53000000003</v>
      </c>
      <c r="V154" s="251">
        <v>4801199.47</v>
      </c>
      <c r="W154" s="73">
        <v>1052297.8899999999</v>
      </c>
      <c r="X154" s="73">
        <v>52300</v>
      </c>
      <c r="Y154" s="73">
        <v>650.20000000000005</v>
      </c>
      <c r="AA154" s="73">
        <v>359835</v>
      </c>
      <c r="AB154" s="73">
        <v>190212.72</v>
      </c>
      <c r="AC154" s="90">
        <v>869035</v>
      </c>
      <c r="AF154" s="90">
        <v>909727.38</v>
      </c>
      <c r="AG154" s="90">
        <v>356816.73</v>
      </c>
      <c r="AK154" s="264">
        <f t="shared" si="13"/>
        <v>440413.69999999995</v>
      </c>
      <c r="AL154" s="265">
        <f t="shared" si="14"/>
        <v>56832.6</v>
      </c>
      <c r="AM154" s="289">
        <f t="shared" si="15"/>
        <v>383581.1</v>
      </c>
      <c r="AN154" s="284">
        <f t="shared" si="16"/>
        <v>1655295.8099999998</v>
      </c>
      <c r="AO154" s="292">
        <f t="shared" si="17"/>
        <v>2135579.11</v>
      </c>
      <c r="AP154" s="266">
        <f t="shared" si="18"/>
        <v>-480283.30000000005</v>
      </c>
    </row>
    <row r="155" spans="1:42" ht="15" thickBot="1" x14ac:dyDescent="0.25">
      <c r="A155" s="254" t="s">
        <v>330</v>
      </c>
      <c r="B155" s="254" t="s">
        <v>48</v>
      </c>
      <c r="C155" s="293">
        <v>3891</v>
      </c>
      <c r="D155" s="294" t="s">
        <v>956</v>
      </c>
      <c r="E155" s="251" t="s">
        <v>2736</v>
      </c>
      <c r="F155" s="89">
        <v>114564.3</v>
      </c>
      <c r="G155" s="89">
        <v>33143.4</v>
      </c>
      <c r="H155" s="89">
        <v>362437.42</v>
      </c>
      <c r="K155" s="251">
        <v>1429122.27</v>
      </c>
      <c r="L155" s="251">
        <v>185892.64</v>
      </c>
      <c r="O155" s="232">
        <v>43500</v>
      </c>
      <c r="P155" s="232">
        <v>176991.29</v>
      </c>
      <c r="U155" s="251">
        <v>1077311.21</v>
      </c>
      <c r="V155" s="251">
        <v>5209136.26</v>
      </c>
      <c r="W155" s="73">
        <v>1307548.17</v>
      </c>
      <c r="Y155" s="73">
        <v>311.26</v>
      </c>
      <c r="AA155" s="73">
        <v>1518650</v>
      </c>
      <c r="AB155" s="73">
        <v>137819.6</v>
      </c>
      <c r="AC155" s="90">
        <v>2074650</v>
      </c>
      <c r="AF155" s="90">
        <v>783547.17</v>
      </c>
      <c r="AG155" s="90">
        <v>398818.66</v>
      </c>
      <c r="AK155" s="264">
        <f t="shared" si="13"/>
        <v>510145.12</v>
      </c>
      <c r="AL155" s="265">
        <f t="shared" si="14"/>
        <v>220491.29</v>
      </c>
      <c r="AM155" s="289">
        <f t="shared" si="15"/>
        <v>289653.82999999996</v>
      </c>
      <c r="AN155" s="284">
        <f t="shared" si="16"/>
        <v>2964329.03</v>
      </c>
      <c r="AO155" s="292">
        <f t="shared" si="17"/>
        <v>3257015.83</v>
      </c>
      <c r="AP155" s="266">
        <f t="shared" si="18"/>
        <v>-292686.80000000028</v>
      </c>
    </row>
    <row r="156" spans="1:42" ht="15" thickBot="1" x14ac:dyDescent="0.25">
      <c r="A156" s="254" t="s">
        <v>330</v>
      </c>
      <c r="B156" s="254" t="s">
        <v>48</v>
      </c>
      <c r="C156" s="293">
        <v>3687</v>
      </c>
      <c r="D156" s="294" t="s">
        <v>957</v>
      </c>
      <c r="E156" s="251" t="s">
        <v>2737</v>
      </c>
      <c r="F156" s="89">
        <v>559063.16</v>
      </c>
      <c r="G156" s="89">
        <v>17814.05</v>
      </c>
      <c r="H156" s="89">
        <v>300029.08</v>
      </c>
      <c r="K156" s="251">
        <v>856548.85</v>
      </c>
      <c r="L156" s="251">
        <v>122849.41</v>
      </c>
      <c r="O156" s="232">
        <v>3500</v>
      </c>
      <c r="P156" s="232">
        <v>109950</v>
      </c>
      <c r="U156" s="251">
        <v>544916.13</v>
      </c>
      <c r="V156" s="251">
        <v>2453318.4700000002</v>
      </c>
      <c r="W156" s="73">
        <v>820012.04</v>
      </c>
      <c r="Y156" s="73">
        <v>906.87</v>
      </c>
      <c r="AA156" s="73">
        <v>855246</v>
      </c>
      <c r="AB156" s="73">
        <v>167809.54</v>
      </c>
      <c r="AC156" s="90">
        <v>1080902.5</v>
      </c>
      <c r="AF156" s="90">
        <v>901880.89</v>
      </c>
      <c r="AG156" s="90">
        <v>219930.55</v>
      </c>
      <c r="AK156" s="264">
        <f t="shared" si="13"/>
        <v>876906.29</v>
      </c>
      <c r="AL156" s="265">
        <f t="shared" si="14"/>
        <v>113450</v>
      </c>
      <c r="AM156" s="289">
        <f t="shared" si="15"/>
        <v>763456.29</v>
      </c>
      <c r="AN156" s="284">
        <f t="shared" si="16"/>
        <v>1843974.4500000002</v>
      </c>
      <c r="AO156" s="292">
        <f t="shared" si="17"/>
        <v>2202713.94</v>
      </c>
      <c r="AP156" s="266">
        <f t="shared" si="18"/>
        <v>-358739.48999999976</v>
      </c>
    </row>
    <row r="157" spans="1:42" ht="15" thickBot="1" x14ac:dyDescent="0.25">
      <c r="A157" s="254" t="s">
        <v>330</v>
      </c>
      <c r="B157" s="254" t="s">
        <v>48</v>
      </c>
      <c r="C157" s="293">
        <v>7013</v>
      </c>
      <c r="D157" s="294" t="s">
        <v>958</v>
      </c>
      <c r="E157" s="251" t="s">
        <v>2738</v>
      </c>
      <c r="F157" s="89">
        <v>773825.94</v>
      </c>
      <c r="G157" s="89">
        <v>72948.179999999993</v>
      </c>
      <c r="H157" s="89">
        <v>530036.16</v>
      </c>
      <c r="K157" s="251">
        <v>321576.01</v>
      </c>
      <c r="L157" s="251">
        <v>1017394.04</v>
      </c>
      <c r="O157" s="232">
        <v>40040</v>
      </c>
      <c r="P157" s="232">
        <v>89899.29</v>
      </c>
      <c r="S157" s="251">
        <v>3100</v>
      </c>
      <c r="U157" s="251">
        <v>558350.16</v>
      </c>
      <c r="V157" s="251">
        <v>4517827.99</v>
      </c>
      <c r="W157" s="73">
        <v>1945118.17</v>
      </c>
      <c r="Y157" s="73">
        <v>1570.42</v>
      </c>
      <c r="AA157" s="73">
        <v>1516310</v>
      </c>
      <c r="AB157" s="73">
        <v>276561.37</v>
      </c>
      <c r="AC157" s="90">
        <v>2115641.4500000002</v>
      </c>
      <c r="AF157" s="90">
        <v>1099947.47</v>
      </c>
      <c r="AG157" s="90">
        <v>571390.30000000005</v>
      </c>
      <c r="AJ157" s="90">
        <v>98859</v>
      </c>
      <c r="AK157" s="264">
        <f t="shared" si="13"/>
        <v>1376810.2799999998</v>
      </c>
      <c r="AL157" s="265">
        <f t="shared" si="14"/>
        <v>129939.29</v>
      </c>
      <c r="AM157" s="289">
        <f t="shared" si="15"/>
        <v>1246870.9899999998</v>
      </c>
      <c r="AN157" s="284">
        <f t="shared" si="16"/>
        <v>3739559.96</v>
      </c>
      <c r="AO157" s="292">
        <f t="shared" si="17"/>
        <v>3885838.2199999997</v>
      </c>
      <c r="AP157" s="266">
        <f t="shared" si="18"/>
        <v>-146278.25999999978</v>
      </c>
    </row>
    <row r="158" spans="1:42" ht="15" thickBot="1" x14ac:dyDescent="0.25">
      <c r="A158" s="254" t="s">
        <v>330</v>
      </c>
      <c r="B158" s="254" t="s">
        <v>48</v>
      </c>
      <c r="C158" s="293">
        <v>4588</v>
      </c>
      <c r="D158" s="294" t="s">
        <v>959</v>
      </c>
      <c r="E158" s="251" t="s">
        <v>2739</v>
      </c>
      <c r="F158" s="89">
        <v>780747.29</v>
      </c>
      <c r="G158" s="89">
        <v>23876.5</v>
      </c>
      <c r="H158" s="89">
        <v>68712.84</v>
      </c>
      <c r="K158" s="251">
        <v>629780.66</v>
      </c>
      <c r="L158" s="251">
        <v>220138.03</v>
      </c>
      <c r="O158" s="232">
        <v>0</v>
      </c>
      <c r="P158" s="232">
        <v>43048</v>
      </c>
      <c r="U158" s="251">
        <v>385962.23</v>
      </c>
      <c r="V158" s="251">
        <v>3061336.79</v>
      </c>
      <c r="W158" s="73">
        <v>1388221.48</v>
      </c>
      <c r="X158" s="73">
        <v>195450</v>
      </c>
      <c r="Y158" s="73">
        <v>1095.43</v>
      </c>
      <c r="AA158" s="73">
        <v>1171915.5</v>
      </c>
      <c r="AB158" s="73">
        <v>298283.8</v>
      </c>
      <c r="AC158" s="90">
        <v>1682565.5</v>
      </c>
      <c r="AF158" s="90">
        <v>937193.45</v>
      </c>
      <c r="AG158" s="90">
        <v>260366.27</v>
      </c>
      <c r="AK158" s="264">
        <f t="shared" si="13"/>
        <v>873336.63</v>
      </c>
      <c r="AL158" s="265">
        <f t="shared" si="14"/>
        <v>43048</v>
      </c>
      <c r="AM158" s="289">
        <f t="shared" si="15"/>
        <v>830288.63</v>
      </c>
      <c r="AN158" s="284">
        <f t="shared" si="16"/>
        <v>3054966.21</v>
      </c>
      <c r="AO158" s="292">
        <f t="shared" si="17"/>
        <v>2880125.22</v>
      </c>
      <c r="AP158" s="266">
        <f t="shared" si="18"/>
        <v>174840.98999999976</v>
      </c>
    </row>
    <row r="159" spans="1:42" ht="15" thickBot="1" x14ac:dyDescent="0.25">
      <c r="A159" s="254" t="s">
        <v>330</v>
      </c>
      <c r="B159" s="254" t="s">
        <v>48</v>
      </c>
      <c r="C159" s="293">
        <v>2353</v>
      </c>
      <c r="D159" s="294" t="s">
        <v>960</v>
      </c>
      <c r="E159" s="251" t="s">
        <v>2740</v>
      </c>
      <c r="F159" s="89">
        <v>444097.45</v>
      </c>
      <c r="G159" s="89">
        <v>48171.45</v>
      </c>
      <c r="H159" s="89">
        <v>276007.71999999997</v>
      </c>
      <c r="K159" s="251">
        <v>1747838.79</v>
      </c>
      <c r="L159" s="251">
        <v>570861.65</v>
      </c>
      <c r="O159" s="232">
        <v>0</v>
      </c>
      <c r="P159" s="232">
        <v>203145.89</v>
      </c>
      <c r="U159" s="251">
        <v>200726.69</v>
      </c>
      <c r="V159" s="251">
        <v>2227904.62</v>
      </c>
      <c r="W159" s="73">
        <v>1146013.8799999999</v>
      </c>
      <c r="X159" s="73">
        <v>83763</v>
      </c>
      <c r="Y159" s="73">
        <v>394.48</v>
      </c>
      <c r="AA159" s="73">
        <v>1069789</v>
      </c>
      <c r="AB159" s="73">
        <v>102930</v>
      </c>
      <c r="AC159" s="90">
        <v>1552839</v>
      </c>
      <c r="AD159" s="90">
        <v>11192</v>
      </c>
      <c r="AF159" s="90">
        <v>616651.36</v>
      </c>
      <c r="AG159" s="90">
        <v>56565</v>
      </c>
      <c r="AK159" s="264">
        <f t="shared" si="13"/>
        <v>768276.62</v>
      </c>
      <c r="AL159" s="265">
        <f t="shared" si="14"/>
        <v>203145.89</v>
      </c>
      <c r="AM159" s="289">
        <f t="shared" si="15"/>
        <v>565130.73</v>
      </c>
      <c r="AN159" s="284">
        <f t="shared" si="16"/>
        <v>2402890.36</v>
      </c>
      <c r="AO159" s="292">
        <f t="shared" si="17"/>
        <v>2237247.36</v>
      </c>
      <c r="AP159" s="266">
        <f t="shared" si="18"/>
        <v>165643</v>
      </c>
    </row>
    <row r="160" spans="1:42" ht="15" thickBot="1" x14ac:dyDescent="0.25">
      <c r="A160" s="254" t="s">
        <v>330</v>
      </c>
      <c r="B160" s="254" t="s">
        <v>48</v>
      </c>
      <c r="C160" s="293">
        <v>3206</v>
      </c>
      <c r="D160" s="294" t="s">
        <v>961</v>
      </c>
      <c r="E160" s="251" t="s">
        <v>2741</v>
      </c>
      <c r="F160" s="89">
        <v>710396.01</v>
      </c>
      <c r="G160" s="89">
        <v>70255.100000000006</v>
      </c>
      <c r="H160" s="89">
        <v>359035.35</v>
      </c>
      <c r="K160" s="251">
        <v>1379817.29</v>
      </c>
      <c r="L160" s="251">
        <v>267249.53000000003</v>
      </c>
      <c r="O160" s="232">
        <v>0</v>
      </c>
      <c r="P160" s="232">
        <v>124412.6</v>
      </c>
      <c r="U160" s="251">
        <v>249455.07</v>
      </c>
      <c r="V160" s="251">
        <v>1652500.79</v>
      </c>
      <c r="W160" s="73">
        <v>1309272.79</v>
      </c>
      <c r="X160" s="73">
        <v>262300</v>
      </c>
      <c r="Y160" s="73">
        <v>945.67</v>
      </c>
      <c r="AA160" s="73">
        <v>661944.5</v>
      </c>
      <c r="AB160" s="73">
        <v>109158.9</v>
      </c>
      <c r="AC160" s="90">
        <v>1252434.5</v>
      </c>
      <c r="AF160" s="90">
        <v>671990.39</v>
      </c>
      <c r="AG160" s="90">
        <v>185632.9</v>
      </c>
      <c r="AK160" s="264">
        <f t="shared" si="13"/>
        <v>1139686.46</v>
      </c>
      <c r="AL160" s="265">
        <f t="shared" si="14"/>
        <v>124412.6</v>
      </c>
      <c r="AM160" s="289">
        <f t="shared" si="15"/>
        <v>1015273.86</v>
      </c>
      <c r="AN160" s="284">
        <f t="shared" si="16"/>
        <v>2343621.86</v>
      </c>
      <c r="AO160" s="292">
        <f t="shared" si="17"/>
        <v>2110057.79</v>
      </c>
      <c r="AP160" s="266">
        <f t="shared" si="18"/>
        <v>233564.06999999983</v>
      </c>
    </row>
    <row r="161" spans="1:43" ht="15" thickBot="1" x14ac:dyDescent="0.25">
      <c r="A161" s="254" t="s">
        <v>330</v>
      </c>
      <c r="B161" s="254" t="s">
        <v>48</v>
      </c>
      <c r="C161" s="293">
        <v>2498</v>
      </c>
      <c r="D161" s="294" t="s">
        <v>962</v>
      </c>
      <c r="E161" s="251" t="s">
        <v>2742</v>
      </c>
      <c r="F161" s="89">
        <v>744868.89</v>
      </c>
      <c r="G161" s="89">
        <v>0</v>
      </c>
      <c r="H161" s="89">
        <v>64129.11</v>
      </c>
      <c r="K161" s="251">
        <v>1052803.25</v>
      </c>
      <c r="L161" s="251">
        <v>399192.37</v>
      </c>
      <c r="P161" s="232">
        <v>128118.57</v>
      </c>
      <c r="U161" s="251">
        <v>220021.19</v>
      </c>
      <c r="V161" s="251">
        <v>2038406.69</v>
      </c>
      <c r="W161" s="73">
        <v>866024.62</v>
      </c>
      <c r="X161" s="73">
        <v>184060</v>
      </c>
      <c r="Y161" s="73">
        <v>1057.46</v>
      </c>
      <c r="AA161" s="73">
        <v>959662.5</v>
      </c>
      <c r="AB161" s="73">
        <v>96872.48</v>
      </c>
      <c r="AC161" s="90">
        <v>1286917.5</v>
      </c>
      <c r="AE161" s="90">
        <v>21199</v>
      </c>
      <c r="AF161" s="90">
        <v>407376.14</v>
      </c>
      <c r="AG161" s="90">
        <v>394940.9</v>
      </c>
      <c r="AK161" s="264">
        <f t="shared" si="13"/>
        <v>808998</v>
      </c>
      <c r="AL161" s="265">
        <f t="shared" si="14"/>
        <v>128118.57</v>
      </c>
      <c r="AM161" s="289">
        <f t="shared" si="15"/>
        <v>680879.42999999993</v>
      </c>
      <c r="AN161" s="284">
        <f t="shared" si="16"/>
        <v>2107677.06</v>
      </c>
      <c r="AO161" s="292">
        <f t="shared" si="17"/>
        <v>2110433.54</v>
      </c>
      <c r="AP161" s="266">
        <f t="shared" si="18"/>
        <v>-2756.4799999999814</v>
      </c>
    </row>
    <row r="162" spans="1:43" ht="15" thickBot="1" x14ac:dyDescent="0.25">
      <c r="A162" s="254" t="s">
        <v>330</v>
      </c>
      <c r="B162" s="254" t="s">
        <v>48</v>
      </c>
      <c r="C162" s="293">
        <v>4052</v>
      </c>
      <c r="D162" s="294" t="s">
        <v>963</v>
      </c>
      <c r="E162" s="251" t="s">
        <v>2743</v>
      </c>
      <c r="F162" s="89">
        <v>579129.01</v>
      </c>
      <c r="G162" s="89">
        <v>55108.62</v>
      </c>
      <c r="H162" s="89">
        <v>60634.32</v>
      </c>
      <c r="K162" s="251">
        <v>1216600.47</v>
      </c>
      <c r="L162" s="251">
        <v>381319.16</v>
      </c>
      <c r="O162" s="232">
        <v>0</v>
      </c>
      <c r="P162" s="232">
        <v>53800</v>
      </c>
      <c r="U162" s="251">
        <v>442700.66</v>
      </c>
      <c r="V162" s="251">
        <v>2546107.46</v>
      </c>
      <c r="W162" s="73">
        <v>1428271.7</v>
      </c>
      <c r="X162" s="73">
        <v>84030</v>
      </c>
      <c r="Y162" s="73">
        <v>1005.65</v>
      </c>
      <c r="AA162" s="73">
        <v>938791</v>
      </c>
      <c r="AB162" s="73">
        <v>251436.39</v>
      </c>
      <c r="AC162" s="90">
        <v>1588647.75</v>
      </c>
      <c r="AF162" s="90">
        <v>813158.26</v>
      </c>
      <c r="AG162" s="90">
        <v>255455.31</v>
      </c>
      <c r="AJ162" s="90">
        <v>23168</v>
      </c>
      <c r="AK162" s="264">
        <f t="shared" si="13"/>
        <v>694871.95</v>
      </c>
      <c r="AL162" s="265">
        <f t="shared" si="14"/>
        <v>53800</v>
      </c>
      <c r="AM162" s="289">
        <f t="shared" si="15"/>
        <v>641071.94999999995</v>
      </c>
      <c r="AN162" s="284">
        <f t="shared" si="16"/>
        <v>2703534.7399999998</v>
      </c>
      <c r="AO162" s="292">
        <f t="shared" si="17"/>
        <v>2680429.3199999998</v>
      </c>
      <c r="AP162" s="266">
        <f t="shared" si="18"/>
        <v>23105.419999999925</v>
      </c>
    </row>
    <row r="163" spans="1:43" ht="15" thickBot="1" x14ac:dyDescent="0.25">
      <c r="A163" s="254" t="s">
        <v>330</v>
      </c>
      <c r="B163" s="254" t="s">
        <v>48</v>
      </c>
      <c r="C163" s="293">
        <v>2478</v>
      </c>
      <c r="D163" s="294" t="s">
        <v>964</v>
      </c>
      <c r="E163" s="251" t="s">
        <v>2744</v>
      </c>
      <c r="F163" s="89">
        <v>312632.59000000003</v>
      </c>
      <c r="G163" s="89">
        <v>19399.509999999998</v>
      </c>
      <c r="H163" s="89">
        <v>44868.4</v>
      </c>
      <c r="K163" s="251">
        <v>270373.23</v>
      </c>
      <c r="L163" s="251">
        <v>462234.21</v>
      </c>
      <c r="O163" s="232">
        <v>9154</v>
      </c>
      <c r="P163" s="232">
        <v>81850</v>
      </c>
      <c r="U163" s="251">
        <v>263762.55</v>
      </c>
      <c r="V163" s="251">
        <v>2320392.7599999998</v>
      </c>
      <c r="W163" s="73">
        <v>1188093.4099999999</v>
      </c>
      <c r="X163" s="73">
        <v>75000</v>
      </c>
      <c r="Y163" s="73">
        <v>561.19000000000005</v>
      </c>
      <c r="AA163" s="73">
        <v>688023</v>
      </c>
      <c r="AB163" s="73">
        <v>217704.76</v>
      </c>
      <c r="AC163" s="90">
        <v>1158223</v>
      </c>
      <c r="AF163" s="90">
        <v>860593.75</v>
      </c>
      <c r="AG163" s="90">
        <v>189247.63</v>
      </c>
      <c r="AK163" s="264">
        <f t="shared" si="13"/>
        <v>376900.50000000006</v>
      </c>
      <c r="AL163" s="265">
        <f t="shared" si="14"/>
        <v>91004</v>
      </c>
      <c r="AM163" s="289">
        <f t="shared" si="15"/>
        <v>285896.50000000006</v>
      </c>
      <c r="AN163" s="284">
        <f t="shared" si="16"/>
        <v>2169382.36</v>
      </c>
      <c r="AO163" s="292">
        <f t="shared" si="17"/>
        <v>2208064.38</v>
      </c>
      <c r="AP163" s="266">
        <f t="shared" si="18"/>
        <v>-38682.020000000019</v>
      </c>
    </row>
    <row r="164" spans="1:43" ht="15" thickBot="1" x14ac:dyDescent="0.25">
      <c r="A164" s="254" t="s">
        <v>330</v>
      </c>
      <c r="B164" s="254" t="s">
        <v>48</v>
      </c>
      <c r="C164" s="293">
        <v>2353</v>
      </c>
      <c r="D164" s="294" t="s">
        <v>965</v>
      </c>
      <c r="E164" s="251" t="s">
        <v>2793</v>
      </c>
      <c r="F164" s="89">
        <v>468712.19</v>
      </c>
      <c r="G164" s="89">
        <v>18780</v>
      </c>
      <c r="H164" s="89">
        <v>127958.55</v>
      </c>
      <c r="K164" s="251">
        <v>1029788.04</v>
      </c>
      <c r="L164" s="251">
        <v>382976.78</v>
      </c>
      <c r="O164" s="232">
        <v>4000</v>
      </c>
      <c r="P164" s="232">
        <v>47276.3</v>
      </c>
      <c r="U164" s="251">
        <v>254035.98</v>
      </c>
      <c r="V164" s="251">
        <v>2754433.99</v>
      </c>
      <c r="W164" s="73">
        <v>1195008.8</v>
      </c>
      <c r="X164" s="73">
        <v>51665</v>
      </c>
      <c r="Y164" s="73">
        <v>988.37</v>
      </c>
      <c r="AA164" s="73">
        <v>939743</v>
      </c>
      <c r="AB164" s="73">
        <v>148070.79999999999</v>
      </c>
      <c r="AC164" s="90">
        <v>1434143</v>
      </c>
      <c r="AF164" s="90">
        <v>932413.05</v>
      </c>
      <c r="AG164" s="90">
        <v>320209.13</v>
      </c>
      <c r="AJ164" s="90">
        <v>15870</v>
      </c>
      <c r="AK164" s="264">
        <f t="shared" si="13"/>
        <v>615450.74</v>
      </c>
      <c r="AL164" s="265">
        <f t="shared" si="14"/>
        <v>51276.3</v>
      </c>
      <c r="AM164" s="289">
        <f t="shared" si="15"/>
        <v>564174.43999999994</v>
      </c>
      <c r="AN164" s="284">
        <f t="shared" si="16"/>
        <v>2335475.9699999997</v>
      </c>
      <c r="AO164" s="292">
        <f t="shared" si="17"/>
        <v>2702635.1799999997</v>
      </c>
      <c r="AP164" s="266">
        <f t="shared" si="18"/>
        <v>-367159.20999999996</v>
      </c>
    </row>
    <row r="165" spans="1:43" ht="15" thickBot="1" x14ac:dyDescent="0.25">
      <c r="A165" s="254" t="s">
        <v>330</v>
      </c>
      <c r="B165" s="254" t="s">
        <v>48</v>
      </c>
      <c r="C165" s="293">
        <v>5363</v>
      </c>
      <c r="D165" s="294" t="s">
        <v>966</v>
      </c>
      <c r="E165" s="251" t="s">
        <v>2797</v>
      </c>
      <c r="F165" s="89">
        <v>595919.4</v>
      </c>
      <c r="G165" s="89">
        <v>13600</v>
      </c>
      <c r="H165" s="89">
        <v>106950.9</v>
      </c>
      <c r="K165" s="251">
        <v>522070</v>
      </c>
      <c r="L165" s="251">
        <v>216082.29</v>
      </c>
      <c r="O165" s="232">
        <v>36181</v>
      </c>
      <c r="P165" s="232">
        <v>120158</v>
      </c>
      <c r="Q165" s="232">
        <v>16900</v>
      </c>
      <c r="U165" s="251">
        <v>739953.83</v>
      </c>
      <c r="V165" s="251">
        <v>4164124</v>
      </c>
      <c r="W165" s="73">
        <v>1564976.31</v>
      </c>
      <c r="X165" s="73">
        <v>241085</v>
      </c>
      <c r="Y165" s="73">
        <v>1210.75</v>
      </c>
      <c r="AA165" s="73">
        <v>2686446</v>
      </c>
      <c r="AB165" s="73">
        <v>186504.54</v>
      </c>
      <c r="AC165" s="90">
        <v>3173046</v>
      </c>
      <c r="AF165" s="90">
        <v>1497951.28</v>
      </c>
      <c r="AG165" s="90">
        <v>82091.7</v>
      </c>
      <c r="AK165" s="264">
        <f t="shared" si="13"/>
        <v>716470.3</v>
      </c>
      <c r="AL165" s="265">
        <f t="shared" si="14"/>
        <v>173239</v>
      </c>
      <c r="AM165" s="289">
        <f t="shared" si="15"/>
        <v>543231.30000000005</v>
      </c>
      <c r="AN165" s="284">
        <f t="shared" si="16"/>
        <v>4680222.6000000006</v>
      </c>
      <c r="AO165" s="292">
        <f t="shared" si="17"/>
        <v>4753088.9800000004</v>
      </c>
      <c r="AP165" s="266">
        <f t="shared" si="18"/>
        <v>-72866.379999999888</v>
      </c>
    </row>
    <row r="166" spans="1:43" ht="15" thickBot="1" x14ac:dyDescent="0.25">
      <c r="A166" s="254" t="s">
        <v>330</v>
      </c>
      <c r="B166" s="254" t="s">
        <v>48</v>
      </c>
      <c r="C166" s="293">
        <v>2121</v>
      </c>
      <c r="D166" s="294" t="s">
        <v>967</v>
      </c>
      <c r="E166" s="251" t="s">
        <v>2801</v>
      </c>
      <c r="F166" s="89">
        <v>453326.13</v>
      </c>
      <c r="G166" s="89">
        <v>2150.31</v>
      </c>
      <c r="H166" s="89">
        <v>426074.28</v>
      </c>
      <c r="K166" s="251">
        <v>906830.34</v>
      </c>
      <c r="L166" s="251">
        <v>420784.76</v>
      </c>
      <c r="O166" s="232">
        <v>4000</v>
      </c>
      <c r="P166" s="232">
        <v>184399.85</v>
      </c>
      <c r="U166" s="251">
        <v>216016.07</v>
      </c>
      <c r="V166" s="251">
        <v>3254719.47</v>
      </c>
      <c r="W166" s="73">
        <v>1119453</v>
      </c>
      <c r="X166" s="73">
        <v>81710</v>
      </c>
      <c r="Y166" s="73">
        <v>755.84</v>
      </c>
      <c r="AA166" s="73">
        <v>666879</v>
      </c>
      <c r="AB166" s="73">
        <v>31454.959999999999</v>
      </c>
      <c r="AC166" s="90">
        <v>1023079</v>
      </c>
      <c r="AF166" s="90">
        <v>511342.81</v>
      </c>
      <c r="AG166" s="90">
        <v>248609.14</v>
      </c>
      <c r="AJ166" s="90">
        <v>4800</v>
      </c>
      <c r="AK166" s="264">
        <f t="shared" si="13"/>
        <v>881550.72</v>
      </c>
      <c r="AL166" s="265">
        <f t="shared" si="14"/>
        <v>188399.85</v>
      </c>
      <c r="AM166" s="289">
        <f t="shared" si="15"/>
        <v>693150.87</v>
      </c>
      <c r="AN166" s="284">
        <f t="shared" si="16"/>
        <v>1900252.8</v>
      </c>
      <c r="AO166" s="292">
        <f t="shared" si="17"/>
        <v>1787830.9500000002</v>
      </c>
      <c r="AP166" s="266">
        <f t="shared" si="18"/>
        <v>112421.84999999986</v>
      </c>
    </row>
    <row r="167" spans="1:43" ht="15" thickBot="1" x14ac:dyDescent="0.25">
      <c r="A167" s="254" t="s">
        <v>332</v>
      </c>
      <c r="B167" s="254" t="s">
        <v>49</v>
      </c>
      <c r="C167" s="293">
        <v>5006</v>
      </c>
      <c r="D167" s="294" t="s">
        <v>968</v>
      </c>
      <c r="E167" s="251" t="s">
        <v>2745</v>
      </c>
      <c r="F167" s="89">
        <v>798094.62</v>
      </c>
      <c r="G167" s="89">
        <v>748594.69</v>
      </c>
      <c r="H167" s="89">
        <v>66561.649999999994</v>
      </c>
      <c r="K167" s="251">
        <v>379670</v>
      </c>
      <c r="L167" s="251">
        <v>504555.85</v>
      </c>
      <c r="O167" s="232">
        <v>29165</v>
      </c>
      <c r="P167" s="232">
        <v>78611.42</v>
      </c>
      <c r="R167" s="232">
        <v>216.17</v>
      </c>
      <c r="T167" s="251">
        <v>38010.5</v>
      </c>
      <c r="U167" s="251">
        <v>20750</v>
      </c>
      <c r="V167" s="251">
        <v>4774273.9400000004</v>
      </c>
      <c r="W167" s="73">
        <v>1717113.36</v>
      </c>
      <c r="X167" s="73">
        <v>269334</v>
      </c>
      <c r="Y167" s="73">
        <v>1137.0899999999999</v>
      </c>
      <c r="AA167" s="73">
        <v>658665</v>
      </c>
      <c r="AB167" s="73">
        <v>178400</v>
      </c>
      <c r="AC167" s="90">
        <v>1124084</v>
      </c>
      <c r="AF167" s="90">
        <v>745762.8</v>
      </c>
      <c r="AG167" s="90">
        <v>280011.38</v>
      </c>
      <c r="AK167" s="264">
        <f t="shared" si="13"/>
        <v>1613250.96</v>
      </c>
      <c r="AL167" s="265">
        <f t="shared" si="14"/>
        <v>107992.59</v>
      </c>
      <c r="AM167" s="289">
        <f t="shared" si="15"/>
        <v>1505258.3699999999</v>
      </c>
      <c r="AN167" s="284">
        <f t="shared" si="16"/>
        <v>2824649.45</v>
      </c>
      <c r="AO167" s="292">
        <f t="shared" si="17"/>
        <v>2149858.1800000002</v>
      </c>
      <c r="AP167" s="266">
        <f t="shared" si="18"/>
        <v>674791.27</v>
      </c>
    </row>
    <row r="168" spans="1:43" ht="15" thickBot="1" x14ac:dyDescent="0.25">
      <c r="A168" s="254" t="s">
        <v>332</v>
      </c>
      <c r="B168" s="254" t="s">
        <v>49</v>
      </c>
      <c r="C168" s="293">
        <v>2343</v>
      </c>
      <c r="D168" s="294" t="s">
        <v>969</v>
      </c>
      <c r="E168" s="251" t="s">
        <v>2746</v>
      </c>
      <c r="F168" s="89">
        <v>473712.67</v>
      </c>
      <c r="G168" s="89">
        <v>29874.95</v>
      </c>
      <c r="H168" s="89">
        <v>24380.45</v>
      </c>
      <c r="K168" s="251">
        <v>815052.7</v>
      </c>
      <c r="L168" s="251">
        <v>310923.02</v>
      </c>
      <c r="O168" s="232">
        <v>3000</v>
      </c>
      <c r="P168" s="232">
        <v>43910</v>
      </c>
      <c r="R168" s="232">
        <v>28.04</v>
      </c>
      <c r="T168" s="251">
        <v>-260256.04</v>
      </c>
      <c r="U168" s="251">
        <v>-2650</v>
      </c>
      <c r="V168" s="251">
        <v>3320080.98</v>
      </c>
      <c r="W168" s="73">
        <v>1045949.19</v>
      </c>
      <c r="X168" s="73">
        <v>52765</v>
      </c>
      <c r="Y168" s="73">
        <v>448.24</v>
      </c>
      <c r="AA168" s="73">
        <v>1568170.5</v>
      </c>
      <c r="AB168" s="73">
        <v>105880</v>
      </c>
      <c r="AC168" s="90">
        <v>1774770.5</v>
      </c>
      <c r="AF168" s="90">
        <v>623581.04</v>
      </c>
      <c r="AG168" s="90">
        <v>286962.67</v>
      </c>
      <c r="AK168" s="264">
        <f t="shared" si="13"/>
        <v>527968.06999999995</v>
      </c>
      <c r="AL168" s="265">
        <f t="shared" si="14"/>
        <v>46938.04</v>
      </c>
      <c r="AM168" s="289">
        <f t="shared" si="15"/>
        <v>481030.02999999997</v>
      </c>
      <c r="AN168" s="284">
        <f t="shared" si="16"/>
        <v>2773212.9299999997</v>
      </c>
      <c r="AO168" s="292">
        <f t="shared" si="17"/>
        <v>2685314.21</v>
      </c>
      <c r="AP168" s="266">
        <f t="shared" si="18"/>
        <v>87898.719999999739</v>
      </c>
    </row>
    <row r="169" spans="1:43" ht="15" thickBot="1" x14ac:dyDescent="0.25">
      <c r="A169" s="254" t="s">
        <v>332</v>
      </c>
      <c r="B169" s="254" t="s">
        <v>49</v>
      </c>
      <c r="C169" s="293">
        <v>2524</v>
      </c>
      <c r="D169" s="294" t="s">
        <v>970</v>
      </c>
      <c r="E169" s="251" t="s">
        <v>2747</v>
      </c>
      <c r="F169" s="89">
        <v>590291.09</v>
      </c>
      <c r="G169" s="89">
        <v>269094.34000000003</v>
      </c>
      <c r="H169" s="89">
        <v>48684.67</v>
      </c>
      <c r="K169" s="251">
        <v>779709.99</v>
      </c>
      <c r="L169" s="251">
        <v>265364.34000000003</v>
      </c>
      <c r="O169" s="232">
        <v>3000</v>
      </c>
      <c r="P169" s="232">
        <v>45174.34</v>
      </c>
      <c r="R169" s="232">
        <v>212.71</v>
      </c>
      <c r="T169" s="251">
        <v>-239048.11</v>
      </c>
      <c r="U169" s="251">
        <v>21100</v>
      </c>
      <c r="V169" s="251">
        <v>2333757.04</v>
      </c>
      <c r="W169" s="73">
        <v>1274138.79</v>
      </c>
      <c r="X169" s="73">
        <v>257842</v>
      </c>
      <c r="Y169" s="73">
        <v>421.56</v>
      </c>
      <c r="AA169" s="73">
        <v>1162700</v>
      </c>
      <c r="AB169" s="73">
        <v>118700</v>
      </c>
      <c r="AC169" s="90">
        <v>1490900</v>
      </c>
      <c r="AF169" s="90">
        <v>647316.11</v>
      </c>
      <c r="AG169" s="90">
        <v>221852.89</v>
      </c>
      <c r="AK169" s="264">
        <f t="shared" si="13"/>
        <v>908070.1</v>
      </c>
      <c r="AL169" s="265">
        <f t="shared" si="14"/>
        <v>48387.049999999996</v>
      </c>
      <c r="AM169" s="289">
        <f t="shared" si="15"/>
        <v>859683.04999999993</v>
      </c>
      <c r="AN169" s="284">
        <f t="shared" si="16"/>
        <v>2813802.35</v>
      </c>
      <c r="AO169" s="292">
        <f t="shared" si="17"/>
        <v>2360069</v>
      </c>
      <c r="AP169" s="266">
        <f t="shared" si="18"/>
        <v>453733.35000000009</v>
      </c>
    </row>
    <row r="170" spans="1:43" ht="15" thickBot="1" x14ac:dyDescent="0.25">
      <c r="A170" s="254" t="s">
        <v>332</v>
      </c>
      <c r="B170" s="254" t="s">
        <v>49</v>
      </c>
      <c r="C170" s="293">
        <v>6272</v>
      </c>
      <c r="D170" s="294" t="s">
        <v>971</v>
      </c>
      <c r="E170" s="251" t="s">
        <v>2748</v>
      </c>
      <c r="F170" s="89">
        <v>1403393.65</v>
      </c>
      <c r="G170" s="89">
        <v>535139.71</v>
      </c>
      <c r="H170" s="89">
        <v>183187.99</v>
      </c>
      <c r="K170" s="251">
        <v>126921.24</v>
      </c>
      <c r="L170" s="251">
        <v>213665.05</v>
      </c>
      <c r="O170" s="232">
        <v>0</v>
      </c>
      <c r="P170" s="232">
        <v>79798.33</v>
      </c>
      <c r="R170" s="232">
        <v>0</v>
      </c>
      <c r="T170" s="251">
        <v>541546.69999999995</v>
      </c>
      <c r="U170" s="251">
        <v>57090.99</v>
      </c>
      <c r="V170" s="251">
        <v>2500833.27</v>
      </c>
      <c r="W170" s="73">
        <v>2350799.4700000002</v>
      </c>
      <c r="X170" s="73">
        <v>330531</v>
      </c>
      <c r="Y170" s="73">
        <v>3008.74</v>
      </c>
      <c r="AA170" s="73">
        <v>1130620</v>
      </c>
      <c r="AB170" s="73">
        <v>208100</v>
      </c>
      <c r="AC170" s="90">
        <v>1960362</v>
      </c>
      <c r="AF170" s="90">
        <v>1333617.07</v>
      </c>
      <c r="AG170" s="90">
        <v>138718.74</v>
      </c>
      <c r="AK170" s="264">
        <f t="shared" si="13"/>
        <v>2121721.3499999996</v>
      </c>
      <c r="AL170" s="265">
        <f t="shared" si="14"/>
        <v>79798.33</v>
      </c>
      <c r="AM170" s="289">
        <f t="shared" si="15"/>
        <v>2041923.0199999996</v>
      </c>
      <c r="AN170" s="284">
        <f t="shared" si="16"/>
        <v>4023059.2100000004</v>
      </c>
      <c r="AO170" s="292">
        <f t="shared" si="17"/>
        <v>3432697.8100000005</v>
      </c>
      <c r="AP170" s="266">
        <f t="shared" si="18"/>
        <v>590361.39999999991</v>
      </c>
    </row>
    <row r="171" spans="1:43" ht="15" thickBot="1" x14ac:dyDescent="0.25">
      <c r="A171" s="254" t="s">
        <v>332</v>
      </c>
      <c r="B171" s="254" t="s">
        <v>49</v>
      </c>
      <c r="C171" s="293">
        <v>5818</v>
      </c>
      <c r="D171" s="294" t="s">
        <v>972</v>
      </c>
      <c r="E171" s="251" t="s">
        <v>2749</v>
      </c>
      <c r="F171" s="89">
        <v>1891483.46</v>
      </c>
      <c r="G171" s="89">
        <v>3133269.79</v>
      </c>
      <c r="H171" s="89">
        <v>176571.72</v>
      </c>
      <c r="K171" s="251">
        <v>510460.76</v>
      </c>
      <c r="L171" s="251">
        <v>595299.81000000006</v>
      </c>
      <c r="O171" s="232">
        <v>3030</v>
      </c>
      <c r="P171" s="232">
        <v>152374.6</v>
      </c>
      <c r="R171" s="232">
        <v>1894.93</v>
      </c>
      <c r="S171" s="251">
        <v>800</v>
      </c>
      <c r="T171" s="251">
        <v>1408404.31</v>
      </c>
      <c r="U171" s="251">
        <v>41253.370000000003</v>
      </c>
      <c r="V171" s="251">
        <v>1757956.06</v>
      </c>
      <c r="W171" s="73">
        <v>3443979.29</v>
      </c>
      <c r="X171" s="73">
        <v>634661</v>
      </c>
      <c r="Y171" s="73">
        <v>3749.78</v>
      </c>
      <c r="AA171" s="73">
        <v>1229055</v>
      </c>
      <c r="AB171" s="73">
        <v>222600</v>
      </c>
      <c r="AC171" s="90">
        <v>1726345</v>
      </c>
      <c r="AF171" s="90">
        <v>1541689.07</v>
      </c>
      <c r="AG171" s="90">
        <v>341391.92</v>
      </c>
      <c r="AJ171" s="90">
        <v>56100</v>
      </c>
      <c r="AK171" s="264">
        <f t="shared" si="13"/>
        <v>5201324.97</v>
      </c>
      <c r="AL171" s="265">
        <f t="shared" si="14"/>
        <v>157299.53</v>
      </c>
      <c r="AM171" s="289">
        <f t="shared" si="15"/>
        <v>5044025.4399999995</v>
      </c>
      <c r="AN171" s="284">
        <f t="shared" si="16"/>
        <v>5534045.0700000003</v>
      </c>
      <c r="AO171" s="292">
        <f t="shared" si="17"/>
        <v>3665525.99</v>
      </c>
      <c r="AP171" s="266">
        <f t="shared" si="18"/>
        <v>1868519.08</v>
      </c>
    </row>
    <row r="172" spans="1:43" ht="15" thickBot="1" x14ac:dyDescent="0.25">
      <c r="A172" s="254" t="s">
        <v>332</v>
      </c>
      <c r="B172" s="254" t="s">
        <v>49</v>
      </c>
      <c r="C172" s="293">
        <v>3371</v>
      </c>
      <c r="D172" s="294" t="s">
        <v>973</v>
      </c>
      <c r="E172" s="251" t="s">
        <v>2750</v>
      </c>
      <c r="F172" s="89">
        <v>740663.68</v>
      </c>
      <c r="G172" s="89">
        <v>227043.9</v>
      </c>
      <c r="H172" s="89">
        <v>37169.040000000001</v>
      </c>
      <c r="K172" s="251">
        <v>785575.72</v>
      </c>
      <c r="L172" s="251">
        <v>197863.71</v>
      </c>
      <c r="O172" s="232">
        <v>3000</v>
      </c>
      <c r="P172" s="232">
        <v>45479.02</v>
      </c>
      <c r="R172" s="232">
        <v>427</v>
      </c>
      <c r="T172" s="251">
        <v>-310797.40000000002</v>
      </c>
      <c r="U172" s="251">
        <v>17801</v>
      </c>
      <c r="V172" s="251">
        <v>2321876.0699999998</v>
      </c>
      <c r="W172" s="73">
        <v>1234877.3</v>
      </c>
      <c r="X172" s="73">
        <v>263620</v>
      </c>
      <c r="Y172" s="73">
        <v>676.61</v>
      </c>
      <c r="AA172" s="73">
        <v>842835</v>
      </c>
      <c r="AB172" s="73">
        <v>156600</v>
      </c>
      <c r="AC172" s="90">
        <v>1105000</v>
      </c>
      <c r="AF172" s="90">
        <v>633899.04</v>
      </c>
      <c r="AG172" s="90">
        <v>229829.42</v>
      </c>
      <c r="AJ172" s="90">
        <v>2160</v>
      </c>
      <c r="AK172" s="264">
        <f t="shared" si="13"/>
        <v>1004876.6200000001</v>
      </c>
      <c r="AL172" s="265">
        <f t="shared" si="14"/>
        <v>48906.02</v>
      </c>
      <c r="AM172" s="289">
        <f t="shared" si="15"/>
        <v>955970.60000000009</v>
      </c>
      <c r="AN172" s="284">
        <f t="shared" si="16"/>
        <v>2498608.91</v>
      </c>
      <c r="AO172" s="292">
        <f t="shared" si="17"/>
        <v>1970888.46</v>
      </c>
      <c r="AP172" s="266">
        <f t="shared" si="18"/>
        <v>527720.45000000019</v>
      </c>
    </row>
    <row r="173" spans="1:43" ht="15" thickBot="1" x14ac:dyDescent="0.25">
      <c r="A173" s="254" t="s">
        <v>332</v>
      </c>
      <c r="B173" s="254" t="s">
        <v>49</v>
      </c>
      <c r="C173" s="293">
        <v>4485</v>
      </c>
      <c r="D173" s="294" t="s">
        <v>974</v>
      </c>
      <c r="E173" s="251" t="s">
        <v>2751</v>
      </c>
      <c r="F173" s="89">
        <v>731383.17</v>
      </c>
      <c r="G173" s="89">
        <v>812148.3</v>
      </c>
      <c r="H173" s="89">
        <v>31548.81</v>
      </c>
      <c r="K173" s="251">
        <v>327929.45</v>
      </c>
      <c r="L173" s="251">
        <v>154145.39000000001</v>
      </c>
      <c r="O173" s="232">
        <v>4000</v>
      </c>
      <c r="P173" s="232">
        <v>75123.210000000006</v>
      </c>
      <c r="R173" s="232">
        <v>567.79</v>
      </c>
      <c r="T173" s="251">
        <v>98620.23</v>
      </c>
      <c r="U173" s="251">
        <v>56557.62</v>
      </c>
      <c r="V173" s="251">
        <v>2694098.62</v>
      </c>
      <c r="W173" s="73">
        <v>1483238.55</v>
      </c>
      <c r="X173" s="73">
        <v>117100</v>
      </c>
      <c r="Y173" s="73">
        <v>1232.31</v>
      </c>
      <c r="AA173" s="73">
        <v>877255</v>
      </c>
      <c r="AB173" s="73">
        <v>178600</v>
      </c>
      <c r="AC173" s="90">
        <v>1306155</v>
      </c>
      <c r="AE173" s="90">
        <v>6180</v>
      </c>
      <c r="AF173" s="90">
        <v>631150.64</v>
      </c>
      <c r="AG173" s="90">
        <v>209198.7</v>
      </c>
      <c r="AJ173" s="90">
        <v>13000</v>
      </c>
      <c r="AK173" s="264">
        <f t="shared" si="13"/>
        <v>1575080.2800000003</v>
      </c>
      <c r="AL173" s="265">
        <f t="shared" si="14"/>
        <v>79691</v>
      </c>
      <c r="AM173" s="289">
        <f t="shared" si="15"/>
        <v>1495389.2800000003</v>
      </c>
      <c r="AN173" s="284">
        <f t="shared" si="16"/>
        <v>2657425.8600000003</v>
      </c>
      <c r="AO173" s="292">
        <f t="shared" si="17"/>
        <v>2165684.3400000003</v>
      </c>
      <c r="AP173" s="266">
        <f t="shared" si="18"/>
        <v>491741.52</v>
      </c>
    </row>
    <row r="174" spans="1:43" ht="15" thickBot="1" x14ac:dyDescent="0.25">
      <c r="A174" s="254" t="s">
        <v>332</v>
      </c>
      <c r="B174" s="254" t="s">
        <v>49</v>
      </c>
      <c r="C174" s="293">
        <v>2325</v>
      </c>
      <c r="D174" s="294" t="s">
        <v>975</v>
      </c>
      <c r="E174" s="251" t="s">
        <v>2791</v>
      </c>
      <c r="F174" s="89">
        <v>595512.16</v>
      </c>
      <c r="G174" s="89">
        <v>290351.75</v>
      </c>
      <c r="H174" s="89">
        <v>70996.67</v>
      </c>
      <c r="K174" s="251">
        <v>570931.38</v>
      </c>
      <c r="L174" s="251">
        <v>206002.73</v>
      </c>
      <c r="O174" s="232">
        <v>3500</v>
      </c>
      <c r="P174" s="232">
        <v>33606.58</v>
      </c>
      <c r="R174" s="232">
        <v>0</v>
      </c>
      <c r="T174" s="251">
        <v>50221.99</v>
      </c>
      <c r="U174" s="251">
        <v>107522</v>
      </c>
      <c r="V174" s="251">
        <v>2583494.75</v>
      </c>
      <c r="W174" s="73">
        <v>1219348.03</v>
      </c>
      <c r="X174" s="73">
        <v>150650</v>
      </c>
      <c r="Y174" s="73">
        <v>676.39</v>
      </c>
      <c r="AA174" s="73">
        <v>347550</v>
      </c>
      <c r="AB174" s="73">
        <v>133800</v>
      </c>
      <c r="AC174" s="90">
        <v>879607</v>
      </c>
      <c r="AF174" s="90">
        <v>434884.96</v>
      </c>
      <c r="AG174" s="90">
        <v>142982.22</v>
      </c>
      <c r="AJ174" s="90">
        <v>1382.35</v>
      </c>
      <c r="AK174" s="264">
        <f t="shared" si="13"/>
        <v>956860.58000000007</v>
      </c>
      <c r="AL174" s="265">
        <f t="shared" si="14"/>
        <v>37106.58</v>
      </c>
      <c r="AM174" s="289">
        <f t="shared" si="15"/>
        <v>919754.00000000012</v>
      </c>
      <c r="AN174" s="284">
        <f t="shared" si="16"/>
        <v>1852024.42</v>
      </c>
      <c r="AO174" s="292">
        <f t="shared" si="17"/>
        <v>1458856.53</v>
      </c>
      <c r="AP174" s="266">
        <f t="shared" si="18"/>
        <v>393167.8899999999</v>
      </c>
    </row>
    <row r="175" spans="1:43" ht="15" thickBot="1" x14ac:dyDescent="0.25">
      <c r="A175" s="254" t="s">
        <v>332</v>
      </c>
      <c r="B175" s="254" t="s">
        <v>49</v>
      </c>
      <c r="C175" s="293">
        <v>1480</v>
      </c>
      <c r="D175" s="294" t="s">
        <v>976</v>
      </c>
      <c r="E175" s="251" t="s">
        <v>2802</v>
      </c>
      <c r="F175" s="89">
        <v>359284.27</v>
      </c>
      <c r="G175" s="89">
        <v>49510.2</v>
      </c>
      <c r="H175" s="89">
        <v>44732.639999999999</v>
      </c>
      <c r="K175" s="251">
        <v>1171585.3400000001</v>
      </c>
      <c r="L175" s="251">
        <v>162656.21</v>
      </c>
      <c r="P175" s="232">
        <v>36201.24</v>
      </c>
      <c r="R175" s="232">
        <v>0</v>
      </c>
      <c r="T175" s="251">
        <v>-227846.8</v>
      </c>
      <c r="U175" s="251">
        <v>134464.71</v>
      </c>
      <c r="V175" s="251">
        <v>2913433.4</v>
      </c>
      <c r="W175" s="73">
        <v>819546.6</v>
      </c>
      <c r="X175" s="73">
        <v>83000</v>
      </c>
      <c r="Y175" s="73">
        <v>379.75</v>
      </c>
      <c r="AA175" s="73">
        <v>579600</v>
      </c>
      <c r="AB175" s="73">
        <v>109000</v>
      </c>
      <c r="AC175" s="90">
        <v>761700</v>
      </c>
      <c r="AE175" s="90">
        <v>12940</v>
      </c>
      <c r="AF175" s="90">
        <v>417948.43</v>
      </c>
      <c r="AG175" s="90">
        <v>138006.79</v>
      </c>
      <c r="AK175" s="264">
        <f t="shared" si="13"/>
        <v>453527.11000000004</v>
      </c>
      <c r="AL175" s="265">
        <f t="shared" si="14"/>
        <v>36201.24</v>
      </c>
      <c r="AM175" s="289">
        <f t="shared" si="15"/>
        <v>417325.87000000005</v>
      </c>
      <c r="AN175" s="284">
        <f t="shared" si="16"/>
        <v>1591526.35</v>
      </c>
      <c r="AO175" s="292">
        <f t="shared" si="17"/>
        <v>1330595.22</v>
      </c>
      <c r="AP175" s="266">
        <f t="shared" si="18"/>
        <v>260931.13000000012</v>
      </c>
    </row>
    <row r="176" spans="1:43" ht="18" thickBot="1" x14ac:dyDescent="0.45">
      <c r="A176" s="254" t="s">
        <v>333</v>
      </c>
      <c r="B176" s="254" t="s">
        <v>50</v>
      </c>
      <c r="C176" s="293">
        <v>8344</v>
      </c>
      <c r="D176" s="294" t="s">
        <v>977</v>
      </c>
      <c r="E176" s="251" t="s">
        <v>17</v>
      </c>
      <c r="F176" s="89">
        <v>1544553.37</v>
      </c>
      <c r="G176" s="89">
        <v>1518175.14</v>
      </c>
      <c r="H176" s="89">
        <v>91081.17</v>
      </c>
      <c r="K176" s="251">
        <v>1016046.81</v>
      </c>
      <c r="L176" s="251">
        <v>439284.03</v>
      </c>
      <c r="P176" s="232">
        <v>88305.71</v>
      </c>
      <c r="R176" s="232">
        <v>10929.02</v>
      </c>
      <c r="U176" s="251">
        <v>673951.84</v>
      </c>
      <c r="V176" s="251">
        <v>2535471.5499999998</v>
      </c>
      <c r="W176" s="73">
        <v>3892279.41</v>
      </c>
      <c r="Y176" s="73">
        <v>1272.3499999999999</v>
      </c>
      <c r="AA176" s="73">
        <v>651914.80000000005</v>
      </c>
      <c r="AB176" s="73">
        <v>124</v>
      </c>
      <c r="AC176" s="90">
        <v>1703357.8</v>
      </c>
      <c r="AD176" s="90">
        <v>4670</v>
      </c>
      <c r="AF176" s="90">
        <v>1423768.45</v>
      </c>
      <c r="AG176" s="90">
        <v>292047.02</v>
      </c>
      <c r="AJ176" s="90">
        <v>180</v>
      </c>
      <c r="AK176" s="264">
        <f t="shared" si="13"/>
        <v>3153809.6799999997</v>
      </c>
      <c r="AL176" s="265">
        <f t="shared" si="14"/>
        <v>99234.73000000001</v>
      </c>
      <c r="AM176" s="289">
        <f t="shared" si="15"/>
        <v>3054574.9499999997</v>
      </c>
      <c r="AN176" s="284">
        <f t="shared" si="16"/>
        <v>4545590.5600000005</v>
      </c>
      <c r="AO176" s="292">
        <f t="shared" si="17"/>
        <v>3424023.27</v>
      </c>
      <c r="AP176" s="266">
        <f t="shared" si="18"/>
        <v>1121567.2900000005</v>
      </c>
      <c r="AQ176" s="298" t="s">
        <v>17</v>
      </c>
    </row>
    <row r="177" spans="1:43" ht="18" thickBot="1" x14ac:dyDescent="0.45">
      <c r="A177" s="254" t="s">
        <v>333</v>
      </c>
      <c r="B177" s="254" t="s">
        <v>50</v>
      </c>
      <c r="C177" s="293">
        <v>3901</v>
      </c>
      <c r="D177" s="294" t="s">
        <v>978</v>
      </c>
      <c r="E177" s="251" t="s">
        <v>18</v>
      </c>
      <c r="F177" s="89">
        <v>543187.49</v>
      </c>
      <c r="G177" s="89">
        <v>22500</v>
      </c>
      <c r="H177" s="89">
        <v>272793.21000000002</v>
      </c>
      <c r="K177" s="251">
        <v>348581.58</v>
      </c>
      <c r="L177" s="251">
        <v>338182.1</v>
      </c>
      <c r="O177" s="232">
        <v>1500</v>
      </c>
      <c r="P177" s="232">
        <v>47928.33</v>
      </c>
      <c r="Q177" s="232">
        <v>29800</v>
      </c>
      <c r="R177" s="232">
        <v>48548.07</v>
      </c>
      <c r="U177" s="251">
        <v>231274.97</v>
      </c>
      <c r="V177" s="251">
        <v>3491897.05</v>
      </c>
      <c r="W177" s="73">
        <v>1783935.38</v>
      </c>
      <c r="X177" s="73">
        <v>60600</v>
      </c>
      <c r="Y177" s="73">
        <v>951.67</v>
      </c>
      <c r="AA177" s="73">
        <v>1260443.6000000001</v>
      </c>
      <c r="AB177" s="73">
        <v>235200</v>
      </c>
      <c r="AC177" s="90">
        <v>2036101.6</v>
      </c>
      <c r="AD177" s="90">
        <v>6285</v>
      </c>
      <c r="AF177" s="90">
        <v>1361484.56</v>
      </c>
      <c r="AG177" s="90">
        <v>181291.46</v>
      </c>
      <c r="AK177" s="264">
        <f t="shared" si="13"/>
        <v>838480.7</v>
      </c>
      <c r="AL177" s="265">
        <f t="shared" si="14"/>
        <v>127776.4</v>
      </c>
      <c r="AM177" s="289">
        <f t="shared" si="15"/>
        <v>710704.29999999993</v>
      </c>
      <c r="AN177" s="284">
        <f t="shared" si="16"/>
        <v>3341130.65</v>
      </c>
      <c r="AO177" s="292">
        <f t="shared" si="17"/>
        <v>3585162.62</v>
      </c>
      <c r="AP177" s="266">
        <f t="shared" si="18"/>
        <v>-244031.9700000002</v>
      </c>
      <c r="AQ177" s="298" t="s">
        <v>18</v>
      </c>
    </row>
    <row r="178" spans="1:43" s="301" customFormat="1" ht="18" thickBot="1" x14ac:dyDescent="0.45">
      <c r="A178" s="254" t="s">
        <v>333</v>
      </c>
      <c r="B178" s="254" t="s">
        <v>50</v>
      </c>
      <c r="C178" s="293">
        <v>4653</v>
      </c>
      <c r="D178" s="294" t="s">
        <v>979</v>
      </c>
      <c r="E178" s="251" t="s">
        <v>2752</v>
      </c>
      <c r="F178" s="89">
        <v>927026.11</v>
      </c>
      <c r="G178" s="89">
        <v>9961.75</v>
      </c>
      <c r="H178" s="89">
        <v>222481.94</v>
      </c>
      <c r="I178" s="89"/>
      <c r="J178" s="251"/>
      <c r="K178" s="251">
        <v>8069805.5599999996</v>
      </c>
      <c r="L178" s="251">
        <v>3356956.09</v>
      </c>
      <c r="M178" s="251"/>
      <c r="N178" s="251"/>
      <c r="O178" s="232">
        <v>4360</v>
      </c>
      <c r="P178" s="232">
        <v>127250.15</v>
      </c>
      <c r="Q178" s="232"/>
      <c r="R178" s="232">
        <v>108.06</v>
      </c>
      <c r="S178" s="251"/>
      <c r="T178" s="251"/>
      <c r="U178" s="251">
        <v>1696144.1</v>
      </c>
      <c r="V178" s="251">
        <v>2917750.69</v>
      </c>
      <c r="W178" s="73">
        <v>2262678.7000000002</v>
      </c>
      <c r="X178" s="73">
        <v>1360434.68</v>
      </c>
      <c r="Y178" s="73">
        <v>719.41</v>
      </c>
      <c r="Z178" s="73"/>
      <c r="AA178" s="73">
        <v>2549108</v>
      </c>
      <c r="AB178" s="73">
        <v>18040</v>
      </c>
      <c r="AC178" s="90">
        <v>3647474</v>
      </c>
      <c r="AD178" s="90">
        <v>88650</v>
      </c>
      <c r="AE178" s="90"/>
      <c r="AF178" s="90">
        <v>1512058.71</v>
      </c>
      <c r="AG178" s="90">
        <v>3576680.26</v>
      </c>
      <c r="AH178" s="90"/>
      <c r="AI178" s="90">
        <v>541523.93000000005</v>
      </c>
      <c r="AJ178" s="90"/>
      <c r="AK178" s="264">
        <f t="shared" si="13"/>
        <v>1159469.8</v>
      </c>
      <c r="AL178" s="265">
        <f t="shared" si="14"/>
        <v>131718.21</v>
      </c>
      <c r="AM178" s="289">
        <f t="shared" si="15"/>
        <v>1027751.5900000001</v>
      </c>
      <c r="AN178" s="284">
        <f t="shared" si="16"/>
        <v>6190980.79</v>
      </c>
      <c r="AO178" s="292">
        <f t="shared" si="17"/>
        <v>9366386.8999999985</v>
      </c>
      <c r="AP178" s="299">
        <f t="shared" si="18"/>
        <v>-3175406.1099999985</v>
      </c>
      <c r="AQ178" s="300"/>
    </row>
    <row r="179" spans="1:43" ht="18" thickBot="1" x14ac:dyDescent="0.45">
      <c r="A179" s="254" t="s">
        <v>333</v>
      </c>
      <c r="B179" s="254" t="s">
        <v>50</v>
      </c>
      <c r="C179" s="293">
        <v>4479</v>
      </c>
      <c r="D179" s="294" t="s">
        <v>980</v>
      </c>
      <c r="E179" s="251" t="s">
        <v>19</v>
      </c>
      <c r="F179" s="89">
        <v>1190640.9099999999</v>
      </c>
      <c r="G179" s="89">
        <v>18400</v>
      </c>
      <c r="H179" s="89">
        <v>79790.179999999993</v>
      </c>
      <c r="K179" s="251">
        <v>177419.54</v>
      </c>
      <c r="L179" s="251">
        <v>236554.51</v>
      </c>
      <c r="O179" s="232">
        <v>0</v>
      </c>
      <c r="P179" s="232">
        <v>34974.300000000003</v>
      </c>
      <c r="Q179" s="232">
        <v>0</v>
      </c>
      <c r="R179" s="232">
        <v>310.18</v>
      </c>
      <c r="S179" s="251">
        <v>185000</v>
      </c>
      <c r="U179" s="251">
        <v>119161.64</v>
      </c>
      <c r="V179" s="251">
        <v>3101018.9</v>
      </c>
      <c r="W179" s="73">
        <v>1269494</v>
      </c>
      <c r="X179" s="73">
        <v>1170000</v>
      </c>
      <c r="Y179" s="73">
        <v>445.4</v>
      </c>
      <c r="AB179" s="73">
        <v>6000</v>
      </c>
      <c r="AC179" s="90">
        <v>426400</v>
      </c>
      <c r="AD179" s="90">
        <v>11320</v>
      </c>
      <c r="AF179" s="90">
        <v>772641.74</v>
      </c>
      <c r="AG179" s="90">
        <v>274692.62</v>
      </c>
      <c r="AK179" s="264">
        <f t="shared" si="13"/>
        <v>1288831.0899999999</v>
      </c>
      <c r="AL179" s="265">
        <f t="shared" si="14"/>
        <v>35284.480000000003</v>
      </c>
      <c r="AM179" s="289">
        <f t="shared" si="15"/>
        <v>1253546.6099999999</v>
      </c>
      <c r="AN179" s="284">
        <f t="shared" si="16"/>
        <v>2445939.4</v>
      </c>
      <c r="AO179" s="292">
        <f t="shared" si="17"/>
        <v>1485054.3599999999</v>
      </c>
      <c r="AP179" s="266">
        <f t="shared" si="18"/>
        <v>960885.04</v>
      </c>
      <c r="AQ179" s="302" t="s">
        <v>19</v>
      </c>
    </row>
    <row r="180" spans="1:43" ht="18" thickBot="1" x14ac:dyDescent="0.45">
      <c r="A180" s="254" t="s">
        <v>333</v>
      </c>
      <c r="B180" s="254" t="s">
        <v>50</v>
      </c>
      <c r="C180" s="293">
        <v>5054</v>
      </c>
      <c r="D180" s="294" t="s">
        <v>981</v>
      </c>
      <c r="E180" s="251" t="s">
        <v>20</v>
      </c>
      <c r="F180" s="89">
        <v>1093270.32</v>
      </c>
      <c r="G180" s="89">
        <v>35502.92</v>
      </c>
      <c r="H180" s="89">
        <v>188538.36</v>
      </c>
      <c r="K180" s="251">
        <v>324304.93</v>
      </c>
      <c r="L180" s="251">
        <v>787539.51</v>
      </c>
      <c r="O180" s="232">
        <v>0</v>
      </c>
      <c r="P180" s="232">
        <v>62723.41</v>
      </c>
      <c r="Q180" s="232">
        <v>74960</v>
      </c>
      <c r="R180" s="232">
        <v>16029.8</v>
      </c>
      <c r="U180" s="251">
        <v>629112.63</v>
      </c>
      <c r="V180" s="251">
        <v>254405.43</v>
      </c>
      <c r="W180" s="73">
        <v>2374538.5</v>
      </c>
      <c r="Y180" s="73">
        <v>1139.53</v>
      </c>
      <c r="AA180" s="73">
        <v>1438443.4</v>
      </c>
      <c r="AB180" s="73">
        <v>131400</v>
      </c>
      <c r="AC180" s="90">
        <v>2276293.4</v>
      </c>
      <c r="AF180" s="90">
        <v>821285.99</v>
      </c>
      <c r="AG180" s="90">
        <v>255157.24</v>
      </c>
      <c r="AK180" s="264">
        <f t="shared" si="13"/>
        <v>1317311.6000000001</v>
      </c>
      <c r="AL180" s="265">
        <f t="shared" si="14"/>
        <v>153713.21</v>
      </c>
      <c r="AM180" s="289">
        <f t="shared" si="15"/>
        <v>1163598.3900000001</v>
      </c>
      <c r="AN180" s="284">
        <f t="shared" si="16"/>
        <v>3945521.4299999997</v>
      </c>
      <c r="AO180" s="292">
        <f t="shared" si="17"/>
        <v>3352736.63</v>
      </c>
      <c r="AP180" s="266">
        <f t="shared" si="18"/>
        <v>592784.79999999981</v>
      </c>
      <c r="AQ180" s="298" t="s">
        <v>20</v>
      </c>
    </row>
    <row r="181" spans="1:43" ht="18" thickBot="1" x14ac:dyDescent="0.45">
      <c r="A181" s="254" t="s">
        <v>333</v>
      </c>
      <c r="B181" s="254" t="s">
        <v>50</v>
      </c>
      <c r="C181" s="293">
        <v>5698</v>
      </c>
      <c r="D181" s="294" t="s">
        <v>982</v>
      </c>
      <c r="E181" s="251" t="s">
        <v>21</v>
      </c>
      <c r="F181" s="89">
        <v>880115.85</v>
      </c>
      <c r="G181" s="89">
        <v>46564</v>
      </c>
      <c r="H181" s="89">
        <v>107569.35</v>
      </c>
      <c r="K181" s="251">
        <v>605093.1</v>
      </c>
      <c r="L181" s="251">
        <v>222856.02</v>
      </c>
      <c r="O181" s="232">
        <v>27410</v>
      </c>
      <c r="P181" s="232">
        <v>64708.3</v>
      </c>
      <c r="Q181" s="232">
        <v>118960</v>
      </c>
      <c r="R181" s="232">
        <v>67220.639999999999</v>
      </c>
      <c r="U181" s="251">
        <v>-441336.85</v>
      </c>
      <c r="V181" s="251">
        <v>4470863.96</v>
      </c>
      <c r="W181" s="73">
        <v>3083147.94</v>
      </c>
      <c r="Y181" s="73">
        <v>985.7</v>
      </c>
      <c r="AA181" s="73">
        <v>2134822.5099999998</v>
      </c>
      <c r="AB181" s="73">
        <v>167000</v>
      </c>
      <c r="AC181" s="90">
        <v>2976622.51</v>
      </c>
      <c r="AD181" s="90">
        <v>4240</v>
      </c>
      <c r="AF181" s="90">
        <v>853652.49</v>
      </c>
      <c r="AG181" s="90">
        <v>149516.73000000001</v>
      </c>
      <c r="AK181" s="264">
        <f t="shared" si="13"/>
        <v>1034249.2</v>
      </c>
      <c r="AL181" s="265">
        <f t="shared" si="14"/>
        <v>278298.94</v>
      </c>
      <c r="AM181" s="289">
        <f t="shared" si="15"/>
        <v>755950.26</v>
      </c>
      <c r="AN181" s="284">
        <f t="shared" si="16"/>
        <v>5385956.1500000004</v>
      </c>
      <c r="AO181" s="292">
        <f t="shared" si="17"/>
        <v>3984031.73</v>
      </c>
      <c r="AP181" s="266">
        <f t="shared" si="18"/>
        <v>1401924.4200000004</v>
      </c>
      <c r="AQ181" s="298" t="s">
        <v>21</v>
      </c>
    </row>
    <row r="182" spans="1:43" ht="18" thickBot="1" x14ac:dyDescent="0.45">
      <c r="A182" s="254" t="s">
        <v>333</v>
      </c>
      <c r="B182" s="254" t="s">
        <v>50</v>
      </c>
      <c r="C182" s="293">
        <v>5218</v>
      </c>
      <c r="D182" s="294" t="s">
        <v>983</v>
      </c>
      <c r="E182" s="251" t="s">
        <v>22</v>
      </c>
      <c r="F182" s="89">
        <v>1064297.8999999999</v>
      </c>
      <c r="G182" s="89">
        <v>24737.5</v>
      </c>
      <c r="H182" s="89">
        <v>141853.95000000001</v>
      </c>
      <c r="K182" s="251">
        <v>52731.65</v>
      </c>
      <c r="L182" s="251">
        <v>136618.21</v>
      </c>
      <c r="O182" s="232">
        <v>14079.3</v>
      </c>
      <c r="P182" s="232">
        <v>142726.54</v>
      </c>
      <c r="Q182" s="232">
        <v>183000</v>
      </c>
      <c r="R182" s="232">
        <v>19560.21</v>
      </c>
      <c r="S182" s="251">
        <v>100000</v>
      </c>
      <c r="U182" s="251">
        <v>-475200.84</v>
      </c>
      <c r="V182" s="251">
        <v>1315785.06</v>
      </c>
      <c r="W182" s="73">
        <v>2038031.71</v>
      </c>
      <c r="Y182" s="73">
        <v>1079.94</v>
      </c>
      <c r="AA182" s="73">
        <v>2173932.4</v>
      </c>
      <c r="AB182" s="73">
        <v>140600</v>
      </c>
      <c r="AC182" s="90">
        <v>2854361.4</v>
      </c>
      <c r="AD182" s="90">
        <v>3710</v>
      </c>
      <c r="AF182" s="90">
        <v>972225.69</v>
      </c>
      <c r="AG182" s="90">
        <v>171325.58</v>
      </c>
      <c r="AK182" s="264">
        <f t="shared" si="13"/>
        <v>1230889.3499999999</v>
      </c>
      <c r="AL182" s="265">
        <f t="shared" si="14"/>
        <v>359366.05</v>
      </c>
      <c r="AM182" s="289">
        <f t="shared" si="15"/>
        <v>871523.29999999981</v>
      </c>
      <c r="AN182" s="284">
        <f t="shared" si="16"/>
        <v>4353644.05</v>
      </c>
      <c r="AO182" s="292">
        <f t="shared" si="17"/>
        <v>4001622.67</v>
      </c>
      <c r="AP182" s="266">
        <f t="shared" si="18"/>
        <v>352021.37999999989</v>
      </c>
      <c r="AQ182" s="298" t="s">
        <v>22</v>
      </c>
    </row>
    <row r="183" spans="1:43" ht="18" thickBot="1" x14ac:dyDescent="0.45">
      <c r="A183" s="254" t="s">
        <v>333</v>
      </c>
      <c r="B183" s="254" t="s">
        <v>50</v>
      </c>
      <c r="C183" s="293">
        <v>6468</v>
      </c>
      <c r="D183" s="294" t="s">
        <v>984</v>
      </c>
      <c r="E183" s="251" t="s">
        <v>23</v>
      </c>
      <c r="F183" s="89">
        <v>1052114.05</v>
      </c>
      <c r="G183" s="89">
        <v>3416</v>
      </c>
      <c r="H183" s="89">
        <v>293948.09999999998</v>
      </c>
      <c r="K183" s="251">
        <v>871226.47</v>
      </c>
      <c r="L183" s="251">
        <v>356112.38</v>
      </c>
      <c r="O183" s="232">
        <v>2900</v>
      </c>
      <c r="P183" s="232">
        <v>50947.64</v>
      </c>
      <c r="Q183" s="232">
        <v>145225</v>
      </c>
      <c r="R183" s="232">
        <v>47424.73</v>
      </c>
      <c r="U183" s="251">
        <v>342140.2</v>
      </c>
      <c r="V183" s="251">
        <v>1137972.49</v>
      </c>
      <c r="W183" s="73">
        <v>2223217.9300000002</v>
      </c>
      <c r="X183" s="73">
        <v>154255</v>
      </c>
      <c r="Y183" s="73">
        <v>1545.45</v>
      </c>
      <c r="AA183" s="73">
        <v>1507090.56</v>
      </c>
      <c r="AB183" s="73">
        <v>123000</v>
      </c>
      <c r="AC183" s="90">
        <v>2334310.56</v>
      </c>
      <c r="AF183" s="90">
        <v>1103701.77</v>
      </c>
      <c r="AG183" s="90">
        <v>220645.26</v>
      </c>
      <c r="AJ183" s="90">
        <v>171750</v>
      </c>
      <c r="AK183" s="264">
        <f t="shared" si="13"/>
        <v>1349478.15</v>
      </c>
      <c r="AL183" s="265">
        <f t="shared" si="14"/>
        <v>246497.37000000002</v>
      </c>
      <c r="AM183" s="289">
        <f t="shared" si="15"/>
        <v>1102980.7799999998</v>
      </c>
      <c r="AN183" s="284">
        <f t="shared" si="16"/>
        <v>4009108.9400000004</v>
      </c>
      <c r="AO183" s="292">
        <f t="shared" si="17"/>
        <v>3830407.59</v>
      </c>
      <c r="AP183" s="266">
        <f t="shared" si="18"/>
        <v>178701.35000000056</v>
      </c>
      <c r="AQ183" s="298" t="s">
        <v>23</v>
      </c>
    </row>
    <row r="184" spans="1:43" ht="18" thickBot="1" x14ac:dyDescent="0.45">
      <c r="A184" s="254" t="s">
        <v>333</v>
      </c>
      <c r="B184" s="254" t="s">
        <v>50</v>
      </c>
      <c r="C184" s="293">
        <v>8206</v>
      </c>
      <c r="D184" s="294" t="s">
        <v>985</v>
      </c>
      <c r="E184" s="251" t="s">
        <v>24</v>
      </c>
      <c r="F184" s="89">
        <v>1894597.4</v>
      </c>
      <c r="G184" s="89">
        <v>27586.04</v>
      </c>
      <c r="H184" s="89">
        <v>152274.32999999999</v>
      </c>
      <c r="K184" s="251">
        <v>1909818.7</v>
      </c>
      <c r="L184" s="251">
        <v>617239.43999999994</v>
      </c>
      <c r="O184" s="232">
        <v>4900</v>
      </c>
      <c r="P184" s="232">
        <v>61575.97</v>
      </c>
      <c r="Q184" s="232">
        <v>0</v>
      </c>
      <c r="R184" s="232">
        <v>17203.05</v>
      </c>
      <c r="U184" s="251">
        <v>850704.83</v>
      </c>
      <c r="V184" s="251">
        <v>1899168.01</v>
      </c>
      <c r="W184" s="73">
        <v>3615621.74</v>
      </c>
      <c r="X184" s="73">
        <v>4200</v>
      </c>
      <c r="Y184" s="73">
        <v>2276.1</v>
      </c>
      <c r="AA184" s="73">
        <v>1006167.8</v>
      </c>
      <c r="AB184" s="73">
        <v>175600</v>
      </c>
      <c r="AC184" s="90">
        <v>2103007.7999999998</v>
      </c>
      <c r="AD184" s="90">
        <v>12210</v>
      </c>
      <c r="AF184" s="90">
        <v>1453127.51</v>
      </c>
      <c r="AG184" s="90">
        <v>309990.33</v>
      </c>
      <c r="AK184" s="264">
        <f t="shared" si="13"/>
        <v>2074457.77</v>
      </c>
      <c r="AL184" s="265">
        <f t="shared" si="14"/>
        <v>83679.02</v>
      </c>
      <c r="AM184" s="289">
        <f t="shared" si="15"/>
        <v>1990778.75</v>
      </c>
      <c r="AN184" s="284">
        <f t="shared" si="16"/>
        <v>4803865.6400000006</v>
      </c>
      <c r="AO184" s="292">
        <f t="shared" si="17"/>
        <v>3878335.6399999997</v>
      </c>
      <c r="AP184" s="266">
        <f t="shared" si="18"/>
        <v>925530.00000000093</v>
      </c>
      <c r="AQ184" s="298" t="s">
        <v>24</v>
      </c>
    </row>
    <row r="185" spans="1:43" ht="18" thickBot="1" x14ac:dyDescent="0.45">
      <c r="A185" s="254" t="s">
        <v>333</v>
      </c>
      <c r="B185" s="254" t="s">
        <v>50</v>
      </c>
      <c r="C185" s="293">
        <v>4682</v>
      </c>
      <c r="D185" s="294" t="s">
        <v>986</v>
      </c>
      <c r="E185" s="251" t="s">
        <v>25</v>
      </c>
      <c r="F185" s="89">
        <v>338116.7</v>
      </c>
      <c r="G185" s="89">
        <v>21954.11</v>
      </c>
      <c r="H185" s="89">
        <v>215903.01</v>
      </c>
      <c r="K185" s="251">
        <v>1683833.94</v>
      </c>
      <c r="L185" s="251">
        <v>260668.92</v>
      </c>
      <c r="O185" s="232">
        <v>2200</v>
      </c>
      <c r="P185" s="232">
        <v>48681.66</v>
      </c>
      <c r="R185" s="232">
        <v>17368.169999999998</v>
      </c>
      <c r="U185" s="251">
        <v>210232.32000000001</v>
      </c>
      <c r="V185" s="251">
        <v>4128965.53</v>
      </c>
      <c r="W185" s="73">
        <v>1754032.88</v>
      </c>
      <c r="X185" s="73">
        <v>260000</v>
      </c>
      <c r="Y185" s="73">
        <v>825.62</v>
      </c>
      <c r="AA185" s="73">
        <v>790550.4</v>
      </c>
      <c r="AB185" s="73">
        <v>1121400</v>
      </c>
      <c r="AC185" s="90">
        <v>1448120.4</v>
      </c>
      <c r="AF185" s="90">
        <v>986356.98</v>
      </c>
      <c r="AG185" s="90">
        <v>189648.34</v>
      </c>
      <c r="AK185" s="264">
        <f t="shared" si="13"/>
        <v>575973.82000000007</v>
      </c>
      <c r="AL185" s="265">
        <f t="shared" si="14"/>
        <v>68249.83</v>
      </c>
      <c r="AM185" s="289">
        <f t="shared" si="15"/>
        <v>507723.99000000005</v>
      </c>
      <c r="AN185" s="284">
        <f t="shared" si="16"/>
        <v>3926808.9</v>
      </c>
      <c r="AO185" s="292">
        <f t="shared" si="17"/>
        <v>2624125.7199999997</v>
      </c>
      <c r="AP185" s="266">
        <f t="shared" si="18"/>
        <v>1302683.1800000002</v>
      </c>
      <c r="AQ185" s="298" t="s">
        <v>25</v>
      </c>
    </row>
    <row r="186" spans="1:43" ht="18" thickBot="1" x14ac:dyDescent="0.45">
      <c r="A186" s="254" t="s">
        <v>333</v>
      </c>
      <c r="B186" s="254" t="s">
        <v>50</v>
      </c>
      <c r="C186" s="293">
        <v>5558</v>
      </c>
      <c r="D186" s="294" t="s">
        <v>987</v>
      </c>
      <c r="E186" s="251" t="s">
        <v>26</v>
      </c>
      <c r="F186" s="89">
        <v>629736.85</v>
      </c>
      <c r="G186" s="89">
        <v>15791.4</v>
      </c>
      <c r="H186" s="89">
        <v>267396.67</v>
      </c>
      <c r="I186" s="89">
        <v>0</v>
      </c>
      <c r="K186" s="251">
        <v>176700.63</v>
      </c>
      <c r="L186" s="251">
        <v>627952.03</v>
      </c>
      <c r="O186" s="232">
        <v>17800</v>
      </c>
      <c r="P186" s="232">
        <v>56037.3</v>
      </c>
      <c r="Q186" s="232">
        <v>14100</v>
      </c>
      <c r="R186" s="232">
        <v>10676</v>
      </c>
      <c r="S186" s="251">
        <v>50200</v>
      </c>
      <c r="U186" s="251">
        <v>387929.98</v>
      </c>
      <c r="V186" s="251">
        <v>1898710.57</v>
      </c>
      <c r="W186" s="73">
        <v>2247729.89</v>
      </c>
      <c r="X186" s="73">
        <v>141840</v>
      </c>
      <c r="Y186" s="73">
        <v>936.99</v>
      </c>
      <c r="AA186" s="73">
        <v>1634390.5</v>
      </c>
      <c r="AB186" s="73">
        <v>45000</v>
      </c>
      <c r="AC186" s="90">
        <v>2337630.5</v>
      </c>
      <c r="AD186" s="90">
        <v>7850</v>
      </c>
      <c r="AF186" s="90">
        <v>888573.55</v>
      </c>
      <c r="AG186" s="90">
        <v>100927.87</v>
      </c>
      <c r="AK186" s="264">
        <f t="shared" si="13"/>
        <v>912924.91999999993</v>
      </c>
      <c r="AL186" s="265">
        <f t="shared" si="14"/>
        <v>98613.3</v>
      </c>
      <c r="AM186" s="289">
        <f t="shared" si="15"/>
        <v>814311.61999999988</v>
      </c>
      <c r="AN186" s="284">
        <f t="shared" si="16"/>
        <v>4069897.3800000004</v>
      </c>
      <c r="AO186" s="292">
        <f t="shared" si="17"/>
        <v>3334981.92</v>
      </c>
      <c r="AP186" s="266">
        <f t="shared" si="18"/>
        <v>734915.46000000043</v>
      </c>
      <c r="AQ186" s="298" t="s">
        <v>26</v>
      </c>
    </row>
    <row r="187" spans="1:43" ht="18" thickBot="1" x14ac:dyDescent="0.45">
      <c r="A187" s="254" t="s">
        <v>333</v>
      </c>
      <c r="B187" s="254" t="s">
        <v>50</v>
      </c>
      <c r="C187" s="293">
        <v>4731</v>
      </c>
      <c r="D187" s="294" t="s">
        <v>988</v>
      </c>
      <c r="E187" s="251" t="s">
        <v>27</v>
      </c>
      <c r="F187" s="89">
        <v>625704.12</v>
      </c>
      <c r="G187" s="89">
        <v>11367.83</v>
      </c>
      <c r="H187" s="89">
        <v>129078.76</v>
      </c>
      <c r="K187" s="251">
        <v>473128.92</v>
      </c>
      <c r="L187" s="251">
        <v>585911.66</v>
      </c>
      <c r="O187" s="232">
        <v>6000</v>
      </c>
      <c r="P187" s="232">
        <v>45906.05</v>
      </c>
      <c r="R187" s="232">
        <v>18651.099999999999</v>
      </c>
      <c r="U187" s="251">
        <v>219718.79</v>
      </c>
      <c r="V187" s="251">
        <v>2242933.0699999998</v>
      </c>
      <c r="W187" s="73">
        <v>1658158.83</v>
      </c>
      <c r="Y187" s="73">
        <v>762.7</v>
      </c>
      <c r="AA187" s="73">
        <v>1499909.4</v>
      </c>
      <c r="AB187" s="73">
        <v>239800</v>
      </c>
      <c r="AC187" s="90">
        <v>2192127.4</v>
      </c>
      <c r="AD187" s="90">
        <v>4625</v>
      </c>
      <c r="AF187" s="90">
        <v>876190.29</v>
      </c>
      <c r="AG187" s="90">
        <v>261771.41</v>
      </c>
      <c r="AI187" s="90">
        <v>98832.25</v>
      </c>
      <c r="AK187" s="264">
        <f t="shared" si="13"/>
        <v>766150.71</v>
      </c>
      <c r="AL187" s="265">
        <f t="shared" si="14"/>
        <v>70557.149999999994</v>
      </c>
      <c r="AM187" s="289">
        <f t="shared" si="15"/>
        <v>695593.55999999994</v>
      </c>
      <c r="AN187" s="284">
        <f t="shared" si="16"/>
        <v>3398630.9299999997</v>
      </c>
      <c r="AO187" s="292">
        <f t="shared" si="17"/>
        <v>3433546.35</v>
      </c>
      <c r="AP187" s="266">
        <f t="shared" si="18"/>
        <v>-34915.420000000391</v>
      </c>
      <c r="AQ187" s="298" t="s">
        <v>27</v>
      </c>
    </row>
    <row r="188" spans="1:43" ht="18" thickBot="1" x14ac:dyDescent="0.45">
      <c r="A188" s="254" t="s">
        <v>333</v>
      </c>
      <c r="B188" s="254" t="s">
        <v>50</v>
      </c>
      <c r="C188" s="293">
        <v>3338</v>
      </c>
      <c r="D188" s="294" t="s">
        <v>989</v>
      </c>
      <c r="E188" s="251" t="s">
        <v>2794</v>
      </c>
      <c r="F188" s="89">
        <v>244019.28</v>
      </c>
      <c r="G188" s="89">
        <v>27215.5</v>
      </c>
      <c r="H188" s="89">
        <v>126402.95</v>
      </c>
      <c r="K188" s="251">
        <v>772531.95</v>
      </c>
      <c r="L188" s="251">
        <v>356926.6</v>
      </c>
      <c r="O188" s="232">
        <v>8450</v>
      </c>
      <c r="P188" s="232">
        <v>40723</v>
      </c>
      <c r="Q188" s="232">
        <v>2720</v>
      </c>
      <c r="R188" s="232">
        <v>102228.54</v>
      </c>
      <c r="U188" s="251">
        <v>146734.20000000001</v>
      </c>
      <c r="V188" s="251">
        <v>3605471.06</v>
      </c>
      <c r="W188" s="73">
        <v>1605372.92</v>
      </c>
      <c r="Y188" s="73">
        <v>347.23</v>
      </c>
      <c r="AA188" s="73">
        <v>1053730</v>
      </c>
      <c r="AB188" s="73">
        <v>70800</v>
      </c>
      <c r="AC188" s="90">
        <v>1825230</v>
      </c>
      <c r="AD188" s="90">
        <v>4130</v>
      </c>
      <c r="AF188" s="90">
        <v>766572.25</v>
      </c>
      <c r="AG188" s="90">
        <v>281063.09999999998</v>
      </c>
      <c r="AK188" s="264">
        <f t="shared" si="13"/>
        <v>397637.73000000004</v>
      </c>
      <c r="AL188" s="265">
        <f t="shared" si="14"/>
        <v>154121.53999999998</v>
      </c>
      <c r="AM188" s="289">
        <f t="shared" si="15"/>
        <v>243516.19000000006</v>
      </c>
      <c r="AN188" s="284">
        <f t="shared" si="16"/>
        <v>2730250.15</v>
      </c>
      <c r="AO188" s="292">
        <f t="shared" si="17"/>
        <v>2876995.35</v>
      </c>
      <c r="AP188" s="266">
        <f t="shared" si="18"/>
        <v>-146745.20000000019</v>
      </c>
      <c r="AQ188" s="298" t="s">
        <v>28</v>
      </c>
    </row>
    <row r="189" spans="1:43" s="292" customFormat="1" ht="15" thickBot="1" x14ac:dyDescent="0.25">
      <c r="A189" s="254" t="s">
        <v>333</v>
      </c>
      <c r="B189" s="254" t="s">
        <v>50</v>
      </c>
      <c r="C189" s="293">
        <v>6544</v>
      </c>
      <c r="D189" s="294" t="s">
        <v>990</v>
      </c>
      <c r="E189" s="251" t="s">
        <v>28</v>
      </c>
      <c r="F189" s="89">
        <v>1407130.95</v>
      </c>
      <c r="G189" s="89">
        <v>3425.68</v>
      </c>
      <c r="H189" s="89">
        <v>242351.92</v>
      </c>
      <c r="I189" s="89"/>
      <c r="J189" s="251"/>
      <c r="K189" s="251">
        <v>1953268.58</v>
      </c>
      <c r="L189" s="251">
        <v>358126.35</v>
      </c>
      <c r="M189" s="251"/>
      <c r="N189" s="251"/>
      <c r="O189" s="232">
        <v>2750</v>
      </c>
      <c r="P189" s="232">
        <v>43731.3</v>
      </c>
      <c r="Q189" s="232">
        <v>0</v>
      </c>
      <c r="R189" s="232">
        <v>16023.59</v>
      </c>
      <c r="S189" s="251"/>
      <c r="T189" s="251"/>
      <c r="U189" s="251">
        <v>384122.99</v>
      </c>
      <c r="V189" s="251">
        <v>3600900</v>
      </c>
      <c r="W189" s="73">
        <v>2405840.9</v>
      </c>
      <c r="X189" s="73"/>
      <c r="Y189" s="73">
        <v>1210.92</v>
      </c>
      <c r="Z189" s="73"/>
      <c r="AA189" s="73">
        <v>1312842.6000000001</v>
      </c>
      <c r="AB189" s="73">
        <v>672250</v>
      </c>
      <c r="AC189" s="90">
        <v>2004650.6</v>
      </c>
      <c r="AD189" s="90"/>
      <c r="AE189" s="90"/>
      <c r="AF189" s="90">
        <v>901946.39</v>
      </c>
      <c r="AG189" s="90">
        <v>373217.02</v>
      </c>
      <c r="AH189" s="90"/>
      <c r="AI189" s="90"/>
      <c r="AJ189" s="90"/>
      <c r="AK189" s="264">
        <f t="shared" si="13"/>
        <v>1652908.5499999998</v>
      </c>
      <c r="AL189" s="265">
        <f t="shared" si="14"/>
        <v>62504.89</v>
      </c>
      <c r="AM189" s="289">
        <f t="shared" si="15"/>
        <v>1590403.66</v>
      </c>
      <c r="AN189" s="284">
        <f t="shared" si="16"/>
        <v>4392144.42</v>
      </c>
      <c r="AO189" s="292">
        <f t="shared" si="17"/>
        <v>3279814.0100000002</v>
      </c>
      <c r="AP189" s="266">
        <f t="shared" si="18"/>
        <v>1112330.4099999997</v>
      </c>
      <c r="AQ189" s="291"/>
    </row>
    <row r="190" spans="1:43" ht="15" thickBot="1" x14ac:dyDescent="0.25">
      <c r="A190" s="254" t="s">
        <v>334</v>
      </c>
      <c r="B190" s="254" t="s">
        <v>51</v>
      </c>
      <c r="C190" s="293">
        <v>2511</v>
      </c>
      <c r="D190" s="294" t="s">
        <v>991</v>
      </c>
      <c r="E190" s="251" t="s">
        <v>2753</v>
      </c>
      <c r="F190" s="89">
        <v>756353.66</v>
      </c>
      <c r="G190" s="89">
        <v>1299</v>
      </c>
      <c r="H190" s="89">
        <v>109638.25</v>
      </c>
      <c r="K190" s="251">
        <v>662662.62</v>
      </c>
      <c r="L190" s="251">
        <v>71606.91</v>
      </c>
      <c r="P190" s="232">
        <v>34661.760000000002</v>
      </c>
      <c r="R190" s="232">
        <v>3750</v>
      </c>
      <c r="U190" s="251">
        <v>69881.070000000007</v>
      </c>
      <c r="V190" s="251">
        <v>2938659.03</v>
      </c>
      <c r="W190" s="73">
        <v>1065465.17</v>
      </c>
      <c r="X190" s="73">
        <v>387330</v>
      </c>
      <c r="Y190" s="73">
        <v>701.62</v>
      </c>
      <c r="AA190" s="73">
        <v>1396781.59</v>
      </c>
      <c r="AB190" s="73">
        <v>4500</v>
      </c>
      <c r="AC190" s="90">
        <v>1712041.59</v>
      </c>
      <c r="AF190" s="90">
        <v>398718.75</v>
      </c>
      <c r="AG190" s="90">
        <v>175038.58</v>
      </c>
      <c r="AK190" s="264">
        <f t="shared" si="13"/>
        <v>867290.91</v>
      </c>
      <c r="AL190" s="265">
        <f t="shared" si="14"/>
        <v>38411.760000000002</v>
      </c>
      <c r="AM190" s="289">
        <f t="shared" si="15"/>
        <v>828879.15</v>
      </c>
      <c r="AN190" s="284">
        <f t="shared" si="16"/>
        <v>2854778.38</v>
      </c>
      <c r="AO190" s="292">
        <f t="shared" si="17"/>
        <v>2285798.92</v>
      </c>
      <c r="AP190" s="266">
        <f t="shared" si="18"/>
        <v>568979.46</v>
      </c>
      <c r="AQ190" s="292"/>
    </row>
    <row r="191" spans="1:43" ht="15" thickBot="1" x14ac:dyDescent="0.25">
      <c r="A191" s="254" t="s">
        <v>334</v>
      </c>
      <c r="B191" s="254" t="s">
        <v>51</v>
      </c>
      <c r="C191" s="293">
        <v>3129</v>
      </c>
      <c r="D191" s="294" t="s">
        <v>992</v>
      </c>
      <c r="E191" s="251" t="s">
        <v>2754</v>
      </c>
      <c r="F191" s="89">
        <v>139058.94</v>
      </c>
      <c r="G191" s="89">
        <v>1275.5999999999999</v>
      </c>
      <c r="H191" s="89">
        <v>200462.11</v>
      </c>
      <c r="K191" s="251">
        <v>1781045.68</v>
      </c>
      <c r="L191" s="251">
        <v>622133.93999999994</v>
      </c>
      <c r="P191" s="232">
        <v>27819.91</v>
      </c>
      <c r="R191" s="232">
        <v>1322.4</v>
      </c>
      <c r="U191" s="251">
        <v>17200</v>
      </c>
      <c r="V191" s="251">
        <v>309271.51</v>
      </c>
      <c r="W191" s="73">
        <v>1065337.75</v>
      </c>
      <c r="Y191" s="73">
        <v>953.16</v>
      </c>
      <c r="AA191" s="73">
        <v>1247697</v>
      </c>
      <c r="AB191" s="73">
        <v>103500</v>
      </c>
      <c r="AC191" s="90">
        <v>1607170</v>
      </c>
      <c r="AF191" s="90">
        <v>498539.15</v>
      </c>
      <c r="AG191" s="90">
        <v>25544.240000000002</v>
      </c>
      <c r="AK191" s="264">
        <f t="shared" si="13"/>
        <v>340796.65</v>
      </c>
      <c r="AL191" s="265">
        <f t="shared" si="14"/>
        <v>29142.31</v>
      </c>
      <c r="AM191" s="289">
        <f t="shared" si="15"/>
        <v>311654.34000000003</v>
      </c>
      <c r="AN191" s="284">
        <f t="shared" si="16"/>
        <v>2417487.91</v>
      </c>
      <c r="AO191" s="292">
        <f t="shared" si="17"/>
        <v>2131253.39</v>
      </c>
      <c r="AP191" s="266">
        <f t="shared" si="18"/>
        <v>286234.52</v>
      </c>
    </row>
    <row r="192" spans="1:43" ht="15" thickBot="1" x14ac:dyDescent="0.25">
      <c r="A192" s="254" t="s">
        <v>334</v>
      </c>
      <c r="B192" s="254" t="s">
        <v>51</v>
      </c>
      <c r="C192" s="293">
        <v>5633</v>
      </c>
      <c r="D192" s="294" t="s">
        <v>993</v>
      </c>
      <c r="E192" s="251" t="s">
        <v>2755</v>
      </c>
      <c r="F192" s="89">
        <v>234737.66</v>
      </c>
      <c r="G192" s="89">
        <v>28600</v>
      </c>
      <c r="H192" s="89">
        <v>109793.11</v>
      </c>
      <c r="K192" s="251">
        <v>2495454.44</v>
      </c>
      <c r="L192" s="251">
        <v>262374.27</v>
      </c>
      <c r="O192" s="232">
        <v>0</v>
      </c>
      <c r="P192" s="232">
        <v>113537</v>
      </c>
      <c r="R192" s="232">
        <v>28.04</v>
      </c>
      <c r="U192" s="251">
        <v>154994.44</v>
      </c>
      <c r="V192" s="251">
        <v>2920045.89</v>
      </c>
      <c r="W192" s="73">
        <v>1443049.22</v>
      </c>
      <c r="X192" s="73">
        <v>30100</v>
      </c>
      <c r="Y192" s="73">
        <v>427.89</v>
      </c>
      <c r="AA192" s="73">
        <v>1962518.65</v>
      </c>
      <c r="AB192" s="73">
        <v>21740</v>
      </c>
      <c r="AC192" s="90">
        <v>2553958.65</v>
      </c>
      <c r="AF192" s="90">
        <v>607424.80000000005</v>
      </c>
      <c r="AG192" s="90">
        <v>356554.05</v>
      </c>
      <c r="AK192" s="264">
        <f t="shared" si="13"/>
        <v>373130.77</v>
      </c>
      <c r="AL192" s="265">
        <f t="shared" si="14"/>
        <v>113565.04</v>
      </c>
      <c r="AM192" s="289">
        <f t="shared" si="15"/>
        <v>259565.73000000004</v>
      </c>
      <c r="AN192" s="284">
        <f t="shared" si="16"/>
        <v>3457835.76</v>
      </c>
      <c r="AO192" s="292">
        <f t="shared" si="17"/>
        <v>3517937.5</v>
      </c>
      <c r="AP192" s="266">
        <f t="shared" si="18"/>
        <v>-60101.740000000224</v>
      </c>
    </row>
    <row r="193" spans="1:42" ht="15" thickBot="1" x14ac:dyDescent="0.25">
      <c r="A193" s="254" t="s">
        <v>334</v>
      </c>
      <c r="B193" s="254" t="s">
        <v>51</v>
      </c>
      <c r="C193" s="293">
        <v>1850</v>
      </c>
      <c r="D193" s="294" t="s">
        <v>994</v>
      </c>
      <c r="E193" s="251" t="s">
        <v>2756</v>
      </c>
      <c r="F193" s="89">
        <v>589621.11</v>
      </c>
      <c r="G193" s="89">
        <v>2095</v>
      </c>
      <c r="H193" s="89">
        <v>71537.53</v>
      </c>
      <c r="K193" s="251">
        <v>459949.65</v>
      </c>
      <c r="L193" s="251">
        <v>400969.12</v>
      </c>
      <c r="O193" s="232">
        <v>0</v>
      </c>
      <c r="P193" s="232">
        <v>29520</v>
      </c>
      <c r="R193" s="232">
        <v>0</v>
      </c>
      <c r="U193" s="251">
        <v>48312.09</v>
      </c>
      <c r="V193" s="251">
        <v>2662416.9900000002</v>
      </c>
      <c r="W193" s="73">
        <v>1055892.25</v>
      </c>
      <c r="X193" s="73">
        <v>223874</v>
      </c>
      <c r="Y193" s="73">
        <v>873.43</v>
      </c>
      <c r="AA193" s="73">
        <v>775656</v>
      </c>
      <c r="AB193" s="73">
        <v>30000</v>
      </c>
      <c r="AC193" s="90">
        <v>1098256</v>
      </c>
      <c r="AF193" s="90">
        <v>530875.67000000004</v>
      </c>
      <c r="AG193" s="90">
        <v>152491.68</v>
      </c>
      <c r="AK193" s="264">
        <f t="shared" si="13"/>
        <v>663253.64</v>
      </c>
      <c r="AL193" s="265">
        <f t="shared" si="14"/>
        <v>29520</v>
      </c>
      <c r="AM193" s="289">
        <f t="shared" si="15"/>
        <v>633733.64</v>
      </c>
      <c r="AN193" s="284">
        <f t="shared" si="16"/>
        <v>2086295.68</v>
      </c>
      <c r="AO193" s="292">
        <f t="shared" si="17"/>
        <v>1781623.3499999999</v>
      </c>
      <c r="AP193" s="266">
        <f t="shared" si="18"/>
        <v>304672.33000000007</v>
      </c>
    </row>
    <row r="194" spans="1:42" ht="15" thickBot="1" x14ac:dyDescent="0.25">
      <c r="A194" s="254" t="s">
        <v>334</v>
      </c>
      <c r="B194" s="254" t="s">
        <v>51</v>
      </c>
      <c r="C194" s="293">
        <v>3330</v>
      </c>
      <c r="D194" s="294" t="s">
        <v>995</v>
      </c>
      <c r="E194" s="251" t="s">
        <v>2757</v>
      </c>
      <c r="F194" s="89">
        <v>873431.22</v>
      </c>
      <c r="G194" s="89">
        <v>0</v>
      </c>
      <c r="H194" s="89">
        <v>30793.88</v>
      </c>
      <c r="K194" s="251">
        <v>218542.85</v>
      </c>
      <c r="L194" s="251">
        <v>276336.94</v>
      </c>
      <c r="O194" s="232">
        <v>0</v>
      </c>
      <c r="P194" s="232">
        <v>47234.3</v>
      </c>
      <c r="R194" s="232">
        <v>4.9000000000000004</v>
      </c>
      <c r="U194" s="251">
        <v>18000</v>
      </c>
      <c r="V194" s="251">
        <v>2577037.9500000002</v>
      </c>
      <c r="W194" s="73">
        <v>1419583.4</v>
      </c>
      <c r="X194" s="73">
        <v>141330</v>
      </c>
      <c r="Y194" s="73">
        <v>1150.96</v>
      </c>
      <c r="AA194" s="73">
        <v>448574</v>
      </c>
      <c r="AC194" s="90">
        <v>1005983</v>
      </c>
      <c r="AF194" s="90">
        <v>543391.04</v>
      </c>
      <c r="AG194" s="90">
        <v>158515.35</v>
      </c>
      <c r="AK194" s="264">
        <f t="shared" si="13"/>
        <v>904225.1</v>
      </c>
      <c r="AL194" s="265">
        <f t="shared" si="14"/>
        <v>47239.200000000004</v>
      </c>
      <c r="AM194" s="289">
        <f t="shared" si="15"/>
        <v>856985.9</v>
      </c>
      <c r="AN194" s="284">
        <f t="shared" si="16"/>
        <v>2010638.3599999999</v>
      </c>
      <c r="AO194" s="292">
        <f t="shared" si="17"/>
        <v>1707889.3900000001</v>
      </c>
      <c r="AP194" s="266">
        <f t="shared" si="18"/>
        <v>302748.96999999974</v>
      </c>
    </row>
    <row r="195" spans="1:42" ht="15" thickBot="1" x14ac:dyDescent="0.25">
      <c r="A195" s="254" t="s">
        <v>342</v>
      </c>
      <c r="B195" s="254" t="s">
        <v>52</v>
      </c>
      <c r="C195" s="293">
        <v>3397</v>
      </c>
      <c r="D195" s="294" t="s">
        <v>996</v>
      </c>
      <c r="E195" s="251" t="s">
        <v>2758</v>
      </c>
      <c r="F195" s="89">
        <v>1308274.94</v>
      </c>
      <c r="G195" s="89">
        <v>13640</v>
      </c>
      <c r="H195" s="89">
        <v>130667.32</v>
      </c>
      <c r="K195" s="251">
        <v>671304.79</v>
      </c>
      <c r="L195" s="251">
        <v>586985.36</v>
      </c>
      <c r="P195" s="232">
        <v>36750</v>
      </c>
      <c r="R195" s="232">
        <v>41619.89</v>
      </c>
      <c r="U195" s="251">
        <v>554040.53</v>
      </c>
      <c r="V195" s="251">
        <v>2987149.95</v>
      </c>
      <c r="W195" s="73">
        <v>1559047.84</v>
      </c>
      <c r="X195" s="73">
        <v>118032</v>
      </c>
      <c r="Y195" s="73">
        <v>1984.22</v>
      </c>
      <c r="AA195" s="73">
        <v>705100</v>
      </c>
      <c r="AB195" s="73">
        <v>55270</v>
      </c>
      <c r="AC195" s="90">
        <v>1291600</v>
      </c>
      <c r="AF195" s="90">
        <v>952824.45</v>
      </c>
      <c r="AG195" s="90">
        <v>300281</v>
      </c>
      <c r="AJ195" s="90">
        <v>0</v>
      </c>
      <c r="AK195" s="264">
        <f t="shared" si="13"/>
        <v>1452582.26</v>
      </c>
      <c r="AL195" s="265">
        <f t="shared" si="14"/>
        <v>78369.89</v>
      </c>
      <c r="AM195" s="289">
        <f t="shared" si="15"/>
        <v>1374212.37</v>
      </c>
      <c r="AN195" s="284">
        <f t="shared" si="16"/>
        <v>2439434.06</v>
      </c>
      <c r="AO195" s="292">
        <f t="shared" si="17"/>
        <v>2544705.4500000002</v>
      </c>
      <c r="AP195" s="266">
        <f t="shared" si="18"/>
        <v>-105271.39000000013</v>
      </c>
    </row>
    <row r="196" spans="1:42" ht="15" thickBot="1" x14ac:dyDescent="0.25">
      <c r="A196" s="254" t="s">
        <v>342</v>
      </c>
      <c r="B196" s="254" t="s">
        <v>52</v>
      </c>
      <c r="C196" s="293">
        <v>2599</v>
      </c>
      <c r="D196" s="294" t="s">
        <v>997</v>
      </c>
      <c r="E196" s="251" t="s">
        <v>2759</v>
      </c>
      <c r="F196" s="89">
        <v>783574.01</v>
      </c>
      <c r="G196" s="89">
        <v>26926.38</v>
      </c>
      <c r="H196" s="89">
        <v>161417.98000000001</v>
      </c>
      <c r="K196" s="251">
        <v>3290682.53</v>
      </c>
      <c r="L196" s="251">
        <v>310790.53000000003</v>
      </c>
      <c r="Q196" s="232">
        <v>51300</v>
      </c>
      <c r="R196" s="232">
        <v>2261.67</v>
      </c>
      <c r="U196" s="251">
        <v>178471.18</v>
      </c>
      <c r="V196" s="251">
        <v>2987149.95</v>
      </c>
      <c r="W196" s="73">
        <v>1245027.4099999999</v>
      </c>
      <c r="Y196" s="73">
        <v>1433.48</v>
      </c>
      <c r="AA196" s="73">
        <v>1557000</v>
      </c>
      <c r="AC196" s="90">
        <v>1661678</v>
      </c>
      <c r="AF196" s="90">
        <v>856422.62</v>
      </c>
      <c r="AG196" s="90">
        <v>5905.9</v>
      </c>
      <c r="AK196" s="264">
        <f t="shared" si="13"/>
        <v>971918.37</v>
      </c>
      <c r="AL196" s="265">
        <f t="shared" si="14"/>
        <v>53561.67</v>
      </c>
      <c r="AM196" s="289">
        <f t="shared" si="15"/>
        <v>918356.7</v>
      </c>
      <c r="AN196" s="284">
        <f t="shared" si="16"/>
        <v>2803460.8899999997</v>
      </c>
      <c r="AO196" s="292">
        <f t="shared" si="17"/>
        <v>2524006.52</v>
      </c>
      <c r="AP196" s="266">
        <f t="shared" si="18"/>
        <v>279454.36999999965</v>
      </c>
    </row>
    <row r="197" spans="1:42" ht="15" thickBot="1" x14ac:dyDescent="0.25">
      <c r="A197" s="254" t="s">
        <v>342</v>
      </c>
      <c r="B197" s="254" t="s">
        <v>52</v>
      </c>
      <c r="C197" s="293">
        <v>3184</v>
      </c>
      <c r="D197" s="294" t="s">
        <v>998</v>
      </c>
      <c r="E197" s="251" t="s">
        <v>2760</v>
      </c>
      <c r="F197" s="89">
        <v>948348</v>
      </c>
      <c r="G197" s="89">
        <v>7600</v>
      </c>
      <c r="H197" s="89">
        <v>79554.11</v>
      </c>
      <c r="K197" s="251">
        <v>657159.57999999996</v>
      </c>
      <c r="L197" s="251">
        <v>188405.03</v>
      </c>
      <c r="O197" s="232">
        <v>0</v>
      </c>
      <c r="P197" s="232">
        <v>23485</v>
      </c>
      <c r="R197" s="232">
        <v>0</v>
      </c>
      <c r="U197" s="251">
        <v>321933.95</v>
      </c>
      <c r="V197" s="251">
        <v>2090614.96</v>
      </c>
      <c r="W197" s="73">
        <v>1254073.23</v>
      </c>
      <c r="X197" s="73">
        <v>137850</v>
      </c>
      <c r="Y197" s="73">
        <v>1506.82</v>
      </c>
      <c r="AA197" s="73">
        <v>1332212.1000000001</v>
      </c>
      <c r="AB197" s="73">
        <v>101800</v>
      </c>
      <c r="AC197" s="90">
        <v>1869482.1</v>
      </c>
      <c r="AF197" s="90">
        <v>724447.28</v>
      </c>
      <c r="AG197" s="90">
        <v>170216.04</v>
      </c>
      <c r="AK197" s="264">
        <f t="shared" ref="AK197:AK222" si="19">SUM(F197:I197)</f>
        <v>1035502.11</v>
      </c>
      <c r="AL197" s="265">
        <f t="shared" ref="AL197:AL222" si="20">SUM(O197:R197)</f>
        <v>23485</v>
      </c>
      <c r="AM197" s="289">
        <f t="shared" ref="AM197:AM222" si="21">AK197-AL197</f>
        <v>1012017.11</v>
      </c>
      <c r="AN197" s="284">
        <f t="shared" ref="AN197:AN222" si="22">SUM(W197:AB197)</f>
        <v>2827442.1500000004</v>
      </c>
      <c r="AO197" s="292">
        <f t="shared" ref="AO197:AO222" si="23">SUM(AC197:AJ197)</f>
        <v>2764145.42</v>
      </c>
      <c r="AP197" s="266">
        <f t="shared" ref="AP197:AP222" si="24">AN197-AO197</f>
        <v>63296.730000000447</v>
      </c>
    </row>
    <row r="198" spans="1:42" ht="15" thickBot="1" x14ac:dyDescent="0.25">
      <c r="A198" s="254" t="s">
        <v>342</v>
      </c>
      <c r="B198" s="254" t="s">
        <v>52</v>
      </c>
      <c r="C198" s="293">
        <v>4760</v>
      </c>
      <c r="D198" s="294" t="s">
        <v>999</v>
      </c>
      <c r="E198" s="251" t="s">
        <v>2761</v>
      </c>
      <c r="F198" s="89">
        <v>1029226.16</v>
      </c>
      <c r="G198" s="89">
        <v>308143.48</v>
      </c>
      <c r="H198" s="89">
        <v>56165.72</v>
      </c>
      <c r="K198" s="251">
        <v>597043.49</v>
      </c>
      <c r="L198" s="251">
        <v>576682.78</v>
      </c>
      <c r="P198" s="232">
        <v>148955</v>
      </c>
      <c r="R198" s="232">
        <v>922.2</v>
      </c>
      <c r="U198" s="251">
        <v>-40532.050000000003</v>
      </c>
      <c r="V198" s="251">
        <v>433496.95</v>
      </c>
      <c r="W198" s="73">
        <v>2022284.24</v>
      </c>
      <c r="X198" s="73">
        <v>71600</v>
      </c>
      <c r="Y198" s="73">
        <v>1669.75</v>
      </c>
      <c r="AA198" s="73">
        <v>1332200</v>
      </c>
      <c r="AB198" s="73">
        <v>95900</v>
      </c>
      <c r="AC198" s="90">
        <v>1878595</v>
      </c>
      <c r="AD198" s="90">
        <v>5736</v>
      </c>
      <c r="AF198" s="90">
        <v>1073830.1000000001</v>
      </c>
      <c r="AG198" s="90">
        <v>181667.66</v>
      </c>
      <c r="AJ198" s="90">
        <v>86.7</v>
      </c>
      <c r="AK198" s="264">
        <f t="shared" si="19"/>
        <v>1393535.36</v>
      </c>
      <c r="AL198" s="265">
        <f t="shared" si="20"/>
        <v>149877.20000000001</v>
      </c>
      <c r="AM198" s="289">
        <f t="shared" si="21"/>
        <v>1243658.1600000001</v>
      </c>
      <c r="AN198" s="284">
        <f t="shared" si="22"/>
        <v>3523653.99</v>
      </c>
      <c r="AO198" s="292">
        <f t="shared" si="23"/>
        <v>3139915.4600000004</v>
      </c>
      <c r="AP198" s="266">
        <f t="shared" si="24"/>
        <v>383738.5299999998</v>
      </c>
    </row>
    <row r="199" spans="1:42" ht="15" thickBot="1" x14ac:dyDescent="0.25">
      <c r="A199" s="254" t="s">
        <v>345</v>
      </c>
      <c r="B199" s="254" t="s">
        <v>53</v>
      </c>
      <c r="C199" s="293">
        <v>3288</v>
      </c>
      <c r="D199" s="294" t="s">
        <v>1000</v>
      </c>
      <c r="E199" s="251" t="s">
        <v>2762</v>
      </c>
      <c r="F199" s="89">
        <v>812455.91</v>
      </c>
      <c r="G199" s="89">
        <v>0</v>
      </c>
      <c r="H199" s="89">
        <v>103526.89</v>
      </c>
      <c r="I199" s="89">
        <v>7374</v>
      </c>
      <c r="K199" s="251">
        <v>963414.12</v>
      </c>
      <c r="L199" s="251">
        <v>-889121.1</v>
      </c>
      <c r="O199" s="232">
        <v>45500</v>
      </c>
      <c r="P199" s="232">
        <v>158940.1</v>
      </c>
      <c r="Q199" s="232">
        <v>7640</v>
      </c>
      <c r="U199" s="251">
        <v>-1731260.95</v>
      </c>
      <c r="V199" s="251">
        <v>4047651.72</v>
      </c>
      <c r="W199" s="73">
        <v>669546.99</v>
      </c>
      <c r="X199" s="73">
        <v>50000</v>
      </c>
      <c r="Y199" s="73">
        <v>1541.09</v>
      </c>
      <c r="AA199" s="73">
        <v>1332400</v>
      </c>
      <c r="AC199" s="90">
        <v>1596400</v>
      </c>
      <c r="AE199" s="90">
        <v>7744</v>
      </c>
      <c r="AF199" s="90">
        <v>527846.25</v>
      </c>
      <c r="AG199" s="90">
        <v>1249895.6000000001</v>
      </c>
      <c r="AK199" s="264">
        <f t="shared" si="19"/>
        <v>923356.8</v>
      </c>
      <c r="AL199" s="265">
        <f t="shared" si="20"/>
        <v>212080.1</v>
      </c>
      <c r="AM199" s="289">
        <f t="shared" si="21"/>
        <v>711276.70000000007</v>
      </c>
      <c r="AN199" s="284">
        <f t="shared" si="22"/>
        <v>2053488.08</v>
      </c>
      <c r="AO199" s="292">
        <f t="shared" si="23"/>
        <v>3381885.85</v>
      </c>
      <c r="AP199" s="266">
        <f t="shared" si="24"/>
        <v>-1328397.77</v>
      </c>
    </row>
    <row r="200" spans="1:42" ht="15" thickBot="1" x14ac:dyDescent="0.25">
      <c r="A200" s="254" t="s">
        <v>345</v>
      </c>
      <c r="B200" s="254" t="s">
        <v>53</v>
      </c>
      <c r="C200" s="293">
        <v>2561</v>
      </c>
      <c r="D200" s="294" t="s">
        <v>1001</v>
      </c>
      <c r="E200" s="251" t="s">
        <v>2763</v>
      </c>
      <c r="F200" s="89">
        <v>614686.07999999996</v>
      </c>
      <c r="G200" s="89">
        <v>0</v>
      </c>
      <c r="H200" s="89">
        <v>65552.98</v>
      </c>
      <c r="I200" s="89">
        <v>0</v>
      </c>
      <c r="K200" s="251">
        <v>782286.61</v>
      </c>
      <c r="L200" s="251">
        <v>277809.28999999998</v>
      </c>
      <c r="O200" s="232">
        <v>3500</v>
      </c>
      <c r="P200" s="232">
        <v>107850.73</v>
      </c>
      <c r="U200" s="251">
        <v>875921.81</v>
      </c>
      <c r="V200" s="251">
        <v>769808.6</v>
      </c>
      <c r="W200" s="73">
        <v>923374.09</v>
      </c>
      <c r="Y200" s="73">
        <v>1000.18</v>
      </c>
      <c r="AA200" s="73">
        <v>998234</v>
      </c>
      <c r="AC200" s="90">
        <v>1334444</v>
      </c>
      <c r="AF200" s="90">
        <v>463268.75</v>
      </c>
      <c r="AG200" s="90">
        <v>150319.4</v>
      </c>
      <c r="AK200" s="264">
        <f t="shared" si="19"/>
        <v>680239.05999999994</v>
      </c>
      <c r="AL200" s="265">
        <f t="shared" si="20"/>
        <v>111350.73</v>
      </c>
      <c r="AM200" s="289">
        <f t="shared" si="21"/>
        <v>568888.32999999996</v>
      </c>
      <c r="AN200" s="284">
        <f t="shared" si="22"/>
        <v>1922608.27</v>
      </c>
      <c r="AO200" s="292">
        <f t="shared" si="23"/>
        <v>1948032.15</v>
      </c>
      <c r="AP200" s="266">
        <f t="shared" si="24"/>
        <v>-25423.879999999888</v>
      </c>
    </row>
    <row r="201" spans="1:42" ht="15" thickBot="1" x14ac:dyDescent="0.25">
      <c r="A201" s="254" t="s">
        <v>345</v>
      </c>
      <c r="B201" s="254" t="s">
        <v>53</v>
      </c>
      <c r="C201" s="293">
        <v>3118</v>
      </c>
      <c r="D201" s="294" t="s">
        <v>1002</v>
      </c>
      <c r="E201" s="251" t="s">
        <v>2764</v>
      </c>
      <c r="F201" s="89">
        <v>141640.24</v>
      </c>
      <c r="G201" s="89">
        <v>208559.18</v>
      </c>
      <c r="H201" s="89">
        <v>70024.100000000006</v>
      </c>
      <c r="I201" s="89">
        <v>0</v>
      </c>
      <c r="J201" s="251">
        <v>0</v>
      </c>
      <c r="K201" s="251">
        <v>951822.42</v>
      </c>
      <c r="L201" s="251">
        <v>161286.99</v>
      </c>
      <c r="M201" s="251">
        <v>0</v>
      </c>
      <c r="N201" s="251">
        <v>0</v>
      </c>
      <c r="O201" s="232">
        <v>8500</v>
      </c>
      <c r="P201" s="232">
        <v>24900</v>
      </c>
      <c r="Q201" s="232">
        <v>57679</v>
      </c>
      <c r="R201" s="232">
        <v>0</v>
      </c>
      <c r="S201" s="251">
        <v>0</v>
      </c>
      <c r="T201" s="251">
        <v>0</v>
      </c>
      <c r="U201" s="251">
        <v>1838407.9</v>
      </c>
      <c r="V201" s="251">
        <v>0</v>
      </c>
      <c r="W201" s="73">
        <v>973828.1</v>
      </c>
      <c r="X201" s="73">
        <v>486480</v>
      </c>
      <c r="Y201" s="73">
        <v>636.15</v>
      </c>
      <c r="AA201" s="73">
        <v>1022840</v>
      </c>
      <c r="AC201" s="90">
        <v>1563510</v>
      </c>
      <c r="AF201" s="90">
        <v>926551.16</v>
      </c>
      <c r="AG201" s="90">
        <v>135312.5</v>
      </c>
      <c r="AK201" s="264">
        <f t="shared" si="19"/>
        <v>420223.52</v>
      </c>
      <c r="AL201" s="265">
        <f t="shared" si="20"/>
        <v>91079</v>
      </c>
      <c r="AM201" s="289">
        <f t="shared" si="21"/>
        <v>329144.52</v>
      </c>
      <c r="AN201" s="284">
        <f t="shared" si="22"/>
        <v>2483784.25</v>
      </c>
      <c r="AO201" s="292">
        <f t="shared" si="23"/>
        <v>2625373.66</v>
      </c>
      <c r="AP201" s="266">
        <f t="shared" si="24"/>
        <v>-141589.41000000015</v>
      </c>
    </row>
    <row r="202" spans="1:42" ht="15" thickBot="1" x14ac:dyDescent="0.25">
      <c r="A202" s="254" t="s">
        <v>345</v>
      </c>
      <c r="B202" s="254" t="s">
        <v>53</v>
      </c>
      <c r="C202" s="293">
        <v>1408</v>
      </c>
      <c r="D202" s="294" t="s">
        <v>1003</v>
      </c>
      <c r="E202" s="251" t="s">
        <v>2765</v>
      </c>
      <c r="F202" s="89">
        <v>117124.67</v>
      </c>
      <c r="G202" s="89">
        <v>0</v>
      </c>
      <c r="H202" s="89">
        <v>31258.86</v>
      </c>
      <c r="I202" s="89">
        <v>0</v>
      </c>
      <c r="K202" s="251">
        <v>933786.92</v>
      </c>
      <c r="L202" s="251">
        <v>296363.44</v>
      </c>
      <c r="O202" s="232">
        <v>4000</v>
      </c>
      <c r="P202" s="232">
        <v>61800</v>
      </c>
      <c r="U202" s="251">
        <v>-537437.31000000006</v>
      </c>
      <c r="V202" s="251">
        <v>2464354.4300000002</v>
      </c>
      <c r="W202" s="73">
        <v>760399.2</v>
      </c>
      <c r="X202" s="73">
        <v>45000</v>
      </c>
      <c r="Y202" s="73">
        <v>470.54</v>
      </c>
      <c r="AA202" s="73">
        <v>819077</v>
      </c>
      <c r="AC202" s="90">
        <v>1197817</v>
      </c>
      <c r="AF202" s="90">
        <v>352861.69</v>
      </c>
      <c r="AG202" s="90">
        <v>294898.71000000002</v>
      </c>
      <c r="AK202" s="264">
        <f t="shared" si="19"/>
        <v>148383.53</v>
      </c>
      <c r="AL202" s="265">
        <f t="shared" si="20"/>
        <v>65800</v>
      </c>
      <c r="AM202" s="289">
        <f t="shared" si="21"/>
        <v>82583.53</v>
      </c>
      <c r="AN202" s="284">
        <f t="shared" si="22"/>
        <v>1624946.74</v>
      </c>
      <c r="AO202" s="292">
        <f t="shared" si="23"/>
        <v>1845577.4</v>
      </c>
      <c r="AP202" s="266">
        <f t="shared" si="24"/>
        <v>-220630.65999999992</v>
      </c>
    </row>
    <row r="203" spans="1:42" ht="15" thickBot="1" x14ac:dyDescent="0.25">
      <c r="A203" s="254" t="s">
        <v>345</v>
      </c>
      <c r="B203" s="254" t="s">
        <v>53</v>
      </c>
      <c r="C203" s="293">
        <v>1888</v>
      </c>
      <c r="D203" s="294" t="s">
        <v>1004</v>
      </c>
      <c r="E203" s="251" t="s">
        <v>2766</v>
      </c>
      <c r="F203" s="89">
        <v>561847.37</v>
      </c>
      <c r="G203" s="89">
        <v>0</v>
      </c>
      <c r="H203" s="89">
        <v>193250.73</v>
      </c>
      <c r="K203" s="251">
        <v>1297159.57</v>
      </c>
      <c r="L203" s="251">
        <v>165424.47</v>
      </c>
      <c r="O203" s="232">
        <v>83044</v>
      </c>
      <c r="P203" s="232">
        <v>133368.75</v>
      </c>
      <c r="U203" s="251">
        <v>1079706.33</v>
      </c>
      <c r="V203" s="251">
        <v>1488605.78</v>
      </c>
      <c r="W203" s="73">
        <v>670910.77</v>
      </c>
      <c r="Y203" s="73">
        <v>1152.1199999999999</v>
      </c>
      <c r="AA203" s="73">
        <v>1341790</v>
      </c>
      <c r="AC203" s="90">
        <v>1873490</v>
      </c>
      <c r="AF203" s="90">
        <v>447173.6</v>
      </c>
      <c r="AG203" s="90">
        <v>267736.32000000001</v>
      </c>
      <c r="AK203" s="264">
        <f t="shared" si="19"/>
        <v>755098.1</v>
      </c>
      <c r="AL203" s="265">
        <f t="shared" si="20"/>
        <v>216412.75</v>
      </c>
      <c r="AM203" s="289">
        <f t="shared" si="21"/>
        <v>538685.35</v>
      </c>
      <c r="AN203" s="284">
        <f t="shared" si="22"/>
        <v>2013852.8900000001</v>
      </c>
      <c r="AO203" s="292">
        <f t="shared" si="23"/>
        <v>2588399.92</v>
      </c>
      <c r="AP203" s="266">
        <f t="shared" si="24"/>
        <v>-574547.0299999998</v>
      </c>
    </row>
    <row r="204" spans="1:42" ht="15" thickBot="1" x14ac:dyDescent="0.25">
      <c r="A204" s="254" t="s">
        <v>345</v>
      </c>
      <c r="B204" s="254" t="s">
        <v>53</v>
      </c>
      <c r="C204" s="293">
        <v>1058</v>
      </c>
      <c r="D204" s="294" t="s">
        <v>1005</v>
      </c>
      <c r="E204" s="251" t="s">
        <v>2767</v>
      </c>
      <c r="F204" s="89">
        <v>514484.5</v>
      </c>
      <c r="G204" s="89">
        <v>1100</v>
      </c>
      <c r="H204" s="89">
        <v>10880.8</v>
      </c>
      <c r="I204" s="89">
        <v>1270</v>
      </c>
      <c r="K204" s="251">
        <v>237318.34</v>
      </c>
      <c r="L204" s="251">
        <v>145224.59</v>
      </c>
      <c r="O204" s="232">
        <v>55550</v>
      </c>
      <c r="P204" s="232">
        <v>24135.39</v>
      </c>
      <c r="Q204" s="232">
        <v>400</v>
      </c>
      <c r="U204" s="251">
        <v>-1592681.02</v>
      </c>
      <c r="V204" s="251">
        <v>2328715.77</v>
      </c>
      <c r="W204" s="73">
        <v>568980.63</v>
      </c>
      <c r="X204" s="73">
        <v>205800</v>
      </c>
      <c r="Y204" s="73">
        <v>940.05</v>
      </c>
      <c r="AA204" s="73">
        <v>1043700</v>
      </c>
      <c r="AC204" s="90">
        <v>1212080</v>
      </c>
      <c r="AD204" s="90">
        <v>7200</v>
      </c>
      <c r="AF204" s="90">
        <v>431305.83</v>
      </c>
      <c r="AG204" s="90">
        <v>62663.76</v>
      </c>
      <c r="AK204" s="264">
        <f t="shared" si="19"/>
        <v>527735.30000000005</v>
      </c>
      <c r="AL204" s="265">
        <f t="shared" si="20"/>
        <v>80085.39</v>
      </c>
      <c r="AM204" s="289">
        <f t="shared" si="21"/>
        <v>447649.91000000003</v>
      </c>
      <c r="AN204" s="284">
        <f t="shared" si="22"/>
        <v>1819420.6800000002</v>
      </c>
      <c r="AO204" s="292">
        <f t="shared" si="23"/>
        <v>1713249.59</v>
      </c>
      <c r="AP204" s="266">
        <f t="shared" si="24"/>
        <v>106171.09000000008</v>
      </c>
    </row>
    <row r="205" spans="1:42" ht="15" thickBot="1" x14ac:dyDescent="0.25">
      <c r="A205" s="254" t="s">
        <v>345</v>
      </c>
      <c r="B205" s="254" t="s">
        <v>53</v>
      </c>
      <c r="C205" s="293">
        <v>3487</v>
      </c>
      <c r="D205" s="294" t="s">
        <v>1006</v>
      </c>
      <c r="E205" s="251" t="s">
        <v>2768</v>
      </c>
      <c r="F205" s="89">
        <v>808068.02</v>
      </c>
      <c r="G205" s="89">
        <v>0</v>
      </c>
      <c r="H205" s="89">
        <v>45784.36</v>
      </c>
      <c r="K205" s="251">
        <v>2281578.98</v>
      </c>
      <c r="L205" s="251">
        <v>399806.92</v>
      </c>
      <c r="O205" s="232">
        <v>13500</v>
      </c>
      <c r="P205" s="232">
        <v>22590</v>
      </c>
      <c r="U205" s="251">
        <v>-320180.18</v>
      </c>
      <c r="V205" s="251">
        <v>4119895.74</v>
      </c>
      <c r="W205" s="73">
        <v>544860.13</v>
      </c>
      <c r="X205" s="73">
        <v>182237</v>
      </c>
      <c r="Y205" s="73">
        <v>1597.43</v>
      </c>
      <c r="AA205" s="73">
        <v>1107015</v>
      </c>
      <c r="AC205" s="90">
        <v>1302232.5</v>
      </c>
      <c r="AF205" s="90">
        <v>715904.5</v>
      </c>
      <c r="AG205" s="90">
        <v>75385.34</v>
      </c>
      <c r="AK205" s="264">
        <f t="shared" si="19"/>
        <v>853852.38</v>
      </c>
      <c r="AL205" s="265">
        <f t="shared" si="20"/>
        <v>36090</v>
      </c>
      <c r="AM205" s="289">
        <f t="shared" si="21"/>
        <v>817762.38</v>
      </c>
      <c r="AN205" s="284">
        <f t="shared" si="22"/>
        <v>1835709.56</v>
      </c>
      <c r="AO205" s="292">
        <f t="shared" si="23"/>
        <v>2093522.34</v>
      </c>
      <c r="AP205" s="266">
        <f t="shared" si="24"/>
        <v>-257812.78000000003</v>
      </c>
    </row>
    <row r="206" spans="1:42" ht="15" thickBot="1" x14ac:dyDescent="0.25">
      <c r="A206" s="254" t="s">
        <v>345</v>
      </c>
      <c r="B206" s="254" t="s">
        <v>53</v>
      </c>
      <c r="C206" s="255">
        <v>2685</v>
      </c>
      <c r="D206" s="256" t="s">
        <v>1007</v>
      </c>
      <c r="E206" s="251" t="s">
        <v>2792</v>
      </c>
      <c r="F206" s="89">
        <v>801978.21</v>
      </c>
      <c r="G206" s="89">
        <v>30442.95</v>
      </c>
      <c r="H206" s="89">
        <v>110105.63</v>
      </c>
      <c r="K206" s="251">
        <v>578416.46</v>
      </c>
      <c r="L206" s="251">
        <v>25401.200000000001</v>
      </c>
      <c r="O206" s="232">
        <v>22600</v>
      </c>
      <c r="P206" s="232">
        <v>51735.59</v>
      </c>
      <c r="U206" s="251">
        <v>-1374289.93</v>
      </c>
      <c r="V206" s="251">
        <v>2992215.82</v>
      </c>
      <c r="W206" s="73">
        <v>877042.93</v>
      </c>
      <c r="Y206" s="73">
        <v>1328.07</v>
      </c>
      <c r="AA206" s="73">
        <v>1989270</v>
      </c>
      <c r="AC206" s="90">
        <v>2184159</v>
      </c>
      <c r="AE206" s="90">
        <v>7552</v>
      </c>
      <c r="AF206" s="90">
        <v>453868.98</v>
      </c>
      <c r="AG206" s="90">
        <v>224167.79</v>
      </c>
      <c r="AK206" s="264">
        <f t="shared" si="19"/>
        <v>942526.78999999992</v>
      </c>
      <c r="AL206" s="265">
        <f t="shared" si="20"/>
        <v>74335.59</v>
      </c>
      <c r="AM206" s="289">
        <f t="shared" si="21"/>
        <v>868191.2</v>
      </c>
      <c r="AN206" s="284">
        <f t="shared" si="22"/>
        <v>2867641</v>
      </c>
      <c r="AO206" s="292">
        <f t="shared" si="23"/>
        <v>2869747.77</v>
      </c>
      <c r="AP206" s="266">
        <f t="shared" si="24"/>
        <v>-2106.7700000000186</v>
      </c>
    </row>
    <row r="207" spans="1:42" s="276" customFormat="1" ht="15" thickBot="1" x14ac:dyDescent="0.25">
      <c r="A207" s="257" t="s">
        <v>345</v>
      </c>
      <c r="B207" s="257" t="s">
        <v>53</v>
      </c>
      <c r="C207" s="258">
        <v>996</v>
      </c>
      <c r="D207" s="259" t="s">
        <v>1008</v>
      </c>
      <c r="E207" s="251" t="s">
        <v>2803</v>
      </c>
      <c r="F207" s="89">
        <v>261692.09</v>
      </c>
      <c r="G207" s="89">
        <v>5400</v>
      </c>
      <c r="H207" s="89">
        <v>24044.62</v>
      </c>
      <c r="I207" s="89"/>
      <c r="J207" s="251"/>
      <c r="K207" s="251">
        <v>1203171.6200000001</v>
      </c>
      <c r="L207" s="251">
        <v>186470.24</v>
      </c>
      <c r="M207" s="251"/>
      <c r="N207" s="251"/>
      <c r="O207" s="232">
        <v>4800</v>
      </c>
      <c r="P207" s="232">
        <v>18080</v>
      </c>
      <c r="Q207" s="232"/>
      <c r="R207" s="232"/>
      <c r="S207" s="251"/>
      <c r="T207" s="251"/>
      <c r="U207" s="251">
        <v>1010547.35</v>
      </c>
      <c r="V207" s="251">
        <v>889745.48</v>
      </c>
      <c r="W207" s="73">
        <v>455569.37</v>
      </c>
      <c r="X207" s="73">
        <v>91600</v>
      </c>
      <c r="Y207" s="73">
        <v>393.64</v>
      </c>
      <c r="Z207" s="73"/>
      <c r="AA207" s="73"/>
      <c r="AB207" s="73"/>
      <c r="AC207" s="90">
        <v>103590</v>
      </c>
      <c r="AD207" s="90"/>
      <c r="AE207" s="90">
        <v>11280</v>
      </c>
      <c r="AF207" s="90">
        <v>341506.6</v>
      </c>
      <c r="AG207" s="90">
        <v>131226.54999999999</v>
      </c>
      <c r="AH207" s="90"/>
      <c r="AI207" s="90"/>
      <c r="AJ207" s="90"/>
      <c r="AK207" s="264">
        <f t="shared" si="19"/>
        <v>291136.70999999996</v>
      </c>
      <c r="AL207" s="265">
        <f t="shared" si="20"/>
        <v>22880</v>
      </c>
      <c r="AM207" s="289">
        <f t="shared" si="21"/>
        <v>268256.70999999996</v>
      </c>
      <c r="AN207" s="284">
        <f t="shared" si="22"/>
        <v>547563.01</v>
      </c>
      <c r="AO207" s="292">
        <f t="shared" si="23"/>
        <v>587603.14999999991</v>
      </c>
      <c r="AP207" s="295">
        <f t="shared" si="24"/>
        <v>-40040.139999999898</v>
      </c>
    </row>
    <row r="208" spans="1:42" ht="15" thickBot="1" x14ac:dyDescent="0.25">
      <c r="A208" s="254" t="s">
        <v>39</v>
      </c>
      <c r="B208" s="254" t="s">
        <v>40</v>
      </c>
      <c r="C208" s="255">
        <v>3443</v>
      </c>
      <c r="D208" s="256" t="s">
        <v>1009</v>
      </c>
      <c r="E208" s="251" t="s">
        <v>2769</v>
      </c>
      <c r="F208" s="89">
        <v>718393.56</v>
      </c>
      <c r="G208" s="89">
        <v>0</v>
      </c>
      <c r="H208" s="89">
        <v>62090.93</v>
      </c>
      <c r="K208" s="251">
        <v>1905011.29</v>
      </c>
      <c r="L208" s="251">
        <v>279921.78000000003</v>
      </c>
      <c r="P208" s="232">
        <v>0</v>
      </c>
      <c r="R208" s="232">
        <v>0</v>
      </c>
      <c r="U208" s="251">
        <v>5604.49</v>
      </c>
      <c r="V208" s="251">
        <v>574807.30000000005</v>
      </c>
      <c r="W208" s="73">
        <v>1173661.8500000001</v>
      </c>
      <c r="Y208" s="73">
        <v>1327.9</v>
      </c>
      <c r="AA208" s="73">
        <v>1586678</v>
      </c>
      <c r="AB208" s="73">
        <v>78597</v>
      </c>
      <c r="AC208" s="90">
        <v>1786683</v>
      </c>
      <c r="AD208" s="90">
        <v>2560</v>
      </c>
      <c r="AF208" s="90">
        <v>629902.75</v>
      </c>
      <c r="AG208" s="90">
        <v>278048.52</v>
      </c>
      <c r="AK208" s="264">
        <f t="shared" si="19"/>
        <v>780484.49000000011</v>
      </c>
      <c r="AL208" s="265">
        <f t="shared" si="20"/>
        <v>0</v>
      </c>
      <c r="AM208" s="289">
        <f t="shared" si="21"/>
        <v>780484.49000000011</v>
      </c>
      <c r="AN208" s="284">
        <f t="shared" si="22"/>
        <v>2840264.75</v>
      </c>
      <c r="AO208" s="292">
        <f t="shared" si="23"/>
        <v>2697194.27</v>
      </c>
      <c r="AP208" s="266">
        <f t="shared" si="24"/>
        <v>143070.47999999998</v>
      </c>
    </row>
    <row r="209" spans="1:42" ht="15" thickBot="1" x14ac:dyDescent="0.25">
      <c r="A209" s="254" t="s">
        <v>39</v>
      </c>
      <c r="B209" s="254" t="s">
        <v>40</v>
      </c>
      <c r="C209" s="255">
        <v>2891</v>
      </c>
      <c r="D209" s="256" t="s">
        <v>1010</v>
      </c>
      <c r="E209" s="251" t="s">
        <v>2770</v>
      </c>
      <c r="F209" s="89">
        <v>399859.22</v>
      </c>
      <c r="G209" s="89">
        <v>17858</v>
      </c>
      <c r="H209" s="89">
        <v>55407.27</v>
      </c>
      <c r="K209" s="251">
        <v>-947681.77</v>
      </c>
      <c r="L209" s="251">
        <v>37929.519999999997</v>
      </c>
      <c r="O209" s="232">
        <v>18750</v>
      </c>
      <c r="P209" s="232">
        <v>53371.519999999997</v>
      </c>
      <c r="U209" s="251">
        <v>4286</v>
      </c>
      <c r="V209" s="251">
        <v>2085517.75</v>
      </c>
      <c r="W209" s="73">
        <v>1054643.1200000001</v>
      </c>
      <c r="Y209" s="73">
        <v>885.46</v>
      </c>
      <c r="AA209" s="73">
        <v>340490</v>
      </c>
      <c r="AB209" s="73">
        <v>63000</v>
      </c>
      <c r="AC209" s="90">
        <v>683627</v>
      </c>
      <c r="AF209" s="90">
        <v>492044.2</v>
      </c>
      <c r="AG209" s="90">
        <v>241067.3</v>
      </c>
      <c r="AK209" s="264">
        <f t="shared" si="19"/>
        <v>473124.49</v>
      </c>
      <c r="AL209" s="265">
        <f t="shared" si="20"/>
        <v>72121.51999999999</v>
      </c>
      <c r="AM209" s="289">
        <f t="shared" si="21"/>
        <v>401002.97</v>
      </c>
      <c r="AN209" s="284">
        <f t="shared" si="22"/>
        <v>1459018.58</v>
      </c>
      <c r="AO209" s="292">
        <f t="shared" si="23"/>
        <v>1416738.5</v>
      </c>
      <c r="AP209" s="266">
        <f t="shared" si="24"/>
        <v>42280.080000000075</v>
      </c>
    </row>
    <row r="210" spans="1:42" ht="15" thickBot="1" x14ac:dyDescent="0.25">
      <c r="A210" s="254" t="s">
        <v>39</v>
      </c>
      <c r="B210" s="254" t="s">
        <v>40</v>
      </c>
      <c r="C210" s="255">
        <v>5426</v>
      </c>
      <c r="D210" s="256" t="s">
        <v>1011</v>
      </c>
      <c r="E210" s="251" t="s">
        <v>2771</v>
      </c>
      <c r="F210" s="89">
        <v>1496352.92</v>
      </c>
      <c r="G210" s="89">
        <v>64886</v>
      </c>
      <c r="H210" s="89">
        <v>172377.28</v>
      </c>
      <c r="K210" s="251">
        <v>840153.91</v>
      </c>
      <c r="L210" s="251">
        <v>375286.18</v>
      </c>
      <c r="O210" s="232">
        <v>1000</v>
      </c>
      <c r="P210" s="232">
        <v>136143.32999999999</v>
      </c>
      <c r="S210" s="251">
        <v>236544.26</v>
      </c>
      <c r="U210" s="251">
        <v>733.36</v>
      </c>
      <c r="V210" s="251">
        <v>2982894.62</v>
      </c>
      <c r="W210" s="73">
        <v>1660325.45</v>
      </c>
      <c r="X210" s="73">
        <v>71250</v>
      </c>
      <c r="Y210" s="73">
        <v>2293.6999999999998</v>
      </c>
      <c r="AA210" s="73">
        <v>1914211</v>
      </c>
      <c r="AB210" s="73">
        <v>116900</v>
      </c>
      <c r="AC210" s="90">
        <v>2426484</v>
      </c>
      <c r="AF210" s="90">
        <v>731119.85</v>
      </c>
      <c r="AG210" s="90">
        <v>191999.54</v>
      </c>
      <c r="AK210" s="264">
        <f t="shared" si="19"/>
        <v>1733616.2</v>
      </c>
      <c r="AL210" s="265">
        <f t="shared" si="20"/>
        <v>137143.32999999999</v>
      </c>
      <c r="AM210" s="289">
        <f t="shared" si="21"/>
        <v>1596472.8699999999</v>
      </c>
      <c r="AN210" s="284">
        <f t="shared" si="22"/>
        <v>3764980.15</v>
      </c>
      <c r="AO210" s="292">
        <f t="shared" si="23"/>
        <v>3349603.39</v>
      </c>
      <c r="AP210" s="266">
        <f t="shared" si="24"/>
        <v>415376.75999999978</v>
      </c>
    </row>
    <row r="211" spans="1:42" ht="15" thickBot="1" x14ac:dyDescent="0.25">
      <c r="A211" s="254" t="s">
        <v>39</v>
      </c>
      <c r="B211" s="254" t="s">
        <v>40</v>
      </c>
      <c r="C211" s="293">
        <v>3183</v>
      </c>
      <c r="D211" s="294" t="s">
        <v>1012</v>
      </c>
      <c r="E211" s="251" t="s">
        <v>2795</v>
      </c>
      <c r="F211" s="89">
        <v>421025.31</v>
      </c>
      <c r="G211" s="89">
        <v>4910</v>
      </c>
      <c r="H211" s="89">
        <v>35881.65</v>
      </c>
      <c r="K211" s="251">
        <v>2111606.0099999998</v>
      </c>
      <c r="L211" s="251">
        <v>157900.88</v>
      </c>
      <c r="P211" s="232">
        <v>37503.81</v>
      </c>
      <c r="U211" s="251">
        <v>119946.43</v>
      </c>
      <c r="V211" s="251">
        <v>2454994.11</v>
      </c>
      <c r="W211" s="73">
        <v>1061293.3400000001</v>
      </c>
      <c r="Y211" s="73">
        <v>756.25</v>
      </c>
      <c r="AA211" s="73">
        <v>1342370.7</v>
      </c>
      <c r="AB211" s="73">
        <v>139888</v>
      </c>
      <c r="AC211" s="90">
        <v>1589468.7</v>
      </c>
      <c r="AF211" s="90">
        <v>719632.32</v>
      </c>
      <c r="AG211" s="90">
        <v>215038.83</v>
      </c>
      <c r="AK211" s="264">
        <f t="shared" si="19"/>
        <v>461816.96</v>
      </c>
      <c r="AL211" s="265">
        <f t="shared" si="20"/>
        <v>37503.81</v>
      </c>
      <c r="AM211" s="289">
        <f t="shared" si="21"/>
        <v>424313.15</v>
      </c>
      <c r="AN211" s="284">
        <f t="shared" si="22"/>
        <v>2544308.29</v>
      </c>
      <c r="AO211" s="292">
        <f t="shared" si="23"/>
        <v>2524139.85</v>
      </c>
      <c r="AP211" s="266">
        <f t="shared" si="24"/>
        <v>20168.439999999944</v>
      </c>
    </row>
    <row r="212" spans="1:42" ht="15" thickBot="1" x14ac:dyDescent="0.25">
      <c r="A212" s="254" t="s">
        <v>353</v>
      </c>
      <c r="B212" s="254" t="s">
        <v>54</v>
      </c>
      <c r="C212" s="293">
        <v>3850</v>
      </c>
      <c r="D212" s="294" t="s">
        <v>1013</v>
      </c>
      <c r="E212" s="251" t="s">
        <v>2772</v>
      </c>
      <c r="F212" s="89">
        <v>1348936.17</v>
      </c>
      <c r="G212" s="89">
        <v>275051.11</v>
      </c>
      <c r="H212" s="89">
        <v>132016.51999999999</v>
      </c>
      <c r="K212" s="251">
        <v>1431152.04</v>
      </c>
      <c r="L212" s="251">
        <v>378533.47</v>
      </c>
      <c r="O212" s="232">
        <v>15090</v>
      </c>
      <c r="P212" s="232">
        <v>125876.91</v>
      </c>
      <c r="R212" s="232">
        <v>189.58</v>
      </c>
      <c r="U212" s="251">
        <v>3281871.5</v>
      </c>
      <c r="W212" s="73">
        <v>1894450.41</v>
      </c>
      <c r="X212" s="73">
        <v>131300</v>
      </c>
      <c r="Y212" s="73">
        <v>2100.37</v>
      </c>
      <c r="AA212" s="73">
        <v>1282430</v>
      </c>
      <c r="AB212" s="73">
        <v>7020</v>
      </c>
      <c r="AC212" s="90">
        <v>1771130</v>
      </c>
      <c r="AD212" s="90">
        <v>2660</v>
      </c>
      <c r="AF212" s="90">
        <v>1071554.46</v>
      </c>
      <c r="AG212" s="90">
        <v>197297.1</v>
      </c>
      <c r="AH212" s="90">
        <v>105888.9</v>
      </c>
      <c r="AK212" s="264">
        <f t="shared" si="19"/>
        <v>1756003.7999999998</v>
      </c>
      <c r="AL212" s="265">
        <f t="shared" si="20"/>
        <v>141156.49</v>
      </c>
      <c r="AM212" s="289">
        <f t="shared" si="21"/>
        <v>1614847.3099999998</v>
      </c>
      <c r="AN212" s="284">
        <f t="shared" si="22"/>
        <v>3317300.7800000003</v>
      </c>
      <c r="AO212" s="292">
        <f t="shared" si="23"/>
        <v>3148530.46</v>
      </c>
      <c r="AP212" s="266">
        <f t="shared" si="24"/>
        <v>168770.3200000003</v>
      </c>
    </row>
    <row r="213" spans="1:42" ht="15" thickBot="1" x14ac:dyDescent="0.25">
      <c r="A213" s="254" t="s">
        <v>353</v>
      </c>
      <c r="B213" s="254" t="s">
        <v>54</v>
      </c>
      <c r="C213" s="293">
        <v>3381</v>
      </c>
      <c r="D213" s="294" t="s">
        <v>1014</v>
      </c>
      <c r="E213" s="251" t="s">
        <v>2773</v>
      </c>
      <c r="F213" s="89">
        <v>782379.3</v>
      </c>
      <c r="G213" s="89">
        <v>18773</v>
      </c>
      <c r="H213" s="89">
        <v>152754.06</v>
      </c>
      <c r="K213" s="251">
        <v>560051.66</v>
      </c>
      <c r="L213" s="251">
        <v>444837.44</v>
      </c>
      <c r="O213" s="232">
        <v>0</v>
      </c>
      <c r="P213" s="232">
        <v>42705.279999999999</v>
      </c>
      <c r="R213" s="232">
        <v>110.46</v>
      </c>
      <c r="U213" s="251">
        <v>1733966.78</v>
      </c>
      <c r="W213" s="73">
        <v>235006.25</v>
      </c>
      <c r="Y213" s="73">
        <v>982.51</v>
      </c>
      <c r="AA213" s="73">
        <v>920000</v>
      </c>
      <c r="AB213" s="73">
        <v>1164097.53</v>
      </c>
      <c r="AC213" s="90">
        <v>1406450</v>
      </c>
      <c r="AF213" s="90">
        <v>540033.30000000005</v>
      </c>
      <c r="AG213" s="90">
        <v>131785.14000000001</v>
      </c>
      <c r="AH213" s="90">
        <v>16968</v>
      </c>
      <c r="AJ213" s="90">
        <v>9599.91</v>
      </c>
      <c r="AK213" s="264">
        <f t="shared" si="19"/>
        <v>953906.3600000001</v>
      </c>
      <c r="AL213" s="265">
        <f t="shared" si="20"/>
        <v>42815.74</v>
      </c>
      <c r="AM213" s="289">
        <f t="shared" si="21"/>
        <v>911090.62000000011</v>
      </c>
      <c r="AN213" s="284">
        <f t="shared" si="22"/>
        <v>2320086.29</v>
      </c>
      <c r="AO213" s="292">
        <f t="shared" si="23"/>
        <v>2104836.35</v>
      </c>
      <c r="AP213" s="266">
        <f t="shared" si="24"/>
        <v>215249.93999999994</v>
      </c>
    </row>
    <row r="214" spans="1:42" ht="15" thickBot="1" x14ac:dyDescent="0.25">
      <c r="A214" s="254" t="s">
        <v>353</v>
      </c>
      <c r="B214" s="254" t="s">
        <v>54</v>
      </c>
      <c r="C214" s="293">
        <v>2640</v>
      </c>
      <c r="D214" s="294" t="s">
        <v>1015</v>
      </c>
      <c r="E214" s="251" t="s">
        <v>2774</v>
      </c>
      <c r="F214" s="89">
        <v>1064069.02</v>
      </c>
      <c r="G214" s="89">
        <v>338522</v>
      </c>
      <c r="H214" s="89">
        <v>78969.22</v>
      </c>
      <c r="K214" s="251">
        <v>1858570.93</v>
      </c>
      <c r="L214" s="251">
        <v>88486.59</v>
      </c>
      <c r="O214" s="232">
        <v>4556</v>
      </c>
      <c r="P214" s="232">
        <v>178276.06</v>
      </c>
      <c r="U214" s="251">
        <v>2788476.86</v>
      </c>
      <c r="W214" s="73">
        <v>1458125.24</v>
      </c>
      <c r="X214" s="73">
        <v>37590</v>
      </c>
      <c r="Y214" s="73">
        <v>1299.83</v>
      </c>
      <c r="AA214" s="73">
        <v>734460</v>
      </c>
      <c r="AB214" s="73">
        <v>112800</v>
      </c>
      <c r="AC214" s="90">
        <v>1224152</v>
      </c>
      <c r="AD214" s="90">
        <v>7290</v>
      </c>
      <c r="AF214" s="90">
        <v>465757.53</v>
      </c>
      <c r="AG214" s="90">
        <v>159206.70000000001</v>
      </c>
      <c r="AK214" s="264">
        <f t="shared" si="19"/>
        <v>1481560.24</v>
      </c>
      <c r="AL214" s="265">
        <f t="shared" si="20"/>
        <v>182832.06</v>
      </c>
      <c r="AM214" s="289">
        <f t="shared" si="21"/>
        <v>1298728.18</v>
      </c>
      <c r="AN214" s="284">
        <f t="shared" si="22"/>
        <v>2344275.0700000003</v>
      </c>
      <c r="AO214" s="292">
        <f t="shared" si="23"/>
        <v>1856406.23</v>
      </c>
      <c r="AP214" s="266">
        <f t="shared" si="24"/>
        <v>487868.84000000032</v>
      </c>
    </row>
    <row r="215" spans="1:42" ht="15" thickBot="1" x14ac:dyDescent="0.25">
      <c r="A215" s="254" t="s">
        <v>353</v>
      </c>
      <c r="B215" s="254" t="s">
        <v>54</v>
      </c>
      <c r="C215" s="293">
        <v>5792</v>
      </c>
      <c r="D215" s="294" t="s">
        <v>1016</v>
      </c>
      <c r="E215" s="251" t="s">
        <v>2775</v>
      </c>
      <c r="F215" s="89">
        <v>1693672.91</v>
      </c>
      <c r="G215" s="89">
        <v>39933.17</v>
      </c>
      <c r="H215" s="89">
        <v>163396.81</v>
      </c>
      <c r="K215" s="251">
        <v>1842065.14</v>
      </c>
      <c r="L215" s="251">
        <v>1010106.85</v>
      </c>
      <c r="O215" s="232">
        <v>32500</v>
      </c>
      <c r="P215" s="232">
        <v>61561.42</v>
      </c>
      <c r="R215" s="232">
        <v>3781.67</v>
      </c>
      <c r="U215" s="251">
        <v>-787794.2</v>
      </c>
      <c r="V215" s="251">
        <v>5060758.04</v>
      </c>
      <c r="W215" s="73">
        <v>2513206.39</v>
      </c>
      <c r="X215" s="73">
        <v>320093</v>
      </c>
      <c r="Y215" s="73">
        <v>2655.44</v>
      </c>
      <c r="Z215" s="73">
        <v>1295</v>
      </c>
      <c r="AA215" s="73">
        <v>1725200</v>
      </c>
      <c r="AB215" s="73">
        <v>174000</v>
      </c>
      <c r="AC215" s="90">
        <v>2549028</v>
      </c>
      <c r="AE215" s="90">
        <v>11380</v>
      </c>
      <c r="AF215" s="90">
        <v>1510099</v>
      </c>
      <c r="AG215" s="90">
        <v>226919.35</v>
      </c>
      <c r="AH215" s="90">
        <v>25358.83</v>
      </c>
      <c r="AJ215" s="90">
        <v>9870</v>
      </c>
      <c r="AK215" s="264">
        <f t="shared" si="19"/>
        <v>1897002.89</v>
      </c>
      <c r="AL215" s="265">
        <f t="shared" si="20"/>
        <v>97843.09</v>
      </c>
      <c r="AM215" s="289">
        <f t="shared" si="21"/>
        <v>1799159.7999999998</v>
      </c>
      <c r="AN215" s="284">
        <f t="shared" si="22"/>
        <v>4736449.83</v>
      </c>
      <c r="AO215" s="292">
        <f t="shared" si="23"/>
        <v>4332655.18</v>
      </c>
      <c r="AP215" s="266">
        <f t="shared" si="24"/>
        <v>403794.65000000037</v>
      </c>
    </row>
    <row r="216" spans="1:42" ht="15" thickBot="1" x14ac:dyDescent="0.25">
      <c r="A216" s="254" t="s">
        <v>353</v>
      </c>
      <c r="B216" s="254" t="s">
        <v>54</v>
      </c>
      <c r="C216" s="293">
        <v>1533</v>
      </c>
      <c r="D216" s="294" t="s">
        <v>1017</v>
      </c>
      <c r="E216" s="251" t="s">
        <v>2796</v>
      </c>
      <c r="F216" s="89">
        <v>638657.87</v>
      </c>
      <c r="G216" s="89">
        <v>57556</v>
      </c>
      <c r="H216" s="89">
        <v>87007.74</v>
      </c>
      <c r="K216" s="251">
        <v>146116.09</v>
      </c>
      <c r="L216" s="251">
        <v>255258.28</v>
      </c>
      <c r="O216" s="232">
        <v>0</v>
      </c>
      <c r="P216" s="232">
        <v>29853.88</v>
      </c>
      <c r="R216" s="232">
        <v>1756.08</v>
      </c>
      <c r="U216" s="251">
        <v>-715799.46</v>
      </c>
      <c r="V216" s="251">
        <v>1741122.88</v>
      </c>
      <c r="W216" s="73">
        <v>1089929.24</v>
      </c>
      <c r="X216" s="73">
        <v>13525</v>
      </c>
      <c r="Y216" s="73">
        <v>1019.01</v>
      </c>
      <c r="AA216" s="73">
        <v>868710</v>
      </c>
      <c r="AB216" s="73">
        <v>87500</v>
      </c>
      <c r="AC216" s="90">
        <v>1276443</v>
      </c>
      <c r="AD216" s="90">
        <v>4700</v>
      </c>
      <c r="AF216" s="90">
        <v>538011.30000000005</v>
      </c>
      <c r="AG216" s="90">
        <v>101869.35</v>
      </c>
      <c r="AH216" s="90">
        <v>0</v>
      </c>
      <c r="AK216" s="264">
        <f t="shared" si="19"/>
        <v>783221.61</v>
      </c>
      <c r="AL216" s="265">
        <f t="shared" si="20"/>
        <v>31609.96</v>
      </c>
      <c r="AM216" s="289">
        <f t="shared" si="21"/>
        <v>751611.65</v>
      </c>
      <c r="AN216" s="284">
        <f t="shared" si="22"/>
        <v>2060683.25</v>
      </c>
      <c r="AO216" s="292">
        <f t="shared" si="23"/>
        <v>1921023.6500000001</v>
      </c>
      <c r="AP216" s="266">
        <f t="shared" si="24"/>
        <v>139659.59999999986</v>
      </c>
    </row>
    <row r="217" spans="1:42" ht="15" thickBot="1" x14ac:dyDescent="0.25">
      <c r="A217" s="254" t="s">
        <v>356</v>
      </c>
      <c r="B217" s="254" t="s">
        <v>43</v>
      </c>
      <c r="C217" s="293">
        <v>6007</v>
      </c>
      <c r="D217" s="294" t="s">
        <v>1018</v>
      </c>
      <c r="E217" s="251" t="s">
        <v>2651</v>
      </c>
      <c r="F217" s="89">
        <v>615969.01</v>
      </c>
      <c r="G217" s="89">
        <v>30664.25</v>
      </c>
      <c r="H217" s="89">
        <v>95303.1</v>
      </c>
      <c r="K217" s="251">
        <v>884585.22</v>
      </c>
      <c r="L217" s="251">
        <v>665342.85</v>
      </c>
      <c r="O217" s="232">
        <v>0</v>
      </c>
      <c r="P217" s="232">
        <v>4127.72</v>
      </c>
      <c r="R217" s="232">
        <v>1691.45</v>
      </c>
      <c r="S217" s="251">
        <v>0</v>
      </c>
      <c r="U217" s="251">
        <v>145207.03</v>
      </c>
      <c r="V217" s="251">
        <v>3760347.17</v>
      </c>
      <c r="W217" s="73">
        <v>2263000.67</v>
      </c>
      <c r="X217" s="73">
        <v>342210</v>
      </c>
      <c r="Y217" s="73">
        <v>758.07</v>
      </c>
      <c r="AA217" s="73">
        <v>1294536</v>
      </c>
      <c r="AB217" s="73">
        <v>199300</v>
      </c>
      <c r="AC217" s="90">
        <v>2218702</v>
      </c>
      <c r="AF217" s="90">
        <v>966786.81</v>
      </c>
      <c r="AG217" s="90">
        <v>360959.94</v>
      </c>
      <c r="AK217" s="264">
        <f t="shared" si="19"/>
        <v>741936.36</v>
      </c>
      <c r="AL217" s="265">
        <f t="shared" si="20"/>
        <v>5819.17</v>
      </c>
      <c r="AM217" s="289">
        <f t="shared" si="21"/>
        <v>736117.19</v>
      </c>
      <c r="AN217" s="284">
        <f t="shared" si="22"/>
        <v>4099804.7399999998</v>
      </c>
      <c r="AO217" s="292">
        <f t="shared" si="23"/>
        <v>3546448.75</v>
      </c>
      <c r="AP217" s="266">
        <f t="shared" si="24"/>
        <v>553355.98999999976</v>
      </c>
    </row>
    <row r="218" spans="1:42" ht="15" thickBot="1" x14ac:dyDescent="0.25">
      <c r="A218" s="254" t="s">
        <v>356</v>
      </c>
      <c r="B218" s="254" t="s">
        <v>43</v>
      </c>
      <c r="C218" s="293">
        <v>2330</v>
      </c>
      <c r="D218" s="294" t="s">
        <v>1019</v>
      </c>
      <c r="E218" s="251" t="s">
        <v>2655</v>
      </c>
      <c r="F218" s="89">
        <v>565250.53</v>
      </c>
      <c r="G218" s="89">
        <v>20000</v>
      </c>
      <c r="H218" s="89">
        <v>144609.34</v>
      </c>
      <c r="K218" s="251">
        <v>223613.08</v>
      </c>
      <c r="L218" s="251">
        <v>198057.1</v>
      </c>
      <c r="O218" s="232">
        <v>12980</v>
      </c>
      <c r="P218" s="232">
        <v>47899.28</v>
      </c>
      <c r="R218" s="232">
        <v>27170.3</v>
      </c>
      <c r="U218" s="251">
        <v>41301.4</v>
      </c>
      <c r="V218" s="251">
        <v>1870864.76</v>
      </c>
      <c r="W218" s="73">
        <v>1214254.1000000001</v>
      </c>
      <c r="X218" s="73">
        <v>115900</v>
      </c>
      <c r="Y218" s="73">
        <v>683.59</v>
      </c>
      <c r="AA218" s="73">
        <v>1266872</v>
      </c>
      <c r="AC218" s="90">
        <v>1501944</v>
      </c>
      <c r="AF218" s="90">
        <v>645139.26</v>
      </c>
      <c r="AG218" s="90">
        <v>190178.6</v>
      </c>
      <c r="AK218" s="264">
        <f t="shared" si="19"/>
        <v>729859.87</v>
      </c>
      <c r="AL218" s="265">
        <f t="shared" si="20"/>
        <v>88049.58</v>
      </c>
      <c r="AM218" s="289">
        <f t="shared" si="21"/>
        <v>641810.29</v>
      </c>
      <c r="AN218" s="284">
        <f t="shared" si="22"/>
        <v>2597709.6900000004</v>
      </c>
      <c r="AO218" s="292">
        <f t="shared" si="23"/>
        <v>2337261.86</v>
      </c>
      <c r="AP218" s="266">
        <f t="shared" si="24"/>
        <v>260447.83000000054</v>
      </c>
    </row>
    <row r="219" spans="1:42" ht="15" thickBot="1" x14ac:dyDescent="0.25">
      <c r="A219" s="254" t="s">
        <v>356</v>
      </c>
      <c r="B219" s="254" t="s">
        <v>43</v>
      </c>
      <c r="C219" s="293">
        <v>2684</v>
      </c>
      <c r="D219" s="294" t="s">
        <v>1020</v>
      </c>
      <c r="E219" s="251" t="s">
        <v>2656</v>
      </c>
      <c r="F219" s="89">
        <v>799060.36</v>
      </c>
      <c r="G219" s="89">
        <v>32327.5</v>
      </c>
      <c r="H219" s="89">
        <v>80148.160000000003</v>
      </c>
      <c r="K219" s="251">
        <v>834559</v>
      </c>
      <c r="L219" s="251">
        <v>362175.24</v>
      </c>
      <c r="O219" s="232">
        <v>3500</v>
      </c>
      <c r="P219" s="232">
        <v>123200.72</v>
      </c>
      <c r="R219" s="232">
        <v>4052</v>
      </c>
      <c r="U219" s="251">
        <v>290199.67999999999</v>
      </c>
      <c r="V219" s="251">
        <v>1770327</v>
      </c>
      <c r="W219" s="73">
        <v>1504086.22</v>
      </c>
      <c r="X219" s="73">
        <v>155000</v>
      </c>
      <c r="Y219" s="73">
        <v>1393.21</v>
      </c>
      <c r="AA219" s="73">
        <v>1034181.6</v>
      </c>
      <c r="AB219" s="73">
        <v>118000</v>
      </c>
      <c r="AC219" s="90">
        <v>1673781.6</v>
      </c>
      <c r="AF219" s="90">
        <v>1042247.63</v>
      </c>
      <c r="AG219" s="90">
        <v>119183.94</v>
      </c>
      <c r="AK219" s="264">
        <f t="shared" si="19"/>
        <v>911536.02</v>
      </c>
      <c r="AL219" s="265">
        <f t="shared" si="20"/>
        <v>130752.72</v>
      </c>
      <c r="AM219" s="289">
        <f t="shared" si="21"/>
        <v>780783.3</v>
      </c>
      <c r="AN219" s="284">
        <f t="shared" si="22"/>
        <v>2812661.03</v>
      </c>
      <c r="AO219" s="292">
        <f t="shared" si="23"/>
        <v>2835213.17</v>
      </c>
      <c r="AP219" s="266">
        <f t="shared" si="24"/>
        <v>-22552.14000000013</v>
      </c>
    </row>
    <row r="220" spans="1:42" ht="15" thickBot="1" x14ac:dyDescent="0.25">
      <c r="A220" s="254" t="s">
        <v>356</v>
      </c>
      <c r="B220" s="254" t="s">
        <v>43</v>
      </c>
      <c r="C220" s="293">
        <v>7170</v>
      </c>
      <c r="D220" s="294" t="s">
        <v>1021</v>
      </c>
      <c r="E220" s="251" t="s">
        <v>2659</v>
      </c>
      <c r="F220" s="89">
        <v>839278.07</v>
      </c>
      <c r="G220" s="89">
        <v>110674.6</v>
      </c>
      <c r="H220" s="89">
        <v>343702.1</v>
      </c>
      <c r="K220" s="251">
        <v>482546.82</v>
      </c>
      <c r="L220" s="251">
        <v>647454.62</v>
      </c>
      <c r="O220" s="232">
        <v>14070</v>
      </c>
      <c r="P220" s="232">
        <v>98253.96</v>
      </c>
      <c r="R220" s="232">
        <v>746.38</v>
      </c>
      <c r="U220" s="251">
        <v>-66854.13</v>
      </c>
      <c r="V220" s="251">
        <v>4524693.96</v>
      </c>
      <c r="W220" s="73">
        <v>3968291.49</v>
      </c>
      <c r="X220" s="73">
        <v>372025</v>
      </c>
      <c r="Y220" s="73">
        <v>2376.06</v>
      </c>
      <c r="AA220" s="73">
        <v>1241983.5</v>
      </c>
      <c r="AC220" s="90">
        <v>2204710.2999999998</v>
      </c>
      <c r="AD220" s="90">
        <v>5000</v>
      </c>
      <c r="AF220" s="90">
        <v>1371769.54</v>
      </c>
      <c r="AG220" s="90">
        <v>727329.39</v>
      </c>
      <c r="AJ220" s="90">
        <v>478989</v>
      </c>
      <c r="AK220" s="264">
        <f t="shared" si="19"/>
        <v>1293654.77</v>
      </c>
      <c r="AL220" s="265">
        <f t="shared" si="20"/>
        <v>113070.34000000001</v>
      </c>
      <c r="AM220" s="289">
        <f t="shared" si="21"/>
        <v>1180584.43</v>
      </c>
      <c r="AN220" s="284">
        <f t="shared" si="22"/>
        <v>5584676.0499999998</v>
      </c>
      <c r="AO220" s="292">
        <f t="shared" si="23"/>
        <v>4787798.2299999995</v>
      </c>
      <c r="AP220" s="266">
        <f t="shared" si="24"/>
        <v>796877.8200000003</v>
      </c>
    </row>
    <row r="221" spans="1:42" x14ac:dyDescent="0.2">
      <c r="AK221" s="264">
        <f t="shared" si="19"/>
        <v>0</v>
      </c>
      <c r="AL221" s="265">
        <f t="shared" si="20"/>
        <v>0</v>
      </c>
      <c r="AM221" s="289">
        <f t="shared" si="21"/>
        <v>0</v>
      </c>
      <c r="AN221" s="284">
        <f t="shared" si="22"/>
        <v>0</v>
      </c>
      <c r="AO221" s="292">
        <f t="shared" si="23"/>
        <v>0</v>
      </c>
      <c r="AP221" s="266">
        <f t="shared" si="24"/>
        <v>0</v>
      </c>
    </row>
    <row r="222" spans="1:42" x14ac:dyDescent="0.2">
      <c r="AK222" s="264">
        <f t="shared" si="19"/>
        <v>0</v>
      </c>
      <c r="AL222" s="265">
        <f t="shared" si="20"/>
        <v>0</v>
      </c>
      <c r="AM222" s="289">
        <f t="shared" si="21"/>
        <v>0</v>
      </c>
      <c r="AN222" s="284">
        <f t="shared" si="22"/>
        <v>0</v>
      </c>
      <c r="AO222" s="292">
        <f t="shared" si="23"/>
        <v>0</v>
      </c>
      <c r="AP222" s="266">
        <f t="shared" si="24"/>
        <v>0</v>
      </c>
    </row>
  </sheetData>
  <autoFilter ref="A1:AQ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0"/>
  <sheetViews>
    <sheetView topLeftCell="U1" zoomScale="62" zoomScaleNormal="62" workbookViewId="0">
      <selection activeCell="AB1" sqref="A1:AB1048576"/>
    </sheetView>
  </sheetViews>
  <sheetFormatPr defaultColWidth="17.75" defaultRowHeight="14.25" x14ac:dyDescent="0.2"/>
  <cols>
    <col min="1" max="1" width="20.625" style="251" customWidth="1"/>
    <col min="2" max="4" width="17.75" style="89"/>
    <col min="5" max="6" width="17.75" style="251"/>
    <col min="7" max="10" width="17.75" style="232"/>
    <col min="11" max="14" width="17.75" style="251"/>
    <col min="15" max="20" width="17.75" style="73"/>
    <col min="21" max="27" width="17.75" style="90"/>
    <col min="28" max="28" width="33.125" style="90" bestFit="1" customWidth="1"/>
    <col min="29" max="16384" width="17.75" style="251"/>
  </cols>
  <sheetData>
    <row r="1" spans="1:28" x14ac:dyDescent="0.2">
      <c r="A1" s="251" t="s">
        <v>2456</v>
      </c>
      <c r="B1" s="89" t="s">
        <v>2457</v>
      </c>
      <c r="C1" s="89" t="s">
        <v>2458</v>
      </c>
      <c r="D1" s="89" t="s">
        <v>2459</v>
      </c>
      <c r="E1" s="251" t="s">
        <v>2460</v>
      </c>
      <c r="F1" s="251" t="s">
        <v>2461</v>
      </c>
      <c r="G1" s="232" t="s">
        <v>2463</v>
      </c>
      <c r="H1" s="232" t="s">
        <v>2464</v>
      </c>
      <c r="I1" s="232" t="s">
        <v>2465</v>
      </c>
      <c r="J1" s="232" t="s">
        <v>2466</v>
      </c>
      <c r="K1" s="251" t="s">
        <v>2467</v>
      </c>
      <c r="L1" s="251" t="s">
        <v>2468</v>
      </c>
      <c r="M1" s="251" t="s">
        <v>2469</v>
      </c>
      <c r="N1" s="251" t="s">
        <v>2470</v>
      </c>
      <c r="O1" s="73" t="s">
        <v>2471</v>
      </c>
      <c r="P1" s="73" t="s">
        <v>2472</v>
      </c>
      <c r="Q1" s="73" t="s">
        <v>2473</v>
      </c>
      <c r="R1" s="73" t="s">
        <v>2598</v>
      </c>
      <c r="S1" s="73" t="s">
        <v>2474</v>
      </c>
      <c r="T1" s="73" t="s">
        <v>2475</v>
      </c>
      <c r="U1" s="90" t="s">
        <v>2476</v>
      </c>
      <c r="V1" s="90" t="s">
        <v>2477</v>
      </c>
      <c r="W1" s="90" t="s">
        <v>2478</v>
      </c>
      <c r="X1" s="90" t="s">
        <v>2479</v>
      </c>
      <c r="Y1" s="90" t="s">
        <v>2480</v>
      </c>
      <c r="Z1" s="90" t="s">
        <v>2599</v>
      </c>
      <c r="AA1" s="90" t="s">
        <v>2600</v>
      </c>
      <c r="AB1" s="90" t="s">
        <v>2481</v>
      </c>
    </row>
    <row r="2" spans="1:28" x14ac:dyDescent="0.2">
      <c r="A2" s="251" t="s">
        <v>2482</v>
      </c>
      <c r="B2" s="89" t="s">
        <v>2483</v>
      </c>
      <c r="C2" s="89" t="s">
        <v>2484</v>
      </c>
      <c r="D2" s="89" t="s">
        <v>2485</v>
      </c>
      <c r="E2" s="251" t="s">
        <v>2486</v>
      </c>
      <c r="F2" s="251" t="s">
        <v>2487</v>
      </c>
      <c r="G2" s="232" t="s">
        <v>2489</v>
      </c>
      <c r="H2" s="232" t="s">
        <v>2490</v>
      </c>
      <c r="I2" s="232" t="s">
        <v>2491</v>
      </c>
      <c r="J2" s="232" t="s">
        <v>2492</v>
      </c>
      <c r="K2" s="251" t="s">
        <v>2493</v>
      </c>
      <c r="L2" s="251" t="s">
        <v>2494</v>
      </c>
      <c r="M2" s="251" t="s">
        <v>2495</v>
      </c>
      <c r="N2" s="251" t="s">
        <v>2496</v>
      </c>
      <c r="O2" s="73" t="s">
        <v>2497</v>
      </c>
      <c r="P2" s="73" t="s">
        <v>2498</v>
      </c>
      <c r="Q2" s="73" t="s">
        <v>2499</v>
      </c>
      <c r="R2" s="73" t="s">
        <v>2604</v>
      </c>
      <c r="S2" s="73" t="s">
        <v>2500</v>
      </c>
      <c r="T2" s="73" t="s">
        <v>2501</v>
      </c>
      <c r="U2" s="90" t="s">
        <v>2502</v>
      </c>
      <c r="V2" s="90" t="s">
        <v>2503</v>
      </c>
      <c r="W2" s="90" t="s">
        <v>2504</v>
      </c>
      <c r="X2" s="90" t="s">
        <v>2505</v>
      </c>
      <c r="Y2" s="90" t="s">
        <v>2506</v>
      </c>
      <c r="Z2" s="90" t="s">
        <v>2605</v>
      </c>
      <c r="AA2" s="90" t="s">
        <v>2606</v>
      </c>
      <c r="AB2" s="90" t="s">
        <v>2507</v>
      </c>
    </row>
    <row r="3" spans="1:28" x14ac:dyDescent="0.2">
      <c r="A3" s="251" t="s">
        <v>2508</v>
      </c>
      <c r="B3" s="89">
        <v>82090754.040000007</v>
      </c>
      <c r="C3" s="89">
        <v>3798305.36</v>
      </c>
      <c r="D3" s="89">
        <v>9223664.2200000007</v>
      </c>
      <c r="E3" s="251">
        <v>128576444.88</v>
      </c>
      <c r="F3" s="251">
        <v>26231914.739999998</v>
      </c>
      <c r="G3" s="232">
        <v>1177995.01</v>
      </c>
      <c r="H3" s="232">
        <v>3157354.14</v>
      </c>
      <c r="I3" s="232">
        <v>5837679.4400000004</v>
      </c>
      <c r="J3" s="232">
        <v>148969.01999999999</v>
      </c>
      <c r="K3" s="251">
        <v>4085454.32</v>
      </c>
      <c r="L3" s="251">
        <v>-12154050.18</v>
      </c>
      <c r="M3" s="251">
        <v>8066078.3799999999</v>
      </c>
      <c r="N3" s="251">
        <v>224399334.74000001</v>
      </c>
      <c r="O3" s="73">
        <v>153533959.72</v>
      </c>
      <c r="P3" s="73">
        <v>8426150.6099999994</v>
      </c>
      <c r="Q3" s="73">
        <v>115184.43</v>
      </c>
      <c r="R3" s="73">
        <v>21233.57</v>
      </c>
      <c r="S3" s="73">
        <v>128746227.29000001</v>
      </c>
      <c r="T3" s="73">
        <v>12203124.029999999</v>
      </c>
      <c r="U3" s="90">
        <v>182374268.38</v>
      </c>
      <c r="V3" s="90">
        <v>196707</v>
      </c>
      <c r="W3" s="90">
        <v>129508.9</v>
      </c>
      <c r="X3" s="90">
        <v>68329708.909999996</v>
      </c>
      <c r="Y3" s="90">
        <v>24435818.149999999</v>
      </c>
      <c r="Z3" s="90">
        <v>51094.5</v>
      </c>
      <c r="AA3" s="90">
        <v>104571.23</v>
      </c>
      <c r="AB3" s="90">
        <v>1412986.65</v>
      </c>
    </row>
    <row r="4" spans="1:28" x14ac:dyDescent="0.2">
      <c r="A4" s="251" t="s">
        <v>2806</v>
      </c>
      <c r="B4" s="89">
        <v>996518.12</v>
      </c>
      <c r="C4" s="89">
        <v>11890.5</v>
      </c>
      <c r="D4" s="89">
        <v>79607.539999999994</v>
      </c>
      <c r="E4" s="251">
        <v>4626039.3499999996</v>
      </c>
      <c r="F4" s="251">
        <v>343611.56</v>
      </c>
      <c r="J4" s="232">
        <v>940.53</v>
      </c>
      <c r="K4" s="251">
        <v>54570</v>
      </c>
      <c r="M4" s="251">
        <v>148710.29999999999</v>
      </c>
      <c r="N4" s="251">
        <v>1723269</v>
      </c>
      <c r="O4" s="73">
        <v>1754486.86</v>
      </c>
      <c r="Q4" s="73">
        <v>1560.34</v>
      </c>
      <c r="S4" s="73">
        <v>2180891.5</v>
      </c>
      <c r="T4" s="73">
        <v>366860</v>
      </c>
      <c r="U4" s="90">
        <v>2679150.5</v>
      </c>
      <c r="X4" s="90">
        <v>872680.75</v>
      </c>
      <c r="Y4" s="90">
        <v>285906.94</v>
      </c>
      <c r="AB4" s="90">
        <v>39652</v>
      </c>
    </row>
    <row r="5" spans="1:28" x14ac:dyDescent="0.2">
      <c r="A5" s="251" t="s">
        <v>2807</v>
      </c>
      <c r="B5" s="89">
        <v>290571.28000000003</v>
      </c>
      <c r="C5" s="89">
        <v>0</v>
      </c>
      <c r="D5" s="89">
        <v>208266.99</v>
      </c>
      <c r="E5" s="251">
        <v>597098.29</v>
      </c>
      <c r="F5" s="251">
        <v>263527.88</v>
      </c>
      <c r="G5" s="232">
        <v>0</v>
      </c>
      <c r="J5" s="232">
        <v>868.99</v>
      </c>
      <c r="K5" s="251">
        <v>302230</v>
      </c>
      <c r="M5" s="251">
        <v>13152.09</v>
      </c>
      <c r="N5" s="251">
        <v>1740746.12</v>
      </c>
      <c r="O5" s="73">
        <v>783295.96</v>
      </c>
      <c r="P5" s="73">
        <v>16300</v>
      </c>
      <c r="Q5" s="73">
        <v>316.89</v>
      </c>
      <c r="S5" s="73">
        <v>1019143</v>
      </c>
      <c r="T5" s="73">
        <v>332010</v>
      </c>
      <c r="U5" s="90">
        <v>1188343</v>
      </c>
      <c r="X5" s="90">
        <v>527239.49</v>
      </c>
      <c r="Y5" s="90">
        <v>207836.66</v>
      </c>
      <c r="AB5" s="90">
        <v>38380</v>
      </c>
    </row>
    <row r="6" spans="1:28" x14ac:dyDescent="0.2">
      <c r="A6" s="251" t="s">
        <v>2808</v>
      </c>
      <c r="B6" s="89">
        <v>597853.43999999994</v>
      </c>
      <c r="C6" s="89">
        <v>63669.5</v>
      </c>
      <c r="D6" s="89">
        <v>92156.91</v>
      </c>
      <c r="E6" s="251">
        <v>1175187.3700000001</v>
      </c>
      <c r="F6" s="251">
        <v>753893.33</v>
      </c>
      <c r="G6" s="232">
        <v>0</v>
      </c>
      <c r="H6" s="232">
        <v>224.7</v>
      </c>
      <c r="J6" s="232">
        <v>450.47</v>
      </c>
      <c r="K6" s="251">
        <v>89300</v>
      </c>
      <c r="M6" s="251">
        <v>194000</v>
      </c>
      <c r="N6" s="251">
        <v>2169071.4500000002</v>
      </c>
      <c r="O6" s="73">
        <v>2087907.65</v>
      </c>
      <c r="P6" s="73">
        <v>101085</v>
      </c>
      <c r="Q6" s="73">
        <v>677.51</v>
      </c>
      <c r="R6" s="73">
        <v>1880</v>
      </c>
      <c r="S6" s="73">
        <v>1604624.5</v>
      </c>
      <c r="T6" s="73">
        <v>313707</v>
      </c>
      <c r="U6" s="90">
        <v>2589769.5</v>
      </c>
      <c r="X6" s="90">
        <v>1170892.45</v>
      </c>
      <c r="Y6" s="90">
        <v>10456.870000000001</v>
      </c>
      <c r="AB6" s="90">
        <v>500</v>
      </c>
    </row>
    <row r="7" spans="1:28" x14ac:dyDescent="0.2">
      <c r="A7" s="251" t="s">
        <v>2809</v>
      </c>
      <c r="B7" s="89">
        <v>859631.19</v>
      </c>
      <c r="C7" s="89">
        <v>9968</v>
      </c>
      <c r="D7" s="89">
        <v>191661.92</v>
      </c>
      <c r="E7" s="251">
        <v>362460.03</v>
      </c>
      <c r="F7" s="251">
        <v>269894.06</v>
      </c>
      <c r="H7" s="232">
        <v>0</v>
      </c>
      <c r="I7" s="232">
        <v>358483</v>
      </c>
      <c r="J7" s="232">
        <v>690.81</v>
      </c>
      <c r="M7" s="251">
        <v>7188.65</v>
      </c>
      <c r="N7" s="251">
        <v>235221.96</v>
      </c>
      <c r="O7" s="73">
        <v>1062973.96</v>
      </c>
      <c r="S7" s="73">
        <v>1467190.3</v>
      </c>
      <c r="T7" s="73">
        <v>345565</v>
      </c>
      <c r="U7" s="90">
        <v>1770145.3</v>
      </c>
      <c r="X7" s="90">
        <v>679217.52</v>
      </c>
      <c r="Y7" s="90">
        <v>121285.72</v>
      </c>
      <c r="AB7" s="90">
        <v>26142</v>
      </c>
    </row>
    <row r="8" spans="1:28" x14ac:dyDescent="0.2">
      <c r="A8" s="251" t="s">
        <v>2810</v>
      </c>
      <c r="B8" s="89">
        <v>638137.42000000004</v>
      </c>
      <c r="C8" s="89">
        <v>42570.75</v>
      </c>
      <c r="D8" s="89">
        <v>141691.06</v>
      </c>
      <c r="E8" s="251">
        <v>527473.03</v>
      </c>
      <c r="F8" s="251">
        <v>211672.25</v>
      </c>
      <c r="H8" s="232">
        <v>3634.91</v>
      </c>
      <c r="J8" s="232">
        <v>78.16</v>
      </c>
      <c r="M8" s="251">
        <v>67700.97</v>
      </c>
      <c r="N8" s="251">
        <v>1649277.25</v>
      </c>
      <c r="O8" s="73">
        <v>1058439.3799999999</v>
      </c>
      <c r="Q8" s="73">
        <v>1067.06</v>
      </c>
      <c r="R8" s="73">
        <v>100</v>
      </c>
      <c r="S8" s="73">
        <v>799810</v>
      </c>
      <c r="T8" s="73">
        <v>159000</v>
      </c>
      <c r="U8" s="90">
        <v>1079993</v>
      </c>
      <c r="X8" s="90">
        <v>618889.12</v>
      </c>
      <c r="Y8" s="90">
        <v>133225.23000000001</v>
      </c>
      <c r="AA8" s="90">
        <v>100</v>
      </c>
      <c r="AB8" s="90">
        <v>22424</v>
      </c>
    </row>
    <row r="9" spans="1:28" x14ac:dyDescent="0.2">
      <c r="A9" s="251" t="s">
        <v>2811</v>
      </c>
      <c r="B9" s="89">
        <v>797783.44</v>
      </c>
      <c r="C9" s="89">
        <v>0</v>
      </c>
      <c r="D9" s="89">
        <v>125684.45</v>
      </c>
      <c r="E9" s="251">
        <v>274861.77</v>
      </c>
      <c r="F9" s="251">
        <v>150715.5</v>
      </c>
      <c r="J9" s="232">
        <v>6</v>
      </c>
      <c r="K9" s="251">
        <v>115750</v>
      </c>
      <c r="M9" s="251">
        <v>25326.66</v>
      </c>
      <c r="N9" s="251">
        <v>991159.3</v>
      </c>
      <c r="O9" s="73">
        <v>868083.43</v>
      </c>
      <c r="P9" s="73">
        <v>84520</v>
      </c>
      <c r="Q9" s="73">
        <v>1210.53</v>
      </c>
      <c r="R9" s="73">
        <v>400</v>
      </c>
      <c r="S9" s="73">
        <v>928515</v>
      </c>
      <c r="T9" s="73">
        <v>371520</v>
      </c>
      <c r="U9" s="90">
        <v>1443605</v>
      </c>
      <c r="X9" s="90">
        <v>612989.98</v>
      </c>
      <c r="Y9" s="90">
        <v>122898.99</v>
      </c>
      <c r="AA9" s="90">
        <v>1</v>
      </c>
      <c r="AB9" s="90">
        <v>19748</v>
      </c>
    </row>
    <row r="10" spans="1:28" x14ac:dyDescent="0.2">
      <c r="A10" s="251" t="s">
        <v>2812</v>
      </c>
      <c r="B10" s="89">
        <v>540875.23</v>
      </c>
      <c r="C10" s="89">
        <v>0</v>
      </c>
      <c r="D10" s="89">
        <v>121092.62</v>
      </c>
      <c r="E10" s="251">
        <v>824418.24</v>
      </c>
      <c r="F10" s="251">
        <v>225651.07</v>
      </c>
      <c r="G10" s="232">
        <v>0</v>
      </c>
      <c r="H10" s="232">
        <v>2674.59</v>
      </c>
      <c r="J10" s="232">
        <v>231.9</v>
      </c>
      <c r="K10" s="251">
        <v>252110</v>
      </c>
      <c r="M10" s="251">
        <v>50837.51</v>
      </c>
      <c r="N10" s="251">
        <v>169383.81</v>
      </c>
      <c r="O10" s="73">
        <v>702744.42</v>
      </c>
      <c r="P10" s="73">
        <v>54614</v>
      </c>
      <c r="Q10" s="73">
        <v>437.8</v>
      </c>
      <c r="S10" s="73">
        <v>888609</v>
      </c>
      <c r="T10" s="73">
        <v>241290</v>
      </c>
      <c r="U10" s="90">
        <v>1042869</v>
      </c>
      <c r="X10" s="90">
        <v>470683.39</v>
      </c>
      <c r="Y10" s="90">
        <v>208212.05</v>
      </c>
      <c r="AB10" s="90">
        <v>500</v>
      </c>
    </row>
    <row r="11" spans="1:28" x14ac:dyDescent="0.2">
      <c r="A11" s="251" t="s">
        <v>2813</v>
      </c>
      <c r="B11" s="89">
        <v>1836298.58</v>
      </c>
      <c r="C11" s="89">
        <v>102197</v>
      </c>
      <c r="D11" s="89">
        <v>43371.65</v>
      </c>
      <c r="E11" s="251">
        <v>735212.79</v>
      </c>
      <c r="F11" s="251">
        <v>550665.01</v>
      </c>
      <c r="G11" s="232">
        <v>0</v>
      </c>
      <c r="J11" s="232">
        <v>723.13</v>
      </c>
      <c r="M11" s="251">
        <v>126736.67</v>
      </c>
      <c r="N11" s="251">
        <v>668274.24</v>
      </c>
      <c r="O11" s="73">
        <v>1582314.72</v>
      </c>
      <c r="P11" s="73">
        <v>425813</v>
      </c>
      <c r="Q11" s="73">
        <v>2419.1999999999998</v>
      </c>
      <c r="R11" s="73">
        <v>6750</v>
      </c>
      <c r="S11" s="73">
        <v>1436969.5</v>
      </c>
      <c r="T11" s="73">
        <v>685598</v>
      </c>
      <c r="U11" s="90">
        <v>2176499.5</v>
      </c>
      <c r="X11" s="90">
        <v>966668.24</v>
      </c>
      <c r="Y11" s="90">
        <v>283172.21000000002</v>
      </c>
      <c r="AB11" s="90">
        <v>45675</v>
      </c>
    </row>
    <row r="12" spans="1:28" x14ac:dyDescent="0.2">
      <c r="A12" s="251" t="s">
        <v>2814</v>
      </c>
      <c r="B12" s="89">
        <v>775894.33</v>
      </c>
      <c r="C12" s="89">
        <v>22430</v>
      </c>
      <c r="D12" s="89">
        <v>76854.02</v>
      </c>
      <c r="E12" s="251">
        <v>805790.58</v>
      </c>
      <c r="F12" s="251">
        <v>213361.45</v>
      </c>
      <c r="G12" s="232">
        <v>0</v>
      </c>
      <c r="I12" s="232">
        <v>29650</v>
      </c>
      <c r="J12" s="232">
        <v>508.67</v>
      </c>
      <c r="M12" s="251">
        <v>58240</v>
      </c>
      <c r="N12" s="251">
        <v>2102009.77</v>
      </c>
      <c r="O12" s="73">
        <v>932361.48</v>
      </c>
      <c r="Q12" s="73">
        <v>1263.3800000000001</v>
      </c>
      <c r="R12" s="73">
        <v>50</v>
      </c>
      <c r="S12" s="73">
        <v>1470410</v>
      </c>
      <c r="T12" s="73">
        <v>84708</v>
      </c>
      <c r="U12" s="90">
        <v>1766506</v>
      </c>
      <c r="X12" s="90">
        <v>435827.95</v>
      </c>
      <c r="Y12" s="90">
        <v>125875.13</v>
      </c>
      <c r="AB12" s="90">
        <v>26075</v>
      </c>
    </row>
    <row r="13" spans="1:28" x14ac:dyDescent="0.2">
      <c r="A13" s="251" t="s">
        <v>2815</v>
      </c>
      <c r="B13" s="89">
        <v>918962.29</v>
      </c>
      <c r="C13" s="89">
        <v>180</v>
      </c>
      <c r="D13" s="89">
        <v>89807.09</v>
      </c>
      <c r="E13" s="251">
        <v>1141391.77</v>
      </c>
      <c r="F13" s="251">
        <v>155003.32999999999</v>
      </c>
      <c r="J13" s="232">
        <v>76.03</v>
      </c>
      <c r="K13" s="251">
        <v>48295.5</v>
      </c>
      <c r="M13" s="251">
        <v>87428.31</v>
      </c>
      <c r="N13" s="251">
        <v>1442563.02</v>
      </c>
      <c r="O13" s="73">
        <v>1083467.92</v>
      </c>
      <c r="Q13" s="73">
        <v>1062.6199999999999</v>
      </c>
      <c r="S13" s="73">
        <v>1338739</v>
      </c>
      <c r="T13" s="73">
        <v>629191</v>
      </c>
      <c r="U13" s="90">
        <v>1970139</v>
      </c>
      <c r="X13" s="90">
        <v>719308.97</v>
      </c>
      <c r="Y13" s="90">
        <v>177510.79</v>
      </c>
      <c r="AB13" s="90">
        <v>10500</v>
      </c>
    </row>
    <row r="14" spans="1:28" x14ac:dyDescent="0.2">
      <c r="A14" s="251" t="s">
        <v>2816</v>
      </c>
      <c r="B14" s="89">
        <v>345931.08</v>
      </c>
      <c r="C14" s="89">
        <v>0</v>
      </c>
      <c r="D14" s="89">
        <v>45849.83</v>
      </c>
      <c r="E14" s="251">
        <v>1087047.55</v>
      </c>
      <c r="F14" s="251">
        <v>173479.97</v>
      </c>
      <c r="J14" s="232">
        <v>168</v>
      </c>
      <c r="K14" s="251">
        <v>30845</v>
      </c>
      <c r="M14" s="251">
        <v>36920.99</v>
      </c>
      <c r="N14" s="251">
        <v>484200</v>
      </c>
      <c r="O14" s="73">
        <v>940261.77</v>
      </c>
      <c r="P14" s="73">
        <v>156850</v>
      </c>
      <c r="Q14" s="73">
        <v>328.81</v>
      </c>
      <c r="S14" s="73">
        <v>1298313</v>
      </c>
      <c r="T14" s="73">
        <v>606260</v>
      </c>
      <c r="U14" s="90">
        <v>1775313</v>
      </c>
      <c r="X14" s="90">
        <v>713289.17</v>
      </c>
      <c r="Y14" s="90">
        <v>137832.95000000001</v>
      </c>
      <c r="AB14" s="90">
        <v>21771</v>
      </c>
    </row>
    <row r="15" spans="1:28" x14ac:dyDescent="0.2">
      <c r="A15" s="251" t="s">
        <v>2817</v>
      </c>
      <c r="B15" s="89">
        <v>1687632.58</v>
      </c>
      <c r="C15" s="89">
        <v>29842.5</v>
      </c>
      <c r="D15" s="89">
        <v>118691.88</v>
      </c>
      <c r="E15" s="251">
        <v>475158.16</v>
      </c>
      <c r="F15" s="251">
        <v>38420.050000000003</v>
      </c>
      <c r="G15" s="232">
        <v>0</v>
      </c>
      <c r="H15" s="232">
        <v>5015.43</v>
      </c>
      <c r="I15" s="232">
        <v>337315</v>
      </c>
      <c r="J15" s="232">
        <v>692.15</v>
      </c>
      <c r="K15" s="251">
        <v>244134.52</v>
      </c>
      <c r="M15" s="251">
        <v>12459.14</v>
      </c>
      <c r="N15" s="251">
        <v>1884119.29</v>
      </c>
      <c r="O15" s="73">
        <v>1933887.38</v>
      </c>
      <c r="Q15" s="73">
        <v>1772.51</v>
      </c>
      <c r="R15" s="73">
        <v>510</v>
      </c>
      <c r="S15" s="73">
        <v>1314566.08</v>
      </c>
      <c r="T15" s="73">
        <v>364820</v>
      </c>
      <c r="U15" s="90">
        <v>1712575.08</v>
      </c>
      <c r="V15" s="90">
        <v>2340</v>
      </c>
      <c r="X15" s="90">
        <v>1563805.8</v>
      </c>
      <c r="Y15" s="90">
        <v>509420.92</v>
      </c>
      <c r="AB15" s="90">
        <v>38205</v>
      </c>
    </row>
    <row r="16" spans="1:28" x14ac:dyDescent="0.2">
      <c r="A16" s="251" t="s">
        <v>2818</v>
      </c>
      <c r="B16" s="89">
        <v>599292.69999999995</v>
      </c>
      <c r="C16" s="89">
        <v>0</v>
      </c>
      <c r="D16" s="89">
        <v>41863</v>
      </c>
      <c r="E16" s="251">
        <v>660616.4</v>
      </c>
      <c r="F16" s="251">
        <v>217323.93</v>
      </c>
      <c r="G16" s="232">
        <v>0</v>
      </c>
      <c r="J16" s="232">
        <v>245.69</v>
      </c>
      <c r="M16" s="251">
        <v>29350</v>
      </c>
      <c r="N16" s="251">
        <v>2403607</v>
      </c>
      <c r="O16" s="73">
        <v>1156412.44</v>
      </c>
      <c r="P16" s="73">
        <v>170720</v>
      </c>
      <c r="Q16" s="73">
        <v>467.79</v>
      </c>
      <c r="S16" s="73">
        <v>1216075.2</v>
      </c>
      <c r="T16" s="73">
        <v>21942</v>
      </c>
      <c r="U16" s="90">
        <v>1724275.2</v>
      </c>
      <c r="V16" s="90">
        <v>2540</v>
      </c>
      <c r="X16" s="90">
        <v>461388</v>
      </c>
      <c r="Y16" s="90">
        <v>154149.6</v>
      </c>
      <c r="AB16" s="90">
        <v>24364</v>
      </c>
    </row>
    <row r="17" spans="1:28" x14ac:dyDescent="0.2">
      <c r="A17" s="251" t="s">
        <v>2819</v>
      </c>
      <c r="B17" s="89">
        <v>1627066.25</v>
      </c>
      <c r="C17" s="89">
        <v>0</v>
      </c>
      <c r="D17" s="89">
        <v>190891.37</v>
      </c>
      <c r="E17" s="251">
        <v>447212.43</v>
      </c>
      <c r="F17" s="251">
        <v>133652.63</v>
      </c>
      <c r="G17" s="232">
        <v>0</v>
      </c>
      <c r="J17" s="232">
        <v>1618.29</v>
      </c>
      <c r="K17" s="251">
        <v>441685</v>
      </c>
      <c r="M17" s="251">
        <v>71794.75</v>
      </c>
      <c r="N17" s="251">
        <v>2696435.34</v>
      </c>
      <c r="O17" s="73">
        <v>1438873.52</v>
      </c>
      <c r="Q17" s="73">
        <v>1975.14</v>
      </c>
      <c r="S17" s="73">
        <v>779515.8</v>
      </c>
      <c r="T17" s="73">
        <v>106800</v>
      </c>
      <c r="U17" s="90">
        <v>1142579.8</v>
      </c>
      <c r="X17" s="90">
        <v>910828.67</v>
      </c>
      <c r="Y17" s="90">
        <v>104877.09</v>
      </c>
      <c r="AB17" s="90">
        <v>33824</v>
      </c>
    </row>
    <row r="18" spans="1:28" x14ac:dyDescent="0.2">
      <c r="A18" s="251" t="s">
        <v>2820</v>
      </c>
      <c r="B18" s="89">
        <v>656064.43999999994</v>
      </c>
      <c r="C18" s="89">
        <v>34830</v>
      </c>
      <c r="D18" s="89">
        <v>100269.62</v>
      </c>
      <c r="E18" s="251">
        <v>1033984.87</v>
      </c>
      <c r="F18" s="251">
        <v>329028.64</v>
      </c>
      <c r="G18" s="232">
        <v>2000</v>
      </c>
      <c r="H18" s="232">
        <v>7930</v>
      </c>
      <c r="J18" s="232">
        <v>674.14</v>
      </c>
      <c r="K18" s="251">
        <v>129480</v>
      </c>
      <c r="M18" s="251">
        <v>56812.800000000003</v>
      </c>
      <c r="N18" s="251">
        <v>2510757.66</v>
      </c>
      <c r="O18" s="73">
        <v>1262618.76</v>
      </c>
      <c r="P18" s="73">
        <v>184685</v>
      </c>
      <c r="Q18" s="73">
        <v>1430.53</v>
      </c>
      <c r="S18" s="73">
        <v>1189877.5</v>
      </c>
      <c r="T18" s="73">
        <v>739310</v>
      </c>
      <c r="U18" s="90">
        <v>1963941.5</v>
      </c>
      <c r="X18" s="90">
        <v>949769</v>
      </c>
      <c r="Y18" s="90">
        <v>248577.82</v>
      </c>
      <c r="AB18" s="90">
        <v>36729</v>
      </c>
    </row>
    <row r="19" spans="1:28" x14ac:dyDescent="0.2">
      <c r="A19" s="251" t="s">
        <v>2821</v>
      </c>
      <c r="B19" s="89">
        <v>1655447.57</v>
      </c>
      <c r="C19" s="89">
        <v>0</v>
      </c>
      <c r="D19" s="89">
        <v>117269.47</v>
      </c>
      <c r="E19" s="251">
        <v>3126586.89</v>
      </c>
      <c r="F19" s="251">
        <v>857133.81</v>
      </c>
      <c r="G19" s="232">
        <v>0</v>
      </c>
      <c r="H19" s="232">
        <v>0</v>
      </c>
      <c r="J19" s="232">
        <v>9609.86</v>
      </c>
      <c r="K19" s="251">
        <v>387243</v>
      </c>
      <c r="M19" s="251">
        <v>113305.73</v>
      </c>
      <c r="N19" s="251">
        <v>684118.79</v>
      </c>
      <c r="O19" s="73">
        <v>1109181.56</v>
      </c>
      <c r="Q19" s="73">
        <v>3391.31</v>
      </c>
      <c r="R19" s="73">
        <v>1910</v>
      </c>
      <c r="S19" s="73">
        <v>1338970</v>
      </c>
      <c r="T19" s="73">
        <v>605540</v>
      </c>
      <c r="U19" s="90">
        <v>2010870</v>
      </c>
      <c r="X19" s="90">
        <v>759515.27</v>
      </c>
      <c r="Y19" s="90">
        <v>299698.01</v>
      </c>
      <c r="AB19" s="90">
        <v>38069</v>
      </c>
    </row>
    <row r="20" spans="1:28" x14ac:dyDescent="0.2">
      <c r="A20" s="251" t="s">
        <v>2822</v>
      </c>
      <c r="B20" s="89">
        <v>306353.18</v>
      </c>
      <c r="C20" s="89">
        <v>7016.5</v>
      </c>
      <c r="D20" s="89">
        <v>56448.62</v>
      </c>
      <c r="E20" s="251">
        <v>478768.73</v>
      </c>
      <c r="F20" s="251">
        <v>106197.57</v>
      </c>
      <c r="G20" s="232">
        <v>0</v>
      </c>
      <c r="H20" s="232">
        <v>2089.58</v>
      </c>
      <c r="I20" s="232">
        <v>21600</v>
      </c>
      <c r="J20" s="232">
        <v>554.13</v>
      </c>
      <c r="M20" s="251">
        <v>29866.95</v>
      </c>
      <c r="N20" s="251">
        <v>865361.67</v>
      </c>
      <c r="O20" s="73">
        <v>708369.14</v>
      </c>
      <c r="P20" s="73">
        <v>19430</v>
      </c>
      <c r="Q20" s="73">
        <v>368.88</v>
      </c>
      <c r="R20" s="73">
        <v>10</v>
      </c>
      <c r="S20" s="73">
        <v>1433749</v>
      </c>
      <c r="T20" s="73">
        <v>120410</v>
      </c>
      <c r="U20" s="90">
        <v>1684683</v>
      </c>
      <c r="X20" s="90">
        <v>394420.57</v>
      </c>
      <c r="Y20" s="90">
        <v>99130.5</v>
      </c>
      <c r="AB20" s="90">
        <v>500</v>
      </c>
    </row>
    <row r="21" spans="1:28" x14ac:dyDescent="0.2">
      <c r="A21" s="251" t="s">
        <v>2823</v>
      </c>
      <c r="B21" s="89">
        <v>485280.92</v>
      </c>
      <c r="C21" s="89">
        <v>16269.75</v>
      </c>
      <c r="D21" s="89">
        <v>40088.39</v>
      </c>
      <c r="E21" s="251">
        <v>686058.13</v>
      </c>
      <c r="F21" s="251">
        <v>234059.19</v>
      </c>
      <c r="J21" s="232">
        <v>72</v>
      </c>
      <c r="K21" s="251">
        <v>62450</v>
      </c>
      <c r="M21" s="251">
        <v>46318.32</v>
      </c>
      <c r="N21" s="251">
        <v>1709584.67</v>
      </c>
      <c r="O21" s="73">
        <v>628809.51</v>
      </c>
      <c r="Q21" s="73">
        <v>668.03</v>
      </c>
      <c r="S21" s="73">
        <v>1355795</v>
      </c>
      <c r="T21" s="73">
        <v>138400</v>
      </c>
      <c r="U21" s="90">
        <v>1607395</v>
      </c>
      <c r="X21" s="90">
        <v>316797.48</v>
      </c>
      <c r="Y21" s="90">
        <v>207179.56</v>
      </c>
      <c r="AB21" s="90">
        <v>650</v>
      </c>
    </row>
    <row r="22" spans="1:28" x14ac:dyDescent="0.2">
      <c r="A22" s="251" t="s">
        <v>2927</v>
      </c>
      <c r="B22" s="89">
        <v>569205.76000000001</v>
      </c>
      <c r="C22" s="89">
        <v>16994.75</v>
      </c>
      <c r="D22" s="89">
        <v>81713.97</v>
      </c>
      <c r="E22" s="251">
        <v>843447.34</v>
      </c>
      <c r="F22" s="251">
        <v>262729.28000000003</v>
      </c>
      <c r="H22" s="232">
        <v>34300</v>
      </c>
      <c r="I22" s="232">
        <v>274250</v>
      </c>
      <c r="J22" s="232">
        <v>145</v>
      </c>
      <c r="M22" s="251">
        <v>111283.82</v>
      </c>
      <c r="N22" s="251">
        <v>2287426.9300000002</v>
      </c>
      <c r="O22" s="73">
        <v>692885.51</v>
      </c>
      <c r="Q22" s="73">
        <v>211.76</v>
      </c>
      <c r="R22" s="73">
        <v>30</v>
      </c>
      <c r="S22" s="73">
        <v>962780</v>
      </c>
      <c r="T22" s="73">
        <v>237140</v>
      </c>
      <c r="U22" s="90">
        <v>1265995</v>
      </c>
      <c r="X22" s="90">
        <v>523782.03</v>
      </c>
      <c r="Y22" s="90">
        <v>230094.52</v>
      </c>
      <c r="AB22" s="90">
        <v>500</v>
      </c>
    </row>
    <row r="23" spans="1:28" x14ac:dyDescent="0.2">
      <c r="A23" s="251" t="s">
        <v>2824</v>
      </c>
      <c r="B23" s="89">
        <v>234167.96</v>
      </c>
      <c r="C23" s="89">
        <v>0</v>
      </c>
      <c r="D23" s="89">
        <v>47470.01</v>
      </c>
      <c r="E23" s="251">
        <v>827375.21</v>
      </c>
      <c r="F23" s="251">
        <v>235369.03</v>
      </c>
      <c r="G23" s="232">
        <v>0</v>
      </c>
      <c r="H23" s="232">
        <v>37200</v>
      </c>
      <c r="I23" s="232">
        <v>80000</v>
      </c>
      <c r="J23" s="232">
        <v>155.1</v>
      </c>
      <c r="M23" s="251">
        <v>33620</v>
      </c>
      <c r="N23" s="251">
        <v>2091979.99</v>
      </c>
      <c r="O23" s="73">
        <v>683910.9</v>
      </c>
      <c r="Q23" s="73">
        <v>198.78</v>
      </c>
      <c r="S23" s="73">
        <v>664975</v>
      </c>
      <c r="T23" s="73">
        <v>15060</v>
      </c>
      <c r="U23" s="90">
        <v>741975</v>
      </c>
      <c r="X23" s="90">
        <v>419250.81</v>
      </c>
      <c r="Y23" s="90">
        <v>192113.19</v>
      </c>
    </row>
    <row r="24" spans="1:28" x14ac:dyDescent="0.2">
      <c r="A24" s="251" t="s">
        <v>2825</v>
      </c>
      <c r="B24" s="89">
        <v>901697.93</v>
      </c>
      <c r="C24" s="89">
        <v>9600</v>
      </c>
      <c r="D24" s="89">
        <v>47348.82</v>
      </c>
      <c r="E24" s="251">
        <v>656407.53</v>
      </c>
      <c r="F24" s="251">
        <v>265218.03000000003</v>
      </c>
      <c r="G24" s="232">
        <v>0</v>
      </c>
      <c r="H24" s="232">
        <v>160182.51999999999</v>
      </c>
      <c r="I24" s="232">
        <v>15744</v>
      </c>
      <c r="J24" s="232">
        <v>2296.7600000000002</v>
      </c>
      <c r="K24" s="251">
        <v>64445</v>
      </c>
      <c r="M24" s="251">
        <v>74700</v>
      </c>
      <c r="O24" s="73">
        <v>1045487.86</v>
      </c>
      <c r="P24" s="73">
        <v>450181</v>
      </c>
      <c r="Q24" s="73">
        <v>943.81</v>
      </c>
      <c r="S24" s="73">
        <v>1640872.5</v>
      </c>
      <c r="U24" s="90">
        <v>2066822.5</v>
      </c>
      <c r="X24" s="90">
        <v>553835.47</v>
      </c>
      <c r="Y24" s="90">
        <v>152146.85</v>
      </c>
    </row>
    <row r="25" spans="1:28" x14ac:dyDescent="0.2">
      <c r="A25" s="251" t="s">
        <v>2826</v>
      </c>
      <c r="B25" s="89">
        <v>319608.78999999998</v>
      </c>
      <c r="C25" s="89">
        <v>0</v>
      </c>
      <c r="D25" s="89">
        <v>75540.179999999993</v>
      </c>
      <c r="E25" s="251">
        <v>1061274.8700000001</v>
      </c>
      <c r="F25" s="251">
        <v>255212.79999999999</v>
      </c>
      <c r="G25" s="232">
        <v>1352.24</v>
      </c>
      <c r="H25" s="232">
        <v>37019.24</v>
      </c>
      <c r="J25" s="232">
        <v>181.87</v>
      </c>
      <c r="N25" s="251">
        <v>1967042.37</v>
      </c>
      <c r="O25" s="73">
        <v>636754.68000000005</v>
      </c>
      <c r="Q25" s="73">
        <v>475.99</v>
      </c>
      <c r="S25" s="73">
        <v>2025075.61</v>
      </c>
      <c r="T25" s="73">
        <v>30560.29</v>
      </c>
      <c r="U25" s="90">
        <v>2086021</v>
      </c>
      <c r="W25" s="90">
        <v>3956</v>
      </c>
      <c r="X25" s="90">
        <v>277306.98</v>
      </c>
      <c r="Y25" s="90">
        <v>164730.49</v>
      </c>
    </row>
    <row r="26" spans="1:28" x14ac:dyDescent="0.2">
      <c r="A26" s="251" t="s">
        <v>2827</v>
      </c>
      <c r="B26" s="89">
        <v>454446.15</v>
      </c>
      <c r="C26" s="89">
        <v>0</v>
      </c>
      <c r="D26" s="89">
        <v>65290.84</v>
      </c>
      <c r="E26" s="251">
        <v>625714.94999999995</v>
      </c>
      <c r="F26" s="251">
        <v>187336.27</v>
      </c>
      <c r="H26" s="232">
        <v>80956.570000000007</v>
      </c>
      <c r="I26" s="232">
        <v>259444</v>
      </c>
      <c r="J26" s="232">
        <v>2118.5</v>
      </c>
      <c r="N26" s="251">
        <v>1301651.56</v>
      </c>
      <c r="O26" s="73">
        <v>897782.22</v>
      </c>
      <c r="P26" s="73">
        <v>24435.4</v>
      </c>
      <c r="Q26" s="73">
        <v>735.42</v>
      </c>
      <c r="S26" s="73">
        <v>476200</v>
      </c>
      <c r="T26" s="73">
        <v>22500</v>
      </c>
      <c r="U26" s="90">
        <v>613900</v>
      </c>
      <c r="X26" s="90">
        <v>765310.27</v>
      </c>
      <c r="Y26" s="90">
        <v>154650.16</v>
      </c>
    </row>
    <row r="27" spans="1:28" x14ac:dyDescent="0.2">
      <c r="A27" s="251" t="s">
        <v>2828</v>
      </c>
      <c r="B27" s="89">
        <v>487736.22</v>
      </c>
      <c r="C27" s="89">
        <v>0</v>
      </c>
      <c r="D27" s="89">
        <v>38802.69</v>
      </c>
      <c r="E27" s="251">
        <v>1786189.66</v>
      </c>
      <c r="F27" s="251">
        <v>284010.13</v>
      </c>
      <c r="G27" s="232">
        <v>0</v>
      </c>
      <c r="H27" s="232">
        <v>72000</v>
      </c>
      <c r="J27" s="232">
        <v>175</v>
      </c>
      <c r="N27" s="251">
        <v>1776680.82</v>
      </c>
      <c r="O27" s="73">
        <v>1471722.63</v>
      </c>
      <c r="P27" s="73">
        <v>43000</v>
      </c>
      <c r="Q27" s="73">
        <v>705.88</v>
      </c>
      <c r="S27" s="73">
        <v>917104.6</v>
      </c>
      <c r="T27" s="73">
        <v>16500</v>
      </c>
      <c r="U27" s="90">
        <v>1505290.2</v>
      </c>
      <c r="X27" s="90">
        <v>445538.52</v>
      </c>
      <c r="Y27" s="90">
        <v>265080.28000000003</v>
      </c>
    </row>
    <row r="28" spans="1:28" x14ac:dyDescent="0.2">
      <c r="A28" s="251" t="s">
        <v>2829</v>
      </c>
      <c r="B28" s="89">
        <v>1049568.52</v>
      </c>
      <c r="C28" s="89">
        <v>26896</v>
      </c>
      <c r="D28" s="89">
        <v>78206.259999999995</v>
      </c>
      <c r="E28" s="251">
        <v>1266614.82</v>
      </c>
      <c r="F28" s="251">
        <v>503041.93</v>
      </c>
      <c r="G28" s="232">
        <v>1500</v>
      </c>
      <c r="H28" s="232">
        <v>53335.93</v>
      </c>
      <c r="I28" s="232">
        <v>91709.62</v>
      </c>
      <c r="J28" s="232">
        <v>261.49</v>
      </c>
      <c r="K28" s="251">
        <v>328742.82</v>
      </c>
      <c r="M28" s="251">
        <v>45077.88</v>
      </c>
      <c r="N28" s="251">
        <v>2074982.75</v>
      </c>
      <c r="O28" s="73">
        <v>2345487.2000000002</v>
      </c>
      <c r="P28" s="73">
        <v>99713.18</v>
      </c>
      <c r="Q28" s="73">
        <v>1346.01</v>
      </c>
      <c r="R28" s="73">
        <v>200</v>
      </c>
      <c r="S28" s="73">
        <v>2647371</v>
      </c>
      <c r="T28" s="73">
        <v>54300</v>
      </c>
      <c r="U28" s="90">
        <v>3490051</v>
      </c>
      <c r="X28" s="90">
        <v>743225.95</v>
      </c>
      <c r="Y28" s="90">
        <v>255549</v>
      </c>
      <c r="AA28" s="90">
        <v>2</v>
      </c>
    </row>
    <row r="29" spans="1:28" x14ac:dyDescent="0.2">
      <c r="A29" s="251" t="s">
        <v>2830</v>
      </c>
      <c r="B29" s="89">
        <v>581287.92000000004</v>
      </c>
      <c r="C29" s="89">
        <v>4868.5</v>
      </c>
      <c r="D29" s="89">
        <v>138488.88</v>
      </c>
      <c r="E29" s="251">
        <v>530125.46</v>
      </c>
      <c r="F29" s="251">
        <v>210295.79</v>
      </c>
      <c r="H29" s="232">
        <v>22567.53</v>
      </c>
      <c r="I29" s="232">
        <v>98210</v>
      </c>
      <c r="J29" s="232">
        <v>151</v>
      </c>
      <c r="N29" s="251">
        <v>1942599.48</v>
      </c>
      <c r="O29" s="73">
        <v>913654.11</v>
      </c>
      <c r="Q29" s="73">
        <v>841.23</v>
      </c>
      <c r="S29" s="73">
        <v>1050272</v>
      </c>
      <c r="T29" s="73">
        <v>21000</v>
      </c>
      <c r="U29" s="90">
        <v>1247072</v>
      </c>
      <c r="W29" s="90">
        <v>4168</v>
      </c>
      <c r="X29" s="90">
        <v>416652.67</v>
      </c>
      <c r="Y29" s="90">
        <v>146784.62</v>
      </c>
      <c r="AA29" s="90">
        <v>1</v>
      </c>
    </row>
    <row r="30" spans="1:28" x14ac:dyDescent="0.2">
      <c r="A30" s="251" t="s">
        <v>2831</v>
      </c>
      <c r="B30" s="89">
        <v>872356.87</v>
      </c>
      <c r="C30" s="89">
        <v>6043</v>
      </c>
      <c r="D30" s="89">
        <v>88384.41</v>
      </c>
      <c r="E30" s="251">
        <v>841142.3</v>
      </c>
      <c r="F30" s="251">
        <v>240321.18</v>
      </c>
      <c r="G30" s="232">
        <v>0</v>
      </c>
      <c r="H30" s="232">
        <v>24850</v>
      </c>
      <c r="J30" s="232">
        <v>189.4</v>
      </c>
      <c r="M30" s="251">
        <v>1056.52</v>
      </c>
      <c r="N30" s="251">
        <v>1357301.45</v>
      </c>
      <c r="O30" s="73">
        <v>1332833.53</v>
      </c>
      <c r="P30" s="73">
        <v>40160</v>
      </c>
      <c r="Q30" s="73">
        <v>1401.79</v>
      </c>
      <c r="S30" s="73">
        <v>396970</v>
      </c>
      <c r="T30" s="73">
        <v>19050</v>
      </c>
      <c r="U30" s="90">
        <v>855320</v>
      </c>
      <c r="X30" s="90">
        <v>462538.95</v>
      </c>
      <c r="Y30" s="90">
        <v>136357.87</v>
      </c>
      <c r="AA30" s="90">
        <v>3</v>
      </c>
    </row>
    <row r="31" spans="1:28" x14ac:dyDescent="0.2">
      <c r="A31" s="251" t="s">
        <v>2832</v>
      </c>
      <c r="B31" s="89">
        <v>654135.68999999994</v>
      </c>
      <c r="C31" s="89">
        <v>0</v>
      </c>
      <c r="D31" s="89">
        <v>90525.66</v>
      </c>
      <c r="E31" s="251">
        <v>430995.44</v>
      </c>
      <c r="F31" s="251">
        <v>136201.65</v>
      </c>
      <c r="G31" s="232">
        <v>0</v>
      </c>
      <c r="H31" s="232">
        <v>29488.3</v>
      </c>
      <c r="I31" s="232">
        <v>0.19</v>
      </c>
      <c r="J31" s="232">
        <v>1051.17</v>
      </c>
      <c r="K31" s="251">
        <v>9040.66</v>
      </c>
      <c r="M31" s="251">
        <v>1512.99</v>
      </c>
      <c r="N31" s="251">
        <v>1339755.76</v>
      </c>
      <c r="O31" s="73">
        <v>1805353.46</v>
      </c>
      <c r="P31" s="73">
        <v>105198.74</v>
      </c>
      <c r="Q31" s="73">
        <v>935.29</v>
      </c>
      <c r="R31" s="73">
        <v>200</v>
      </c>
      <c r="S31" s="73">
        <v>1709933</v>
      </c>
      <c r="T31" s="73">
        <v>45291.35</v>
      </c>
      <c r="U31" s="90">
        <v>2471633</v>
      </c>
      <c r="X31" s="90">
        <v>674977.31</v>
      </c>
      <c r="Y31" s="90">
        <v>105762.08</v>
      </c>
      <c r="AA31" s="90">
        <v>3</v>
      </c>
    </row>
    <row r="32" spans="1:28" x14ac:dyDescent="0.2">
      <c r="A32" s="251" t="s">
        <v>2833</v>
      </c>
      <c r="B32" s="89">
        <v>617967</v>
      </c>
      <c r="C32" s="89">
        <v>16748.5</v>
      </c>
      <c r="D32" s="89">
        <v>49086.42</v>
      </c>
      <c r="E32" s="251">
        <v>1011733.35</v>
      </c>
      <c r="F32" s="251">
        <v>168068.96</v>
      </c>
      <c r="H32" s="232">
        <v>0</v>
      </c>
      <c r="I32" s="232">
        <v>151638</v>
      </c>
      <c r="J32" s="232">
        <v>137.5</v>
      </c>
      <c r="M32" s="251">
        <v>23958.639999999999</v>
      </c>
      <c r="N32" s="251">
        <v>2103448.6</v>
      </c>
      <c r="O32" s="73">
        <v>1112153.25</v>
      </c>
      <c r="Q32" s="73">
        <v>777.31</v>
      </c>
      <c r="S32" s="73">
        <v>1189643</v>
      </c>
      <c r="T32" s="73">
        <v>39500</v>
      </c>
      <c r="U32" s="90">
        <v>1565027</v>
      </c>
      <c r="X32" s="90">
        <v>330357.99</v>
      </c>
      <c r="Y32" s="90">
        <v>201783.21</v>
      </c>
    </row>
    <row r="33" spans="1:28" x14ac:dyDescent="0.2">
      <c r="A33" s="251" t="s">
        <v>2834</v>
      </c>
      <c r="B33" s="89">
        <v>731674.59</v>
      </c>
      <c r="C33" s="89">
        <v>1308.25</v>
      </c>
      <c r="D33" s="89">
        <v>177493.88</v>
      </c>
      <c r="E33" s="251">
        <v>341228.19</v>
      </c>
      <c r="F33" s="251">
        <v>196254.36</v>
      </c>
      <c r="G33" s="232">
        <v>0</v>
      </c>
      <c r="H33" s="232">
        <v>25935.4</v>
      </c>
      <c r="J33" s="232">
        <v>153.69999999999999</v>
      </c>
      <c r="K33" s="251">
        <v>18629.810000000001</v>
      </c>
      <c r="M33" s="251">
        <v>1499</v>
      </c>
      <c r="N33" s="251">
        <v>1634028.2</v>
      </c>
      <c r="O33" s="73">
        <v>1017902.46</v>
      </c>
      <c r="P33" s="73">
        <v>152500</v>
      </c>
      <c r="Q33" s="73">
        <v>1171.33</v>
      </c>
      <c r="R33" s="73">
        <v>250</v>
      </c>
      <c r="S33" s="73">
        <v>660083</v>
      </c>
      <c r="T33" s="73">
        <v>13500</v>
      </c>
      <c r="U33" s="90">
        <v>1040083</v>
      </c>
      <c r="V33" s="90">
        <v>3980</v>
      </c>
      <c r="W33" s="90">
        <v>350</v>
      </c>
      <c r="X33" s="90">
        <v>360642.7</v>
      </c>
      <c r="Y33" s="90">
        <v>241839.91</v>
      </c>
      <c r="AA33" s="90">
        <v>1</v>
      </c>
    </row>
    <row r="34" spans="1:28" x14ac:dyDescent="0.2">
      <c r="A34" s="251" t="s">
        <v>2835</v>
      </c>
      <c r="B34" s="89">
        <v>518666.42</v>
      </c>
      <c r="C34" s="89">
        <v>10978.5</v>
      </c>
      <c r="D34" s="89">
        <v>29892.22</v>
      </c>
      <c r="E34" s="251">
        <v>562072.1</v>
      </c>
      <c r="F34" s="251">
        <v>200931.52</v>
      </c>
      <c r="G34" s="232">
        <v>0</v>
      </c>
      <c r="H34" s="232">
        <v>1700.05</v>
      </c>
      <c r="J34" s="232">
        <v>156.02000000000001</v>
      </c>
      <c r="N34" s="251">
        <v>391756.52</v>
      </c>
      <c r="O34" s="73">
        <v>1150074.3999999999</v>
      </c>
      <c r="P34" s="73">
        <v>145800</v>
      </c>
      <c r="Q34" s="73">
        <v>956.4</v>
      </c>
      <c r="R34" s="73">
        <v>510</v>
      </c>
      <c r="S34" s="73">
        <v>2052078</v>
      </c>
      <c r="T34" s="73">
        <v>52000</v>
      </c>
      <c r="U34" s="90">
        <v>2459578</v>
      </c>
      <c r="X34" s="90">
        <v>440339.79</v>
      </c>
      <c r="Y34" s="90">
        <v>117454.84</v>
      </c>
      <c r="AA34" s="90">
        <v>8705.56</v>
      </c>
      <c r="AB34" s="90">
        <v>500</v>
      </c>
    </row>
    <row r="35" spans="1:28" x14ac:dyDescent="0.2">
      <c r="A35" s="251" t="s">
        <v>2836</v>
      </c>
      <c r="B35" s="89">
        <v>573887.56999999995</v>
      </c>
      <c r="C35" s="89">
        <v>175</v>
      </c>
      <c r="D35" s="89">
        <v>39044.730000000003</v>
      </c>
      <c r="E35" s="251">
        <v>435975.98</v>
      </c>
      <c r="F35" s="251">
        <v>195220.41</v>
      </c>
      <c r="G35" s="232">
        <v>0</v>
      </c>
      <c r="H35" s="232">
        <v>29387.34</v>
      </c>
      <c r="I35" s="232">
        <v>365.73</v>
      </c>
      <c r="J35" s="232">
        <v>134</v>
      </c>
      <c r="K35" s="251">
        <v>126175</v>
      </c>
      <c r="M35" s="251">
        <v>-1964.68</v>
      </c>
      <c r="N35" s="251">
        <v>459399.49</v>
      </c>
      <c r="O35" s="73">
        <v>788908.55</v>
      </c>
      <c r="Q35" s="73">
        <v>1061.17</v>
      </c>
      <c r="R35" s="73">
        <v>200</v>
      </c>
      <c r="S35" s="73">
        <v>544446.5</v>
      </c>
      <c r="T35" s="73">
        <v>8860.2900000000009</v>
      </c>
      <c r="U35" s="90">
        <v>704346.5</v>
      </c>
      <c r="X35" s="90">
        <v>386641.12</v>
      </c>
      <c r="Y35" s="90">
        <v>123212.49</v>
      </c>
      <c r="AA35" s="90">
        <v>2</v>
      </c>
    </row>
    <row r="36" spans="1:28" x14ac:dyDescent="0.2">
      <c r="A36" s="251" t="s">
        <v>2837</v>
      </c>
      <c r="B36" s="89">
        <v>425241.52</v>
      </c>
      <c r="C36" s="89">
        <v>5752.89</v>
      </c>
      <c r="D36" s="89">
        <v>77964.95</v>
      </c>
      <c r="E36" s="251">
        <v>636348.86</v>
      </c>
      <c r="F36" s="251">
        <v>153704.71</v>
      </c>
      <c r="H36" s="232">
        <v>17508.189999999999</v>
      </c>
      <c r="J36" s="232">
        <v>280.62</v>
      </c>
      <c r="K36" s="251">
        <v>13761.1</v>
      </c>
      <c r="N36" s="251">
        <v>556569.79</v>
      </c>
      <c r="O36" s="73">
        <v>852759.61</v>
      </c>
      <c r="P36" s="73">
        <v>82450</v>
      </c>
      <c r="Q36" s="73">
        <v>561.77</v>
      </c>
      <c r="S36" s="73">
        <v>1034879</v>
      </c>
      <c r="U36" s="90">
        <v>1221859.1000000001</v>
      </c>
      <c r="X36" s="90">
        <v>318376.95</v>
      </c>
      <c r="Y36" s="90">
        <v>150677.95000000001</v>
      </c>
    </row>
    <row r="37" spans="1:28" x14ac:dyDescent="0.2">
      <c r="A37" s="251" t="s">
        <v>2838</v>
      </c>
      <c r="B37" s="89">
        <v>467652.02</v>
      </c>
      <c r="C37" s="89">
        <v>16960</v>
      </c>
      <c r="D37" s="89">
        <v>194309.99</v>
      </c>
      <c r="E37" s="251">
        <v>296482.84999999998</v>
      </c>
      <c r="F37" s="251">
        <v>142832.53</v>
      </c>
      <c r="G37" s="232">
        <v>0</v>
      </c>
      <c r="H37" s="232">
        <v>16000</v>
      </c>
      <c r="J37" s="232">
        <v>306.83999999999997</v>
      </c>
      <c r="M37" s="251">
        <v>4870.7</v>
      </c>
      <c r="N37" s="251">
        <v>1714982.69</v>
      </c>
      <c r="O37" s="73">
        <v>1197304.1399999999</v>
      </c>
      <c r="P37" s="73">
        <v>68760</v>
      </c>
      <c r="Q37" s="73">
        <v>646.21</v>
      </c>
      <c r="R37" s="73">
        <v>410</v>
      </c>
      <c r="S37" s="73">
        <v>1157698.5</v>
      </c>
      <c r="T37" s="73">
        <v>16629.71</v>
      </c>
      <c r="U37" s="90">
        <v>1523398.5</v>
      </c>
      <c r="W37" s="90">
        <v>2610</v>
      </c>
      <c r="X37" s="90">
        <v>482709.28</v>
      </c>
      <c r="Y37" s="90">
        <v>130934.09</v>
      </c>
      <c r="AA37" s="90">
        <v>1</v>
      </c>
    </row>
    <row r="38" spans="1:28" x14ac:dyDescent="0.2">
      <c r="A38" s="251" t="s">
        <v>2839</v>
      </c>
      <c r="B38" s="89">
        <v>360204.18</v>
      </c>
      <c r="C38" s="89">
        <v>92.75</v>
      </c>
      <c r="D38" s="89">
        <v>110465.15</v>
      </c>
      <c r="E38" s="251">
        <v>937086.17</v>
      </c>
      <c r="F38" s="251">
        <v>153143.04999999999</v>
      </c>
      <c r="G38" s="232">
        <v>0</v>
      </c>
      <c r="H38" s="232">
        <v>16220</v>
      </c>
      <c r="I38" s="232">
        <v>60000</v>
      </c>
      <c r="J38" s="232">
        <v>116.05</v>
      </c>
      <c r="K38" s="251">
        <v>5400</v>
      </c>
      <c r="M38" s="251">
        <v>-4204.8900000000003</v>
      </c>
      <c r="N38" s="251">
        <v>2179663.7000000002</v>
      </c>
      <c r="O38" s="73">
        <v>1208757.82</v>
      </c>
      <c r="P38" s="73">
        <v>20000</v>
      </c>
      <c r="Q38" s="73">
        <v>455.33</v>
      </c>
      <c r="R38" s="73">
        <v>250</v>
      </c>
      <c r="S38" s="73">
        <v>1093733</v>
      </c>
      <c r="U38" s="90">
        <v>1578833</v>
      </c>
      <c r="W38" s="90">
        <v>8130.9</v>
      </c>
      <c r="X38" s="90">
        <v>425108.99</v>
      </c>
      <c r="Y38" s="90">
        <v>266426.77</v>
      </c>
      <c r="AA38" s="90">
        <v>1</v>
      </c>
    </row>
    <row r="39" spans="1:28" x14ac:dyDescent="0.2">
      <c r="A39" s="251" t="s">
        <v>2840</v>
      </c>
      <c r="B39" s="89">
        <v>992295.01</v>
      </c>
      <c r="C39" s="89">
        <v>5843</v>
      </c>
      <c r="D39" s="89">
        <v>34559.72</v>
      </c>
      <c r="E39" s="251">
        <v>388881.75</v>
      </c>
      <c r="F39" s="251">
        <v>182605.32</v>
      </c>
      <c r="G39" s="232">
        <v>0</v>
      </c>
      <c r="H39" s="232">
        <v>17575.03</v>
      </c>
      <c r="J39" s="232">
        <v>145.59</v>
      </c>
      <c r="M39" s="251">
        <v>2980</v>
      </c>
      <c r="N39" s="251">
        <v>1994257.35</v>
      </c>
      <c r="O39" s="73">
        <v>1322273.58</v>
      </c>
      <c r="Q39" s="73">
        <v>1582.72</v>
      </c>
      <c r="R39" s="73">
        <v>100</v>
      </c>
      <c r="S39" s="73">
        <v>781390</v>
      </c>
      <c r="T39" s="73">
        <v>13500</v>
      </c>
      <c r="U39" s="90">
        <v>1243790</v>
      </c>
      <c r="X39" s="90">
        <v>364941.19</v>
      </c>
      <c r="Y39" s="90">
        <v>212475.71</v>
      </c>
      <c r="AA39" s="90">
        <v>1</v>
      </c>
      <c r="AB39" s="90">
        <v>9000</v>
      </c>
    </row>
    <row r="40" spans="1:28" x14ac:dyDescent="0.2">
      <c r="A40" s="251" t="s">
        <v>2841</v>
      </c>
      <c r="B40" s="89">
        <v>678941.46</v>
      </c>
      <c r="C40" s="89">
        <v>360</v>
      </c>
      <c r="D40" s="89">
        <v>80913.539999999994</v>
      </c>
      <c r="E40" s="251">
        <v>700108.6</v>
      </c>
      <c r="F40" s="251">
        <v>322106.52</v>
      </c>
      <c r="H40" s="232">
        <v>29783.35</v>
      </c>
      <c r="I40" s="232">
        <v>310540</v>
      </c>
      <c r="J40" s="232">
        <v>140.1</v>
      </c>
      <c r="K40" s="251">
        <v>10000</v>
      </c>
      <c r="M40" s="251">
        <v>61480</v>
      </c>
      <c r="N40" s="251">
        <v>1560653.49</v>
      </c>
      <c r="O40" s="73">
        <v>1198356.44</v>
      </c>
      <c r="Q40" s="73">
        <v>1067.82</v>
      </c>
      <c r="R40" s="73">
        <v>820</v>
      </c>
      <c r="S40" s="73">
        <v>1406624</v>
      </c>
      <c r="T40" s="73">
        <v>12071.81</v>
      </c>
      <c r="U40" s="90">
        <v>1866073</v>
      </c>
      <c r="X40" s="90">
        <v>468977.1</v>
      </c>
      <c r="Y40" s="90">
        <v>282284.65000000002</v>
      </c>
      <c r="AA40" s="90">
        <v>416.67</v>
      </c>
    </row>
    <row r="41" spans="1:28" x14ac:dyDescent="0.2">
      <c r="A41" s="251" t="s">
        <v>2920</v>
      </c>
      <c r="B41" s="89">
        <v>606281.49</v>
      </c>
      <c r="C41" s="89">
        <v>120</v>
      </c>
      <c r="D41" s="89">
        <v>24808.42</v>
      </c>
      <c r="E41" s="251">
        <v>601379.53</v>
      </c>
      <c r="F41" s="251">
        <v>244419.8</v>
      </c>
      <c r="G41" s="232">
        <v>0</v>
      </c>
      <c r="H41" s="232">
        <v>31227.16</v>
      </c>
      <c r="I41" s="232">
        <v>35000</v>
      </c>
      <c r="J41" s="232">
        <v>1252.8599999999999</v>
      </c>
      <c r="M41" s="251">
        <v>-23800</v>
      </c>
      <c r="N41" s="251">
        <v>1367149.29</v>
      </c>
      <c r="O41" s="73">
        <v>1124942.95</v>
      </c>
      <c r="P41" s="73">
        <v>32600</v>
      </c>
      <c r="Q41" s="73">
        <v>908.39</v>
      </c>
      <c r="S41" s="73">
        <v>1000779</v>
      </c>
      <c r="T41" s="73">
        <v>24600</v>
      </c>
      <c r="U41" s="90">
        <v>1390329</v>
      </c>
      <c r="X41" s="90">
        <v>378031.34</v>
      </c>
      <c r="Y41" s="90">
        <v>172846.79</v>
      </c>
    </row>
    <row r="42" spans="1:28" x14ac:dyDescent="0.2">
      <c r="A42" s="251" t="s">
        <v>2842</v>
      </c>
      <c r="B42" s="89">
        <v>621066.77</v>
      </c>
      <c r="C42" s="89">
        <v>0</v>
      </c>
      <c r="D42" s="89">
        <v>69019.5</v>
      </c>
      <c r="E42" s="251">
        <v>780093.45</v>
      </c>
      <c r="F42" s="251">
        <v>293421.90000000002</v>
      </c>
      <c r="G42" s="232">
        <v>0</v>
      </c>
      <c r="H42" s="232">
        <v>18350</v>
      </c>
      <c r="J42" s="232">
        <v>8552.8700000000008</v>
      </c>
      <c r="K42" s="251">
        <v>233025.11</v>
      </c>
      <c r="M42" s="251">
        <v>-139439.44</v>
      </c>
      <c r="N42" s="251">
        <v>1747176.74</v>
      </c>
      <c r="O42" s="73">
        <v>1797661.77</v>
      </c>
      <c r="P42" s="73">
        <v>10474.89</v>
      </c>
      <c r="Q42" s="73">
        <v>508.54</v>
      </c>
      <c r="S42" s="73">
        <v>789265.8</v>
      </c>
      <c r="T42" s="73">
        <v>254698</v>
      </c>
      <c r="U42" s="90">
        <v>1828431.8</v>
      </c>
      <c r="W42" s="90">
        <v>290</v>
      </c>
      <c r="X42" s="90">
        <v>445016.86</v>
      </c>
      <c r="Y42" s="90">
        <v>148787.67000000001</v>
      </c>
    </row>
    <row r="43" spans="1:28" x14ac:dyDescent="0.2">
      <c r="A43" s="251" t="s">
        <v>2843</v>
      </c>
      <c r="B43" s="89">
        <v>1099079.55</v>
      </c>
      <c r="C43" s="89">
        <v>0</v>
      </c>
      <c r="D43" s="89">
        <v>251061.41</v>
      </c>
      <c r="E43" s="251">
        <v>381202.05</v>
      </c>
      <c r="F43" s="251">
        <v>118266.03</v>
      </c>
      <c r="G43" s="232">
        <v>0</v>
      </c>
      <c r="H43" s="232">
        <v>130468.24</v>
      </c>
      <c r="J43" s="232">
        <v>90</v>
      </c>
      <c r="M43" s="251">
        <v>-4288.03</v>
      </c>
      <c r="N43" s="251">
        <v>2580473.12</v>
      </c>
      <c r="O43" s="73">
        <v>2465428.2200000002</v>
      </c>
      <c r="P43" s="73">
        <v>186380</v>
      </c>
      <c r="Q43" s="73">
        <v>1185.3900000000001</v>
      </c>
      <c r="S43" s="73">
        <v>1131819.1000000001</v>
      </c>
      <c r="T43" s="73">
        <v>172020</v>
      </c>
      <c r="U43" s="90">
        <v>2022791.1</v>
      </c>
      <c r="X43" s="90">
        <v>1190712.78</v>
      </c>
      <c r="Y43" s="90">
        <v>121613.26</v>
      </c>
      <c r="AB43" s="90">
        <v>12000</v>
      </c>
    </row>
    <row r="44" spans="1:28" x14ac:dyDescent="0.2">
      <c r="A44" s="251" t="s">
        <v>2844</v>
      </c>
      <c r="B44" s="89">
        <v>884071.88</v>
      </c>
      <c r="C44" s="89">
        <v>0</v>
      </c>
      <c r="D44" s="89">
        <v>111814.95</v>
      </c>
      <c r="E44" s="251">
        <v>195914.03</v>
      </c>
      <c r="F44" s="251">
        <v>188794.57</v>
      </c>
      <c r="G44" s="232">
        <v>0</v>
      </c>
      <c r="H44" s="232">
        <v>27991.69</v>
      </c>
      <c r="J44" s="232">
        <v>0</v>
      </c>
      <c r="M44" s="251">
        <v>6339.96</v>
      </c>
      <c r="N44" s="251">
        <v>1682922.85</v>
      </c>
      <c r="O44" s="73">
        <v>1354916.97</v>
      </c>
      <c r="Q44" s="73">
        <v>1382.34</v>
      </c>
      <c r="S44" s="73">
        <v>888214.7</v>
      </c>
      <c r="T44" s="73">
        <v>91722.48</v>
      </c>
      <c r="U44" s="90">
        <v>1442135.7</v>
      </c>
      <c r="W44" s="90">
        <v>300</v>
      </c>
      <c r="X44" s="90">
        <v>470995.29</v>
      </c>
      <c r="Y44" s="90">
        <v>124581.65</v>
      </c>
      <c r="AB44" s="90">
        <v>0</v>
      </c>
    </row>
    <row r="45" spans="1:28" x14ac:dyDescent="0.2">
      <c r="A45" s="251" t="s">
        <v>2845</v>
      </c>
      <c r="B45" s="89">
        <v>753530.8</v>
      </c>
      <c r="C45" s="89">
        <v>0</v>
      </c>
      <c r="D45" s="89">
        <v>121857.24</v>
      </c>
      <c r="E45" s="251">
        <v>374763.96</v>
      </c>
      <c r="F45" s="251">
        <v>80563.320000000007</v>
      </c>
      <c r="G45" s="232">
        <v>0</v>
      </c>
      <c r="H45" s="232">
        <v>26351.07</v>
      </c>
      <c r="J45" s="232">
        <v>0</v>
      </c>
      <c r="N45" s="251">
        <v>1664645.88</v>
      </c>
      <c r="O45" s="73">
        <v>1315868.25</v>
      </c>
      <c r="P45" s="73">
        <v>162900</v>
      </c>
      <c r="Q45" s="73">
        <v>579.41999999999996</v>
      </c>
      <c r="S45" s="73">
        <v>636279</v>
      </c>
      <c r="T45" s="73">
        <v>27470</v>
      </c>
      <c r="U45" s="90">
        <v>1034869</v>
      </c>
      <c r="X45" s="90">
        <v>385199.37</v>
      </c>
      <c r="Y45" s="90">
        <v>139915.99</v>
      </c>
    </row>
    <row r="46" spans="1:28" x14ac:dyDescent="0.2">
      <c r="A46" s="251" t="s">
        <v>2846</v>
      </c>
      <c r="B46" s="89">
        <v>502134.73</v>
      </c>
      <c r="C46" s="89">
        <v>0</v>
      </c>
      <c r="D46" s="89">
        <v>72759.63</v>
      </c>
      <c r="E46" s="251">
        <v>2971408.08</v>
      </c>
      <c r="F46" s="251">
        <v>130025.98</v>
      </c>
      <c r="G46" s="232">
        <v>0</v>
      </c>
      <c r="H46" s="232">
        <v>69300.31</v>
      </c>
      <c r="I46" s="232">
        <v>218000</v>
      </c>
      <c r="N46" s="251">
        <v>349948.56</v>
      </c>
      <c r="O46" s="73">
        <v>1693173.16</v>
      </c>
      <c r="P46" s="73">
        <v>83000</v>
      </c>
      <c r="Q46" s="73">
        <v>1588.57</v>
      </c>
      <c r="S46" s="73">
        <v>1126499.5</v>
      </c>
      <c r="T46" s="73">
        <v>66138.100000000006</v>
      </c>
      <c r="U46" s="90">
        <v>1872831.5</v>
      </c>
      <c r="X46" s="90">
        <v>816166.91</v>
      </c>
      <c r="Y46" s="90">
        <v>196525.49</v>
      </c>
    </row>
    <row r="47" spans="1:28" x14ac:dyDescent="0.2">
      <c r="A47" s="251" t="s">
        <v>2847</v>
      </c>
      <c r="B47" s="89">
        <v>933545.84</v>
      </c>
      <c r="C47" s="89">
        <v>0</v>
      </c>
      <c r="D47" s="89">
        <v>50055.22</v>
      </c>
      <c r="E47" s="251">
        <v>506582.12</v>
      </c>
      <c r="F47" s="251">
        <v>85740.52</v>
      </c>
      <c r="G47" s="232">
        <v>0</v>
      </c>
      <c r="H47" s="232">
        <v>27350</v>
      </c>
      <c r="M47" s="251">
        <v>145655.54</v>
      </c>
      <c r="N47" s="251">
        <v>1610762.41</v>
      </c>
      <c r="O47" s="73">
        <v>1581844.76</v>
      </c>
      <c r="P47" s="73">
        <v>96960</v>
      </c>
      <c r="Q47" s="73">
        <v>1248.9100000000001</v>
      </c>
      <c r="S47" s="73">
        <v>975428.5</v>
      </c>
      <c r="T47" s="73">
        <v>67100</v>
      </c>
      <c r="U47" s="90">
        <v>1729571.5</v>
      </c>
      <c r="X47" s="90">
        <v>389042.66</v>
      </c>
      <c r="Y47" s="90">
        <v>143671.81</v>
      </c>
      <c r="AB47" s="90">
        <v>156600</v>
      </c>
    </row>
    <row r="48" spans="1:28" x14ac:dyDescent="0.2">
      <c r="A48" s="251" t="s">
        <v>2848</v>
      </c>
      <c r="B48" s="89">
        <v>901230.48</v>
      </c>
      <c r="C48" s="89">
        <v>0</v>
      </c>
      <c r="D48" s="89">
        <v>65658.66</v>
      </c>
      <c r="E48" s="251">
        <v>510978.56</v>
      </c>
      <c r="F48" s="251">
        <v>76516.33</v>
      </c>
      <c r="G48" s="232">
        <v>0</v>
      </c>
      <c r="H48" s="232">
        <v>21892</v>
      </c>
      <c r="N48" s="251">
        <v>2707380.46</v>
      </c>
      <c r="O48" s="73">
        <v>1628875.86</v>
      </c>
      <c r="P48" s="73">
        <v>116150</v>
      </c>
      <c r="Q48" s="73">
        <v>995.53</v>
      </c>
      <c r="S48" s="73">
        <v>1155791</v>
      </c>
      <c r="T48" s="73">
        <v>170623</v>
      </c>
      <c r="U48" s="90">
        <v>1927551</v>
      </c>
      <c r="X48" s="90">
        <v>478145.45</v>
      </c>
      <c r="Y48" s="90">
        <v>175754.5</v>
      </c>
    </row>
    <row r="49" spans="1:28" x14ac:dyDescent="0.2">
      <c r="A49" s="251" t="s">
        <v>2921</v>
      </c>
      <c r="B49" s="89">
        <v>532091.32999999996</v>
      </c>
      <c r="C49" s="89">
        <v>0</v>
      </c>
      <c r="D49" s="89">
        <v>52763.38</v>
      </c>
      <c r="E49" s="251">
        <v>501064.03</v>
      </c>
      <c r="F49" s="251">
        <v>169618.75</v>
      </c>
      <c r="G49" s="232">
        <v>0</v>
      </c>
      <c r="H49" s="232">
        <v>21371.94</v>
      </c>
      <c r="N49" s="251">
        <v>2321309.19</v>
      </c>
      <c r="O49" s="73">
        <v>620870.87</v>
      </c>
      <c r="P49" s="73">
        <v>75000</v>
      </c>
      <c r="Q49" s="73">
        <v>858.46</v>
      </c>
      <c r="S49" s="73">
        <v>650334.69999999995</v>
      </c>
      <c r="T49" s="73">
        <v>95398</v>
      </c>
      <c r="U49" s="90">
        <v>881424.7</v>
      </c>
      <c r="X49" s="90">
        <v>259541.47</v>
      </c>
      <c r="Y49" s="90">
        <v>159980.37</v>
      </c>
      <c r="AB49" s="90">
        <v>4000</v>
      </c>
    </row>
    <row r="50" spans="1:28" x14ac:dyDescent="0.2">
      <c r="A50" s="251" t="s">
        <v>2931</v>
      </c>
      <c r="B50" s="89">
        <v>669998.48</v>
      </c>
      <c r="C50" s="89">
        <v>0</v>
      </c>
      <c r="D50" s="89">
        <v>63755.77</v>
      </c>
      <c r="E50" s="251">
        <v>1334819.5</v>
      </c>
      <c r="F50" s="251">
        <v>197171.93</v>
      </c>
      <c r="G50" s="232">
        <v>0</v>
      </c>
      <c r="H50" s="232">
        <v>55298.55</v>
      </c>
      <c r="J50" s="232">
        <v>0</v>
      </c>
      <c r="M50" s="251">
        <v>8180.46</v>
      </c>
      <c r="N50" s="251">
        <v>991778.49</v>
      </c>
      <c r="O50" s="73">
        <v>709331.48</v>
      </c>
      <c r="Q50" s="73">
        <v>1251.21</v>
      </c>
      <c r="S50" s="73">
        <v>539481.29</v>
      </c>
      <c r="T50" s="73">
        <v>79298</v>
      </c>
      <c r="U50" s="90">
        <v>776160.29</v>
      </c>
      <c r="W50" s="90">
        <v>700</v>
      </c>
      <c r="X50" s="90">
        <v>378797.82</v>
      </c>
      <c r="Y50" s="90">
        <v>148688.51</v>
      </c>
    </row>
    <row r="51" spans="1:28" x14ac:dyDescent="0.2">
      <c r="A51" s="251" t="s">
        <v>2932</v>
      </c>
      <c r="B51" s="89">
        <v>530767.44999999995</v>
      </c>
      <c r="C51" s="89">
        <v>0</v>
      </c>
      <c r="D51" s="89">
        <v>88673.58</v>
      </c>
      <c r="E51" s="251">
        <v>2697787.22</v>
      </c>
      <c r="F51" s="251">
        <v>81722.69</v>
      </c>
      <c r="G51" s="232">
        <v>0</v>
      </c>
      <c r="H51" s="232">
        <v>54958.71</v>
      </c>
      <c r="J51" s="232">
        <v>0</v>
      </c>
      <c r="M51" s="251">
        <v>7625.77</v>
      </c>
      <c r="N51" s="251">
        <v>667821.93000000005</v>
      </c>
      <c r="O51" s="73">
        <v>667196.42000000004</v>
      </c>
      <c r="Q51" s="73">
        <v>447.83</v>
      </c>
      <c r="S51" s="73">
        <v>1056408.5</v>
      </c>
      <c r="T51" s="73">
        <v>161798</v>
      </c>
      <c r="U51" s="90">
        <v>1258308.5</v>
      </c>
      <c r="X51" s="90">
        <v>262983.39</v>
      </c>
      <c r="Y51" s="90">
        <v>174091.89</v>
      </c>
    </row>
    <row r="52" spans="1:28" x14ac:dyDescent="0.2">
      <c r="A52" s="251" t="s">
        <v>2849</v>
      </c>
      <c r="B52" s="89">
        <v>504463.3</v>
      </c>
      <c r="C52" s="89">
        <v>39647</v>
      </c>
      <c r="D52" s="89">
        <v>7997.62</v>
      </c>
      <c r="E52" s="251">
        <v>803659.6</v>
      </c>
      <c r="F52" s="251">
        <v>234662.48</v>
      </c>
      <c r="G52" s="232">
        <v>11000</v>
      </c>
      <c r="H52" s="232">
        <v>8551.7099999999991</v>
      </c>
      <c r="J52" s="232">
        <v>2776.08</v>
      </c>
      <c r="N52" s="251">
        <v>2139773.89</v>
      </c>
      <c r="O52" s="73">
        <v>706469.68</v>
      </c>
      <c r="Q52" s="73">
        <v>1081.69</v>
      </c>
      <c r="S52" s="73">
        <v>591864</v>
      </c>
      <c r="U52" s="90">
        <v>591864</v>
      </c>
      <c r="X52" s="90">
        <v>315197.23</v>
      </c>
      <c r="Y52" s="90">
        <v>207159.7</v>
      </c>
      <c r="AA52" s="90">
        <v>3662</v>
      </c>
    </row>
    <row r="53" spans="1:28" x14ac:dyDescent="0.2">
      <c r="A53" s="251" t="s">
        <v>2850</v>
      </c>
      <c r="B53" s="89">
        <v>504910.23</v>
      </c>
      <c r="C53" s="89">
        <v>75108</v>
      </c>
      <c r="D53" s="89">
        <v>5274.76</v>
      </c>
      <c r="E53" s="251">
        <v>384699.2</v>
      </c>
      <c r="F53" s="251">
        <v>119460.5</v>
      </c>
      <c r="G53" s="232">
        <v>6000</v>
      </c>
      <c r="H53" s="232">
        <v>6875.15</v>
      </c>
      <c r="J53" s="232">
        <v>972</v>
      </c>
      <c r="N53" s="251">
        <v>293207.49</v>
      </c>
      <c r="O53" s="73">
        <v>539324.76</v>
      </c>
      <c r="Q53" s="73">
        <v>1023.77</v>
      </c>
      <c r="S53" s="73">
        <v>416186.6</v>
      </c>
      <c r="U53" s="90">
        <v>416186.6</v>
      </c>
      <c r="X53" s="90">
        <v>252573.82</v>
      </c>
      <c r="Y53" s="90">
        <v>90454.06</v>
      </c>
      <c r="AA53" s="90">
        <v>3509</v>
      </c>
    </row>
    <row r="54" spans="1:28" x14ac:dyDescent="0.2">
      <c r="A54" s="251" t="s">
        <v>2851</v>
      </c>
      <c r="B54" s="89">
        <v>393321.65</v>
      </c>
      <c r="C54" s="89">
        <v>61824.5</v>
      </c>
      <c r="D54" s="89">
        <v>23121.81</v>
      </c>
      <c r="E54" s="251">
        <v>824202.45</v>
      </c>
      <c r="F54" s="251">
        <v>158394.03</v>
      </c>
      <c r="G54" s="232">
        <v>2817</v>
      </c>
      <c r="H54" s="232">
        <v>23801.69</v>
      </c>
      <c r="J54" s="232">
        <v>9581</v>
      </c>
      <c r="M54" s="251">
        <v>-85.13</v>
      </c>
      <c r="N54" s="251">
        <v>1946315.03</v>
      </c>
      <c r="O54" s="73">
        <v>981680.7</v>
      </c>
      <c r="P54" s="73">
        <v>91972</v>
      </c>
      <c r="Q54" s="73">
        <v>684.53</v>
      </c>
      <c r="S54" s="73">
        <v>594404.5</v>
      </c>
      <c r="U54" s="90">
        <v>797784.5</v>
      </c>
      <c r="X54" s="90">
        <v>380159.65</v>
      </c>
      <c r="Y54" s="90">
        <v>303885.69</v>
      </c>
      <c r="AA54" s="90">
        <v>2293</v>
      </c>
    </row>
    <row r="55" spans="1:28" x14ac:dyDescent="0.2">
      <c r="A55" s="251" t="s">
        <v>2852</v>
      </c>
      <c r="B55" s="89">
        <v>876120.26</v>
      </c>
      <c r="C55" s="89">
        <v>92275.5</v>
      </c>
      <c r="D55" s="89">
        <v>90031.31</v>
      </c>
      <c r="E55" s="251">
        <v>840534.19</v>
      </c>
      <c r="F55" s="251">
        <v>324248.69</v>
      </c>
      <c r="G55" s="232">
        <v>19300</v>
      </c>
      <c r="H55" s="232">
        <v>34209.870000000003</v>
      </c>
      <c r="J55" s="232">
        <v>6227</v>
      </c>
      <c r="N55" s="251">
        <v>2217512.62</v>
      </c>
      <c r="O55" s="73">
        <v>1467875.21</v>
      </c>
      <c r="P55" s="73">
        <v>151436</v>
      </c>
      <c r="Q55" s="73">
        <v>2115.36</v>
      </c>
      <c r="S55" s="73">
        <v>1156920.5</v>
      </c>
      <c r="U55" s="90">
        <v>1368080.5</v>
      </c>
      <c r="X55" s="90">
        <v>606694.81000000006</v>
      </c>
      <c r="Y55" s="90">
        <v>389475.83</v>
      </c>
    </row>
    <row r="56" spans="1:28" x14ac:dyDescent="0.2">
      <c r="A56" s="251" t="s">
        <v>2853</v>
      </c>
      <c r="B56" s="89">
        <v>635603.71</v>
      </c>
      <c r="C56" s="89">
        <v>111922.5</v>
      </c>
      <c r="D56" s="89">
        <v>57034.07</v>
      </c>
      <c r="E56" s="251">
        <v>736956.75</v>
      </c>
      <c r="F56" s="251">
        <v>142742.60999999999</v>
      </c>
      <c r="G56" s="232">
        <v>5700</v>
      </c>
      <c r="H56" s="232">
        <v>25667.72</v>
      </c>
      <c r="J56" s="232">
        <v>8292</v>
      </c>
      <c r="M56" s="251">
        <v>-59.5</v>
      </c>
      <c r="N56" s="251">
        <v>1921030.3</v>
      </c>
      <c r="O56" s="73">
        <v>1477375.15</v>
      </c>
      <c r="P56" s="73">
        <v>84728</v>
      </c>
      <c r="Q56" s="73">
        <v>1611.64</v>
      </c>
      <c r="S56" s="73">
        <v>907946</v>
      </c>
      <c r="U56" s="90">
        <v>1279946</v>
      </c>
      <c r="X56" s="90">
        <v>590822.79</v>
      </c>
      <c r="Y56" s="90">
        <v>359455.65</v>
      </c>
      <c r="AA56" s="90">
        <v>321</v>
      </c>
    </row>
    <row r="57" spans="1:28" x14ac:dyDescent="0.2">
      <c r="A57" s="251" t="s">
        <v>2854</v>
      </c>
      <c r="B57" s="89">
        <v>448384.37</v>
      </c>
      <c r="C57" s="89">
        <v>27227</v>
      </c>
      <c r="D57" s="89">
        <v>28086.7</v>
      </c>
      <c r="E57" s="251">
        <v>669690.03</v>
      </c>
      <c r="F57" s="251">
        <v>157403.9</v>
      </c>
      <c r="G57" s="232">
        <v>41092</v>
      </c>
      <c r="H57" s="232">
        <v>31231.24</v>
      </c>
      <c r="J57" s="232">
        <v>1218</v>
      </c>
      <c r="M57" s="251">
        <v>-2679.19</v>
      </c>
      <c r="N57" s="251">
        <v>1915444.77</v>
      </c>
      <c r="O57" s="73">
        <v>1392237.35</v>
      </c>
      <c r="P57" s="73">
        <v>27695</v>
      </c>
      <c r="Q57" s="73">
        <v>939.75</v>
      </c>
      <c r="S57" s="73">
        <v>922479</v>
      </c>
      <c r="U57" s="90">
        <v>1246599</v>
      </c>
      <c r="X57" s="90">
        <v>654981.92000000004</v>
      </c>
      <c r="Y57" s="90">
        <v>363964.92</v>
      </c>
      <c r="AA57" s="90">
        <v>12264</v>
      </c>
    </row>
    <row r="58" spans="1:28" x14ac:dyDescent="0.2">
      <c r="A58" s="251" t="s">
        <v>2855</v>
      </c>
      <c r="B58" s="89">
        <v>387956.06</v>
      </c>
      <c r="C58" s="89">
        <v>40108</v>
      </c>
      <c r="D58" s="89">
        <v>16272.33</v>
      </c>
      <c r="E58" s="251">
        <v>648555.49</v>
      </c>
      <c r="F58" s="251">
        <v>131352.04</v>
      </c>
      <c r="G58" s="232">
        <v>11386</v>
      </c>
      <c r="H58" s="232">
        <v>29644.94</v>
      </c>
      <c r="J58" s="232">
        <v>1879</v>
      </c>
      <c r="M58" s="251">
        <v>-24.34</v>
      </c>
      <c r="N58" s="251">
        <v>1650781.62</v>
      </c>
      <c r="O58" s="73">
        <v>1105558.3400000001</v>
      </c>
      <c r="P58" s="73">
        <v>19830</v>
      </c>
      <c r="Q58" s="73">
        <v>798.59</v>
      </c>
      <c r="S58" s="73">
        <v>373579.5</v>
      </c>
      <c r="U58" s="90">
        <v>663098.5</v>
      </c>
      <c r="X58" s="90">
        <v>438128.67</v>
      </c>
      <c r="Y58" s="90">
        <v>299098.61</v>
      </c>
      <c r="AA58" s="90">
        <v>2935</v>
      </c>
    </row>
    <row r="59" spans="1:28" x14ac:dyDescent="0.2">
      <c r="A59" s="251" t="s">
        <v>2856</v>
      </c>
      <c r="B59" s="89">
        <v>494216.26</v>
      </c>
      <c r="C59" s="89">
        <v>52009</v>
      </c>
      <c r="D59" s="89">
        <v>34043.620000000003</v>
      </c>
      <c r="E59" s="251">
        <v>863526.05</v>
      </c>
      <c r="F59" s="251">
        <v>110886.98</v>
      </c>
      <c r="G59" s="232">
        <v>897</v>
      </c>
      <c r="H59" s="232">
        <v>20492</v>
      </c>
      <c r="J59" s="232">
        <v>1525</v>
      </c>
      <c r="M59" s="251">
        <v>-102</v>
      </c>
      <c r="N59" s="251">
        <v>2032099.69</v>
      </c>
      <c r="O59" s="73">
        <v>1421749.1</v>
      </c>
      <c r="P59" s="73">
        <v>11602.4</v>
      </c>
      <c r="Q59" s="73">
        <v>450.91</v>
      </c>
      <c r="S59" s="73">
        <v>592860</v>
      </c>
      <c r="U59" s="90">
        <v>1009060</v>
      </c>
      <c r="X59" s="90">
        <v>338314.78</v>
      </c>
      <c r="Y59" s="90">
        <v>311495.98</v>
      </c>
      <c r="AA59" s="90">
        <v>3897</v>
      </c>
    </row>
    <row r="60" spans="1:28" x14ac:dyDescent="0.2">
      <c r="A60" s="251" t="s">
        <v>2857</v>
      </c>
      <c r="B60" s="89">
        <v>591604.29</v>
      </c>
      <c r="C60" s="89">
        <v>152303</v>
      </c>
      <c r="D60" s="89">
        <v>37850</v>
      </c>
      <c r="E60" s="251">
        <v>1471130.8</v>
      </c>
      <c r="F60" s="251">
        <v>114774.63</v>
      </c>
      <c r="G60" s="232">
        <v>82800</v>
      </c>
      <c r="H60" s="232">
        <v>38460.269999999997</v>
      </c>
      <c r="J60" s="232">
        <v>9641</v>
      </c>
      <c r="N60" s="251">
        <v>1174038.5</v>
      </c>
      <c r="O60" s="73">
        <v>2230414.5499999998</v>
      </c>
      <c r="P60" s="73">
        <v>64200</v>
      </c>
      <c r="Q60" s="73">
        <v>837.41</v>
      </c>
      <c r="S60" s="73">
        <v>848988</v>
      </c>
      <c r="U60" s="90">
        <v>1348388</v>
      </c>
      <c r="X60" s="90">
        <v>847406.3</v>
      </c>
      <c r="Y60" s="90">
        <v>397683.11</v>
      </c>
      <c r="AA60" s="90">
        <v>11204.5</v>
      </c>
    </row>
    <row r="61" spans="1:28" x14ac:dyDescent="0.2">
      <c r="A61" s="251" t="s">
        <v>2858</v>
      </c>
      <c r="B61" s="89">
        <v>1295770.3400000001</v>
      </c>
      <c r="C61" s="89">
        <v>325964.5</v>
      </c>
      <c r="D61" s="89">
        <v>64751.98</v>
      </c>
      <c r="E61" s="251">
        <v>943727.28</v>
      </c>
      <c r="F61" s="251">
        <v>572762.54</v>
      </c>
      <c r="G61" s="232">
        <v>34240</v>
      </c>
      <c r="H61" s="232">
        <v>40584.97</v>
      </c>
      <c r="J61" s="232">
        <v>11224</v>
      </c>
      <c r="M61" s="251">
        <v>-237.55</v>
      </c>
      <c r="N61" s="251">
        <v>3795531.45</v>
      </c>
      <c r="O61" s="73">
        <v>2376680.35</v>
      </c>
      <c r="P61" s="73">
        <v>283960</v>
      </c>
      <c r="Q61" s="73">
        <v>2948.31</v>
      </c>
      <c r="S61" s="73">
        <v>1453179</v>
      </c>
      <c r="U61" s="90">
        <v>2107997</v>
      </c>
      <c r="W61" s="90">
        <v>300</v>
      </c>
      <c r="X61" s="90">
        <v>758448.58</v>
      </c>
      <c r="Y61" s="90">
        <v>590350.09</v>
      </c>
      <c r="AA61" s="90">
        <v>101</v>
      </c>
    </row>
    <row r="62" spans="1:28" x14ac:dyDescent="0.2">
      <c r="A62" s="251" t="s">
        <v>2859</v>
      </c>
      <c r="B62" s="89">
        <v>301178.83</v>
      </c>
      <c r="C62" s="89">
        <v>118408</v>
      </c>
      <c r="D62" s="89">
        <v>36699</v>
      </c>
      <c r="E62" s="251">
        <v>471307.15</v>
      </c>
      <c r="F62" s="251">
        <v>185255.05</v>
      </c>
      <c r="G62" s="232">
        <v>6900</v>
      </c>
      <c r="H62" s="232">
        <v>28221</v>
      </c>
      <c r="J62" s="232">
        <v>4532</v>
      </c>
      <c r="M62" s="251">
        <v>-630</v>
      </c>
      <c r="N62" s="251">
        <v>1606269.64</v>
      </c>
      <c r="O62" s="73">
        <v>1402996.5</v>
      </c>
      <c r="P62" s="73">
        <v>70845</v>
      </c>
      <c r="Q62" s="73">
        <v>582.96</v>
      </c>
      <c r="S62" s="73">
        <v>684257</v>
      </c>
      <c r="T62" s="73">
        <v>20000</v>
      </c>
      <c r="U62" s="90">
        <v>991257</v>
      </c>
      <c r="X62" s="90">
        <v>560450.85</v>
      </c>
      <c r="Y62" s="90">
        <v>361433.72</v>
      </c>
      <c r="AA62" s="90">
        <v>6875</v>
      </c>
    </row>
    <row r="63" spans="1:28" x14ac:dyDescent="0.2">
      <c r="A63" s="251" t="s">
        <v>2860</v>
      </c>
      <c r="B63" s="89">
        <v>300860.40999999997</v>
      </c>
      <c r="C63" s="89">
        <v>142562.5</v>
      </c>
      <c r="D63" s="89">
        <v>47194.21</v>
      </c>
      <c r="E63" s="251">
        <v>496930.69</v>
      </c>
      <c r="F63" s="251">
        <v>158543.66</v>
      </c>
      <c r="G63" s="232">
        <v>12000</v>
      </c>
      <c r="H63" s="232">
        <v>27446.07</v>
      </c>
      <c r="J63" s="232">
        <v>11483.09</v>
      </c>
      <c r="K63" s="251">
        <v>14282.8</v>
      </c>
      <c r="M63" s="251">
        <v>-214.2</v>
      </c>
      <c r="N63" s="251">
        <v>2640334.33</v>
      </c>
      <c r="O63" s="73">
        <v>960905.62</v>
      </c>
      <c r="P63" s="73">
        <v>66245</v>
      </c>
      <c r="Q63" s="73">
        <v>801.93</v>
      </c>
      <c r="S63" s="73">
        <v>1067010</v>
      </c>
      <c r="U63" s="90">
        <v>1067010</v>
      </c>
      <c r="X63" s="90">
        <v>537051.06999999995</v>
      </c>
      <c r="Y63" s="90">
        <v>264583.09999999998</v>
      </c>
      <c r="AA63" s="90">
        <v>8538</v>
      </c>
    </row>
    <row r="64" spans="1:28" x14ac:dyDescent="0.2">
      <c r="A64" s="251" t="s">
        <v>2922</v>
      </c>
      <c r="B64" s="89">
        <v>351637.39</v>
      </c>
      <c r="C64" s="89">
        <v>61015</v>
      </c>
      <c r="D64" s="89">
        <v>16130.19</v>
      </c>
      <c r="E64" s="251">
        <v>1547218.49</v>
      </c>
      <c r="F64" s="251">
        <v>118715.91</v>
      </c>
      <c r="G64" s="232">
        <v>17980</v>
      </c>
      <c r="H64" s="232">
        <v>21081.75</v>
      </c>
      <c r="J64" s="232">
        <v>2288</v>
      </c>
      <c r="M64" s="251">
        <v>-15.66</v>
      </c>
      <c r="N64" s="251">
        <v>2029021.21</v>
      </c>
      <c r="O64" s="73">
        <v>823018.29</v>
      </c>
      <c r="Q64" s="73">
        <v>401.11</v>
      </c>
      <c r="S64" s="73">
        <v>530859</v>
      </c>
      <c r="U64" s="90">
        <v>610659</v>
      </c>
      <c r="X64" s="90">
        <v>295867.99</v>
      </c>
      <c r="Y64" s="90">
        <v>348375.3</v>
      </c>
      <c r="AA64" s="90">
        <v>4923.5</v>
      </c>
    </row>
    <row r="65" spans="1:28" x14ac:dyDescent="0.2">
      <c r="A65" s="251" t="s">
        <v>2861</v>
      </c>
      <c r="B65" s="89">
        <v>487226.09</v>
      </c>
      <c r="C65" s="89">
        <v>0</v>
      </c>
      <c r="D65" s="89">
        <v>27852.75</v>
      </c>
      <c r="E65" s="251">
        <v>2324371.31</v>
      </c>
      <c r="F65" s="251">
        <v>17028</v>
      </c>
      <c r="G65" s="232">
        <v>12590</v>
      </c>
      <c r="H65" s="232">
        <v>23250</v>
      </c>
      <c r="J65" s="232">
        <v>0</v>
      </c>
      <c r="M65" s="251">
        <v>268</v>
      </c>
      <c r="N65" s="251">
        <v>849648.43</v>
      </c>
      <c r="O65" s="73">
        <v>642555.09</v>
      </c>
      <c r="P65" s="73">
        <v>26000</v>
      </c>
      <c r="Q65" s="73">
        <v>1007.3</v>
      </c>
      <c r="S65" s="73">
        <v>1187183</v>
      </c>
      <c r="T65" s="73">
        <v>30500</v>
      </c>
      <c r="U65" s="90">
        <v>1197683</v>
      </c>
      <c r="X65" s="90">
        <v>408649.2</v>
      </c>
      <c r="Y65" s="90">
        <v>120049.33</v>
      </c>
    </row>
    <row r="66" spans="1:28" x14ac:dyDescent="0.2">
      <c r="A66" s="251" t="s">
        <v>2862</v>
      </c>
      <c r="B66" s="89">
        <v>694037.16</v>
      </c>
      <c r="C66" s="89">
        <v>0</v>
      </c>
      <c r="D66" s="89">
        <v>14669.93</v>
      </c>
      <c r="E66" s="251">
        <v>563412.78</v>
      </c>
      <c r="F66" s="251">
        <v>31762.71</v>
      </c>
      <c r="J66" s="232">
        <v>0</v>
      </c>
      <c r="M66" s="251">
        <v>-50621.01</v>
      </c>
      <c r="N66" s="251">
        <v>236925.61</v>
      </c>
      <c r="O66" s="73">
        <v>648835.93999999994</v>
      </c>
      <c r="P66" s="73">
        <v>107260</v>
      </c>
      <c r="Q66" s="73">
        <v>1352.41</v>
      </c>
      <c r="S66" s="73">
        <v>1191469</v>
      </c>
      <c r="T66" s="73">
        <v>30500</v>
      </c>
      <c r="U66" s="90">
        <v>1201969</v>
      </c>
      <c r="X66" s="90">
        <v>403772.09</v>
      </c>
      <c r="Y66" s="90">
        <v>155992.62</v>
      </c>
    </row>
    <row r="67" spans="1:28" x14ac:dyDescent="0.2">
      <c r="A67" s="251" t="s">
        <v>2863</v>
      </c>
      <c r="B67" s="89">
        <v>483939.1</v>
      </c>
      <c r="C67" s="89">
        <v>0</v>
      </c>
      <c r="D67" s="89">
        <v>90112.91</v>
      </c>
      <c r="E67" s="251">
        <v>591866.43999999994</v>
      </c>
      <c r="F67" s="251">
        <v>37187.279999999999</v>
      </c>
      <c r="G67" s="232">
        <v>7900</v>
      </c>
      <c r="H67" s="232">
        <v>27981.78</v>
      </c>
      <c r="J67" s="232">
        <v>0</v>
      </c>
      <c r="M67" s="251">
        <v>-38.590000000000003</v>
      </c>
      <c r="N67" s="251">
        <v>1982889.72</v>
      </c>
      <c r="O67" s="73">
        <v>936502.59</v>
      </c>
      <c r="P67" s="73">
        <v>46425</v>
      </c>
      <c r="Q67" s="73">
        <v>939.5</v>
      </c>
      <c r="S67" s="73">
        <v>1020599</v>
      </c>
      <c r="T67" s="73">
        <v>30500</v>
      </c>
      <c r="U67" s="90">
        <v>1190699</v>
      </c>
      <c r="X67" s="90">
        <v>495385.09</v>
      </c>
      <c r="Y67" s="90">
        <v>119104.68</v>
      </c>
    </row>
    <row r="68" spans="1:28" x14ac:dyDescent="0.2">
      <c r="A68" s="251" t="s">
        <v>2864</v>
      </c>
      <c r="B68" s="89">
        <v>367415.01</v>
      </c>
      <c r="C68" s="89">
        <v>0</v>
      </c>
      <c r="D68" s="89">
        <v>77479.16</v>
      </c>
      <c r="E68" s="251">
        <v>729908.59</v>
      </c>
      <c r="F68" s="251">
        <v>67016.11</v>
      </c>
      <c r="G68" s="232">
        <v>12040</v>
      </c>
      <c r="H68" s="232">
        <v>18773.02</v>
      </c>
      <c r="J68" s="232">
        <v>0</v>
      </c>
      <c r="M68" s="251">
        <v>546.70000000000005</v>
      </c>
      <c r="N68" s="251">
        <v>2283492.7400000002</v>
      </c>
      <c r="O68" s="73">
        <v>836757.94</v>
      </c>
      <c r="P68" s="73">
        <v>107465</v>
      </c>
      <c r="Q68" s="73">
        <v>724.9</v>
      </c>
      <c r="S68" s="73">
        <v>1014096</v>
      </c>
      <c r="T68" s="73">
        <v>30500</v>
      </c>
      <c r="U68" s="90">
        <v>1204416</v>
      </c>
      <c r="X68" s="90">
        <v>589132.09</v>
      </c>
      <c r="Y68" s="90">
        <v>151843.03</v>
      </c>
    </row>
    <row r="69" spans="1:28" x14ac:dyDescent="0.2">
      <c r="A69" s="251" t="s">
        <v>2919</v>
      </c>
      <c r="B69" s="89">
        <v>304217.37</v>
      </c>
      <c r="C69" s="89">
        <v>0</v>
      </c>
      <c r="D69" s="89">
        <v>18030.490000000002</v>
      </c>
      <c r="E69" s="251">
        <v>581170.17000000004</v>
      </c>
      <c r="F69" s="251">
        <v>55862.559999999998</v>
      </c>
      <c r="G69" s="232">
        <v>9412</v>
      </c>
      <c r="H69" s="232">
        <v>18330</v>
      </c>
      <c r="M69" s="251">
        <v>2109147.98</v>
      </c>
      <c r="N69" s="251">
        <v>355552.49</v>
      </c>
      <c r="O69" s="73">
        <v>738349.78</v>
      </c>
      <c r="P69" s="73">
        <v>55405</v>
      </c>
      <c r="Q69" s="73">
        <v>653.22</v>
      </c>
      <c r="S69" s="73">
        <v>471059</v>
      </c>
      <c r="T69" s="73">
        <v>20000</v>
      </c>
      <c r="U69" s="90">
        <v>662579</v>
      </c>
      <c r="X69" s="90">
        <v>453611.99</v>
      </c>
      <c r="Y69" s="90">
        <v>1630275.89</v>
      </c>
    </row>
    <row r="70" spans="1:28" x14ac:dyDescent="0.2">
      <c r="A70" s="251" t="s">
        <v>2865</v>
      </c>
      <c r="B70" s="89">
        <v>336337.76</v>
      </c>
      <c r="C70" s="89">
        <v>238438.5</v>
      </c>
      <c r="D70" s="89">
        <v>27403.11</v>
      </c>
      <c r="E70" s="251">
        <v>146462.09</v>
      </c>
      <c r="F70" s="251">
        <v>165381.23000000001</v>
      </c>
      <c r="G70" s="232">
        <v>0</v>
      </c>
      <c r="I70" s="232">
        <v>5750</v>
      </c>
      <c r="J70" s="232">
        <v>46.38</v>
      </c>
      <c r="N70" s="251">
        <v>547255.34</v>
      </c>
      <c r="O70" s="73">
        <v>1212751.45</v>
      </c>
      <c r="Q70" s="73">
        <v>426.25</v>
      </c>
      <c r="S70" s="73">
        <v>816391.8</v>
      </c>
      <c r="T70" s="73">
        <v>212440</v>
      </c>
      <c r="U70" s="90">
        <v>997081.8</v>
      </c>
      <c r="X70" s="90">
        <v>699106.39</v>
      </c>
      <c r="Y70" s="90">
        <v>95786.35</v>
      </c>
      <c r="AB70" s="90">
        <v>60000</v>
      </c>
    </row>
    <row r="71" spans="1:28" x14ac:dyDescent="0.2">
      <c r="A71" s="251" t="s">
        <v>2866</v>
      </c>
      <c r="B71" s="89">
        <v>1134660.3500000001</v>
      </c>
      <c r="C71" s="89">
        <v>346720</v>
      </c>
      <c r="D71" s="89">
        <v>55951.09</v>
      </c>
      <c r="E71" s="251">
        <v>268587.36</v>
      </c>
      <c r="F71" s="251">
        <v>317815.48</v>
      </c>
      <c r="G71" s="232">
        <v>0</v>
      </c>
      <c r="H71" s="232">
        <v>34267</v>
      </c>
      <c r="J71" s="232">
        <v>733.66</v>
      </c>
      <c r="K71" s="251">
        <v>210736</v>
      </c>
      <c r="N71" s="251">
        <v>2767861</v>
      </c>
      <c r="O71" s="73">
        <v>2567029.4700000002</v>
      </c>
      <c r="Q71" s="73">
        <v>801.02</v>
      </c>
      <c r="S71" s="73">
        <v>1204356.3999999999</v>
      </c>
      <c r="T71" s="73">
        <v>26985</v>
      </c>
      <c r="U71" s="90">
        <v>1903216.4</v>
      </c>
      <c r="X71" s="90">
        <v>1129090.29</v>
      </c>
      <c r="Y71" s="90">
        <v>245697.76</v>
      </c>
      <c r="AB71" s="90">
        <v>9050</v>
      </c>
    </row>
    <row r="72" spans="1:28" x14ac:dyDescent="0.2">
      <c r="A72" s="251" t="s">
        <v>2867</v>
      </c>
      <c r="B72" s="89">
        <v>333911.18</v>
      </c>
      <c r="C72" s="89">
        <v>149650</v>
      </c>
      <c r="D72" s="89">
        <v>36070.49</v>
      </c>
      <c r="E72" s="251">
        <v>59094.720000000001</v>
      </c>
      <c r="F72" s="251">
        <v>102380.38</v>
      </c>
      <c r="G72" s="232">
        <v>0</v>
      </c>
      <c r="H72" s="232">
        <v>28401.86</v>
      </c>
      <c r="I72" s="232">
        <v>46462</v>
      </c>
      <c r="J72" s="232">
        <v>302.16000000000003</v>
      </c>
      <c r="M72" s="251">
        <v>5117.6499999999996</v>
      </c>
      <c r="N72" s="251">
        <v>432862.99</v>
      </c>
      <c r="O72" s="73">
        <v>884113.06</v>
      </c>
      <c r="Q72" s="73">
        <v>372.12</v>
      </c>
      <c r="S72" s="73">
        <v>853076</v>
      </c>
      <c r="T72" s="73">
        <v>81500</v>
      </c>
      <c r="U72" s="90">
        <v>864576</v>
      </c>
      <c r="X72" s="90">
        <v>595061.31000000006</v>
      </c>
      <c r="Y72" s="90">
        <v>78137.02</v>
      </c>
    </row>
    <row r="73" spans="1:28" x14ac:dyDescent="0.2">
      <c r="A73" s="251" t="s">
        <v>2868</v>
      </c>
      <c r="B73" s="89">
        <v>282690.8</v>
      </c>
      <c r="C73" s="89">
        <v>74642</v>
      </c>
      <c r="D73" s="89">
        <v>21490.240000000002</v>
      </c>
      <c r="E73" s="251">
        <v>364652.33</v>
      </c>
      <c r="F73" s="251">
        <v>73198.61</v>
      </c>
      <c r="G73" s="232">
        <v>0</v>
      </c>
      <c r="H73" s="232">
        <v>42813.34</v>
      </c>
      <c r="I73" s="232">
        <v>39033</v>
      </c>
      <c r="J73" s="232">
        <v>184.11</v>
      </c>
      <c r="N73" s="251">
        <v>923490.75</v>
      </c>
      <c r="O73" s="73">
        <v>739297.27</v>
      </c>
      <c r="Q73" s="73">
        <v>253.74</v>
      </c>
      <c r="S73" s="73">
        <v>1078114</v>
      </c>
      <c r="T73" s="73">
        <v>322160</v>
      </c>
      <c r="U73" s="90">
        <v>1444614</v>
      </c>
      <c r="X73" s="90">
        <v>447625.05</v>
      </c>
      <c r="Y73" s="90">
        <v>96616.62</v>
      </c>
    </row>
    <row r="74" spans="1:28" x14ac:dyDescent="0.2">
      <c r="A74" s="251" t="s">
        <v>2869</v>
      </c>
      <c r="B74" s="89">
        <v>268312.39</v>
      </c>
      <c r="C74" s="89">
        <v>113795</v>
      </c>
      <c r="D74" s="89">
        <v>29503.1</v>
      </c>
      <c r="E74" s="251">
        <v>97154.32</v>
      </c>
      <c r="F74" s="251">
        <v>115067.16</v>
      </c>
      <c r="G74" s="232">
        <v>0</v>
      </c>
      <c r="I74" s="232">
        <v>38630</v>
      </c>
      <c r="J74" s="232">
        <v>0.23</v>
      </c>
      <c r="M74" s="251">
        <v>1352.26</v>
      </c>
      <c r="N74" s="251">
        <v>606181.84</v>
      </c>
      <c r="O74" s="73">
        <v>968622.44</v>
      </c>
      <c r="Q74" s="73">
        <v>341.59</v>
      </c>
      <c r="S74" s="73">
        <v>854406</v>
      </c>
      <c r="T74" s="73">
        <v>200980</v>
      </c>
      <c r="U74" s="90">
        <v>1079789</v>
      </c>
      <c r="W74" s="90">
        <v>8012</v>
      </c>
      <c r="X74" s="90">
        <v>559846.48</v>
      </c>
      <c r="Y74" s="90">
        <v>70577.48</v>
      </c>
      <c r="Z74" s="90">
        <v>1757.5</v>
      </c>
    </row>
    <row r="75" spans="1:28" x14ac:dyDescent="0.2">
      <c r="A75" s="251" t="s">
        <v>2870</v>
      </c>
      <c r="B75" s="89">
        <v>649487.07999999996</v>
      </c>
      <c r="C75" s="89">
        <v>376267</v>
      </c>
      <c r="D75" s="89">
        <v>56916.1</v>
      </c>
      <c r="E75" s="251">
        <v>309736.84999999998</v>
      </c>
      <c r="F75" s="251">
        <v>186442.32</v>
      </c>
      <c r="G75" s="232">
        <v>0</v>
      </c>
      <c r="H75" s="232">
        <v>26576.240000000002</v>
      </c>
      <c r="J75" s="232">
        <v>725.47</v>
      </c>
      <c r="K75" s="251">
        <v>143320</v>
      </c>
      <c r="M75" s="251">
        <v>4740.71</v>
      </c>
      <c r="N75" s="251">
        <v>1832865.74</v>
      </c>
      <c r="O75" s="73">
        <v>1397193.5</v>
      </c>
      <c r="Q75" s="73">
        <v>609.74</v>
      </c>
      <c r="S75" s="73">
        <v>1134374.3999999999</v>
      </c>
      <c r="T75" s="73">
        <v>563784</v>
      </c>
      <c r="U75" s="90">
        <v>1453274.4</v>
      </c>
      <c r="X75" s="90">
        <v>598401.89</v>
      </c>
      <c r="Y75" s="90">
        <v>125009.32</v>
      </c>
    </row>
    <row r="76" spans="1:28" x14ac:dyDescent="0.2">
      <c r="A76" s="251" t="s">
        <v>2871</v>
      </c>
      <c r="B76" s="89">
        <v>390811.54</v>
      </c>
      <c r="C76" s="89">
        <v>0</v>
      </c>
      <c r="D76" s="89">
        <v>9213.32</v>
      </c>
      <c r="E76" s="251">
        <v>723472.48</v>
      </c>
      <c r="F76" s="251">
        <v>-25931.53</v>
      </c>
      <c r="H76" s="232">
        <v>37300.5</v>
      </c>
      <c r="I76" s="232">
        <v>118470</v>
      </c>
      <c r="J76" s="232">
        <v>7.9</v>
      </c>
      <c r="M76" s="251">
        <v>30000</v>
      </c>
      <c r="N76" s="251">
        <v>1701541.88</v>
      </c>
      <c r="O76" s="73">
        <v>795668.3</v>
      </c>
      <c r="P76" s="73">
        <v>40030</v>
      </c>
      <c r="Q76" s="73">
        <v>304.22000000000003</v>
      </c>
      <c r="S76" s="73">
        <v>614090</v>
      </c>
      <c r="U76" s="90">
        <v>899115</v>
      </c>
      <c r="X76" s="90">
        <v>337310.25</v>
      </c>
      <c r="Y76" s="90">
        <v>80909.98</v>
      </c>
      <c r="AB76" s="90">
        <v>500</v>
      </c>
    </row>
    <row r="77" spans="1:28" x14ac:dyDescent="0.2">
      <c r="A77" s="251" t="s">
        <v>2872</v>
      </c>
      <c r="B77" s="89">
        <v>380804.1</v>
      </c>
      <c r="C77" s="89">
        <v>0</v>
      </c>
      <c r="D77" s="89">
        <v>29063.75</v>
      </c>
      <c r="E77" s="251">
        <v>1110697.54</v>
      </c>
      <c r="F77" s="251">
        <v>112331.36</v>
      </c>
      <c r="G77" s="232">
        <v>1430</v>
      </c>
      <c r="H77" s="232">
        <v>41257.050000000003</v>
      </c>
      <c r="I77" s="232">
        <v>29550</v>
      </c>
      <c r="J77" s="232">
        <v>33.799999999999997</v>
      </c>
      <c r="M77" s="251">
        <v>1250</v>
      </c>
      <c r="N77" s="251">
        <v>2052419.41</v>
      </c>
      <c r="O77" s="73">
        <v>1120539.92</v>
      </c>
      <c r="P77" s="73">
        <v>176470</v>
      </c>
      <c r="Q77" s="73">
        <v>480.78</v>
      </c>
      <c r="S77" s="73">
        <v>1355830</v>
      </c>
      <c r="U77" s="90">
        <v>1866415</v>
      </c>
      <c r="X77" s="90">
        <v>586221.47</v>
      </c>
      <c r="Y77" s="90">
        <v>20671.79</v>
      </c>
    </row>
    <row r="78" spans="1:28" x14ac:dyDescent="0.2">
      <c r="A78" s="251" t="s">
        <v>2873</v>
      </c>
      <c r="B78" s="89">
        <v>290217.76</v>
      </c>
      <c r="C78" s="89">
        <v>0</v>
      </c>
      <c r="D78" s="89">
        <v>6432.58</v>
      </c>
      <c r="E78" s="251">
        <v>291892.74</v>
      </c>
      <c r="F78" s="251">
        <v>4302.0200000000004</v>
      </c>
      <c r="G78" s="232">
        <v>500</v>
      </c>
      <c r="H78" s="232">
        <v>57224.72</v>
      </c>
      <c r="I78" s="232">
        <v>38170</v>
      </c>
      <c r="J78" s="232">
        <v>252.3</v>
      </c>
      <c r="M78" s="251">
        <v>72500</v>
      </c>
      <c r="N78" s="251">
        <v>2038156.59</v>
      </c>
      <c r="O78" s="73">
        <v>932960.5</v>
      </c>
      <c r="P78" s="73">
        <v>93910</v>
      </c>
      <c r="Q78" s="73">
        <v>505.19</v>
      </c>
      <c r="S78" s="73">
        <v>356000</v>
      </c>
      <c r="T78" s="73">
        <v>50000</v>
      </c>
      <c r="U78" s="90">
        <v>826865</v>
      </c>
      <c r="X78" s="90">
        <v>615250.38</v>
      </c>
      <c r="Y78" s="90">
        <v>50407.46</v>
      </c>
      <c r="AB78" s="90">
        <v>52100</v>
      </c>
    </row>
    <row r="79" spans="1:28" x14ac:dyDescent="0.2">
      <c r="A79" s="251" t="s">
        <v>2874</v>
      </c>
      <c r="B79" s="89">
        <v>742583.71</v>
      </c>
      <c r="C79" s="89">
        <v>0</v>
      </c>
      <c r="D79" s="89">
        <v>45427.01</v>
      </c>
      <c r="E79" s="251">
        <v>792056.84</v>
      </c>
      <c r="F79" s="251">
        <v>41035.160000000003</v>
      </c>
      <c r="H79" s="232">
        <v>58059</v>
      </c>
      <c r="J79" s="232">
        <v>2519.7600000000002</v>
      </c>
      <c r="M79" s="251">
        <v>6480</v>
      </c>
      <c r="N79" s="251">
        <v>2089445.48</v>
      </c>
      <c r="O79" s="73">
        <v>781077.66</v>
      </c>
      <c r="P79" s="73">
        <v>75830</v>
      </c>
      <c r="Q79" s="73">
        <v>1097.5899999999999</v>
      </c>
      <c r="S79" s="73">
        <v>1123280.5</v>
      </c>
      <c r="T79" s="73">
        <v>5600</v>
      </c>
      <c r="U79" s="90">
        <v>1336625.5</v>
      </c>
      <c r="X79" s="90">
        <v>250681.63</v>
      </c>
      <c r="Y79" s="90">
        <v>121113.3</v>
      </c>
      <c r="Z79" s="90">
        <v>34566</v>
      </c>
    </row>
    <row r="80" spans="1:28" x14ac:dyDescent="0.2">
      <c r="A80" s="251" t="s">
        <v>2875</v>
      </c>
      <c r="B80" s="89">
        <v>840156.38</v>
      </c>
      <c r="C80" s="89">
        <v>47963</v>
      </c>
      <c r="D80" s="89">
        <v>8804.57</v>
      </c>
      <c r="E80" s="251">
        <v>351188.19</v>
      </c>
      <c r="F80" s="251">
        <v>135082.56</v>
      </c>
      <c r="G80" s="232">
        <v>63113</v>
      </c>
      <c r="H80" s="232">
        <v>53800</v>
      </c>
      <c r="J80" s="232">
        <v>807.7</v>
      </c>
      <c r="N80" s="251">
        <v>1725194.64</v>
      </c>
      <c r="O80" s="73">
        <v>943973.23</v>
      </c>
      <c r="Q80" s="73">
        <v>1513.89</v>
      </c>
      <c r="U80" s="90">
        <v>347645</v>
      </c>
      <c r="W80" s="90">
        <v>6050</v>
      </c>
      <c r="X80" s="90">
        <v>345753.7</v>
      </c>
      <c r="Y80" s="90">
        <v>121170.18</v>
      </c>
    </row>
    <row r="81" spans="1:28" x14ac:dyDescent="0.2">
      <c r="A81" s="251" t="s">
        <v>2876</v>
      </c>
      <c r="B81" s="89">
        <v>679624.8</v>
      </c>
      <c r="C81" s="89">
        <v>0</v>
      </c>
      <c r="D81" s="89">
        <v>10267.77</v>
      </c>
      <c r="E81" s="251">
        <v>-703579.9</v>
      </c>
      <c r="F81" s="251">
        <v>-116253.74</v>
      </c>
      <c r="G81" s="232">
        <v>0</v>
      </c>
      <c r="H81" s="232">
        <v>32402.48</v>
      </c>
      <c r="I81" s="232">
        <v>80000</v>
      </c>
      <c r="J81" s="232">
        <v>9.61</v>
      </c>
      <c r="M81" s="251">
        <v>46200</v>
      </c>
      <c r="N81" s="251">
        <v>613262.28</v>
      </c>
      <c r="O81" s="73">
        <v>750929.01</v>
      </c>
      <c r="P81" s="73">
        <v>38970</v>
      </c>
      <c r="Q81" s="73">
        <v>931.54</v>
      </c>
      <c r="S81" s="73">
        <v>473210</v>
      </c>
      <c r="T81" s="73">
        <v>30</v>
      </c>
      <c r="U81" s="90">
        <v>780030</v>
      </c>
      <c r="X81" s="90">
        <v>323467.23</v>
      </c>
      <c r="Y81" s="90">
        <v>36088.78</v>
      </c>
      <c r="AB81" s="90">
        <v>500</v>
      </c>
    </row>
    <row r="82" spans="1:28" x14ac:dyDescent="0.2">
      <c r="A82" s="251" t="s">
        <v>2877</v>
      </c>
      <c r="B82" s="89">
        <v>179219.06</v>
      </c>
      <c r="C82" s="89">
        <v>0</v>
      </c>
      <c r="D82" s="89">
        <v>19126.080000000002</v>
      </c>
      <c r="E82" s="251">
        <v>197866.75</v>
      </c>
      <c r="F82" s="251">
        <v>61649.2</v>
      </c>
      <c r="H82" s="232">
        <v>26156.959999999999</v>
      </c>
      <c r="I82" s="232">
        <v>4000</v>
      </c>
      <c r="J82" s="232">
        <v>45.63</v>
      </c>
      <c r="M82" s="251">
        <v>-22552</v>
      </c>
      <c r="N82" s="251">
        <v>788047.76</v>
      </c>
      <c r="O82" s="73">
        <v>714512.17</v>
      </c>
      <c r="P82" s="73">
        <v>7000</v>
      </c>
      <c r="Q82" s="73">
        <v>435.16</v>
      </c>
      <c r="S82" s="73">
        <v>525300</v>
      </c>
      <c r="T82" s="73">
        <v>50030</v>
      </c>
      <c r="U82" s="90">
        <v>853625</v>
      </c>
      <c r="W82" s="90">
        <v>4080</v>
      </c>
      <c r="X82" s="90">
        <v>418711.85</v>
      </c>
      <c r="Y82" s="90">
        <v>35986.14</v>
      </c>
      <c r="AB82" s="90">
        <v>50500</v>
      </c>
    </row>
    <row r="83" spans="1:28" x14ac:dyDescent="0.2">
      <c r="A83" s="251" t="s">
        <v>2878</v>
      </c>
      <c r="B83" s="89">
        <v>511802.76</v>
      </c>
      <c r="C83" s="89">
        <v>0</v>
      </c>
      <c r="D83" s="89">
        <v>38381.86</v>
      </c>
      <c r="E83" s="251">
        <v>284762.01</v>
      </c>
      <c r="F83" s="251">
        <v>74624.350000000006</v>
      </c>
      <c r="G83" s="232">
        <v>0</v>
      </c>
      <c r="H83" s="232">
        <v>30791.89</v>
      </c>
      <c r="J83" s="232">
        <v>84.11</v>
      </c>
      <c r="N83" s="251">
        <v>123193.16</v>
      </c>
      <c r="O83" s="73">
        <v>502097.93</v>
      </c>
      <c r="P83" s="73">
        <v>51150</v>
      </c>
      <c r="Q83" s="73">
        <v>829.42</v>
      </c>
      <c r="S83" s="73">
        <v>806826</v>
      </c>
      <c r="T83" s="73">
        <v>2250</v>
      </c>
      <c r="U83" s="90">
        <v>987571</v>
      </c>
      <c r="X83" s="90">
        <v>201531.61</v>
      </c>
      <c r="Y83" s="90">
        <v>41201.25</v>
      </c>
    </row>
    <row r="84" spans="1:28" x14ac:dyDescent="0.2">
      <c r="A84" s="251" t="s">
        <v>2923</v>
      </c>
      <c r="B84" s="89">
        <v>501431.93</v>
      </c>
      <c r="C84" s="89">
        <v>0</v>
      </c>
      <c r="D84" s="89">
        <v>44963.93</v>
      </c>
      <c r="E84" s="251">
        <v>305639.32</v>
      </c>
      <c r="F84" s="251">
        <v>23956.62</v>
      </c>
      <c r="H84" s="232">
        <v>30474.15</v>
      </c>
      <c r="I84" s="232">
        <v>64050</v>
      </c>
      <c r="J84" s="232">
        <v>94.11</v>
      </c>
      <c r="K84" s="251">
        <v>3960</v>
      </c>
      <c r="N84" s="251">
        <v>2101746.27</v>
      </c>
      <c r="O84" s="73">
        <v>683295.87</v>
      </c>
      <c r="P84" s="73">
        <v>11600</v>
      </c>
      <c r="Q84" s="73">
        <v>766.08</v>
      </c>
      <c r="S84" s="73">
        <v>704409.5</v>
      </c>
      <c r="T84" s="73">
        <v>240</v>
      </c>
      <c r="U84" s="90">
        <v>1017534.5</v>
      </c>
      <c r="X84" s="90">
        <v>215892.43</v>
      </c>
      <c r="Y84" s="90">
        <v>97303.3</v>
      </c>
      <c r="AB84" s="90">
        <v>500</v>
      </c>
    </row>
    <row r="85" spans="1:28" x14ac:dyDescent="0.2">
      <c r="A85" s="251" t="s">
        <v>2879</v>
      </c>
      <c r="B85" s="89">
        <v>576253.13</v>
      </c>
      <c r="C85" s="89">
        <v>0</v>
      </c>
      <c r="D85" s="89">
        <v>55265.21</v>
      </c>
      <c r="E85" s="251">
        <v>994014.69</v>
      </c>
      <c r="F85" s="251">
        <v>98567.19</v>
      </c>
      <c r="G85" s="232">
        <v>2700</v>
      </c>
      <c r="I85" s="232">
        <v>21</v>
      </c>
      <c r="M85" s="251">
        <v>7552.48</v>
      </c>
      <c r="N85" s="251">
        <v>1047464</v>
      </c>
      <c r="O85" s="73">
        <v>1044912.77</v>
      </c>
      <c r="P85" s="73">
        <v>240900</v>
      </c>
      <c r="Q85" s="73">
        <v>862.04</v>
      </c>
      <c r="S85" s="73">
        <v>1065711.8</v>
      </c>
      <c r="U85" s="90">
        <v>1430471.8</v>
      </c>
      <c r="X85" s="90">
        <v>493623.7</v>
      </c>
      <c r="Y85" s="90">
        <v>109137.44</v>
      </c>
    </row>
    <row r="86" spans="1:28" x14ac:dyDescent="0.2">
      <c r="A86" s="251" t="s">
        <v>2880</v>
      </c>
      <c r="B86" s="89">
        <v>830553.28</v>
      </c>
      <c r="C86" s="89">
        <v>0</v>
      </c>
      <c r="D86" s="89">
        <v>81284.289999999994</v>
      </c>
      <c r="E86" s="251">
        <v>3652531.18</v>
      </c>
      <c r="F86" s="251">
        <v>484508.89</v>
      </c>
      <c r="G86" s="232">
        <v>0</v>
      </c>
      <c r="I86" s="232">
        <v>197100.9</v>
      </c>
      <c r="N86" s="251">
        <v>14214425</v>
      </c>
      <c r="O86" s="73">
        <v>2284647.96</v>
      </c>
      <c r="P86" s="73">
        <v>527097</v>
      </c>
      <c r="Q86" s="73">
        <v>1285.68</v>
      </c>
      <c r="U86" s="90">
        <v>961359</v>
      </c>
      <c r="V86" s="90">
        <v>132034</v>
      </c>
      <c r="W86" s="90">
        <v>6863</v>
      </c>
      <c r="X86" s="90">
        <v>1326929.6000000001</v>
      </c>
      <c r="Y86" s="90">
        <v>343731.6</v>
      </c>
      <c r="AB86" s="90">
        <v>102800</v>
      </c>
    </row>
    <row r="87" spans="1:28" x14ac:dyDescent="0.2">
      <c r="A87" s="251" t="s">
        <v>2881</v>
      </c>
      <c r="B87" s="89">
        <v>1741894.55</v>
      </c>
      <c r="D87" s="89">
        <v>93190.91</v>
      </c>
      <c r="E87" s="251">
        <v>1097396.43</v>
      </c>
      <c r="F87" s="251">
        <v>307578.15000000002</v>
      </c>
      <c r="M87" s="251">
        <v>-3696</v>
      </c>
      <c r="N87" s="251">
        <v>1212550.31</v>
      </c>
      <c r="O87" s="73">
        <v>3661159.47</v>
      </c>
      <c r="P87" s="73">
        <v>305561</v>
      </c>
      <c r="Q87" s="73">
        <v>1256.55</v>
      </c>
      <c r="S87" s="73">
        <v>1892170</v>
      </c>
      <c r="U87" s="90">
        <v>3344220</v>
      </c>
      <c r="X87" s="90">
        <v>1147549.6100000001</v>
      </c>
      <c r="Y87" s="90">
        <v>201108.81</v>
      </c>
    </row>
    <row r="88" spans="1:28" x14ac:dyDescent="0.2">
      <c r="A88" s="251" t="s">
        <v>2882</v>
      </c>
      <c r="B88" s="89">
        <v>663583.22</v>
      </c>
      <c r="C88" s="89">
        <v>0</v>
      </c>
      <c r="D88" s="89">
        <v>90964.83</v>
      </c>
      <c r="E88" s="251">
        <v>3260754.88</v>
      </c>
      <c r="F88" s="251">
        <v>144628.66</v>
      </c>
      <c r="I88" s="232">
        <v>259079</v>
      </c>
      <c r="M88" s="251">
        <v>225567.45</v>
      </c>
      <c r="N88" s="251">
        <v>1047464</v>
      </c>
      <c r="O88" s="73">
        <v>1222100.82</v>
      </c>
      <c r="P88" s="73">
        <v>150000</v>
      </c>
      <c r="Q88" s="73">
        <v>1075.6099999999999</v>
      </c>
      <c r="S88" s="73">
        <v>1434110</v>
      </c>
      <c r="U88" s="90">
        <v>2156610</v>
      </c>
      <c r="X88" s="90">
        <v>289308.52</v>
      </c>
      <c r="Y88" s="90">
        <v>228669.18</v>
      </c>
      <c r="AB88" s="90">
        <v>180258.69</v>
      </c>
    </row>
    <row r="89" spans="1:28" x14ac:dyDescent="0.2">
      <c r="A89" s="251" t="s">
        <v>2883</v>
      </c>
      <c r="B89" s="89">
        <v>525948.21</v>
      </c>
      <c r="C89" s="89">
        <v>0</v>
      </c>
      <c r="D89" s="89">
        <v>414368.11</v>
      </c>
      <c r="E89" s="251">
        <v>1772006.7</v>
      </c>
      <c r="F89" s="251">
        <v>304951.86</v>
      </c>
      <c r="G89" s="232">
        <v>0</v>
      </c>
      <c r="K89" s="251">
        <v>124684</v>
      </c>
      <c r="N89" s="251">
        <v>2617329.11</v>
      </c>
      <c r="O89" s="73">
        <v>1150117.25</v>
      </c>
      <c r="P89" s="73">
        <v>228787</v>
      </c>
      <c r="Q89" s="73">
        <v>494.33</v>
      </c>
      <c r="S89" s="73">
        <v>883100</v>
      </c>
      <c r="U89" s="90">
        <v>1435163</v>
      </c>
      <c r="W89" s="90">
        <v>3650</v>
      </c>
      <c r="X89" s="90">
        <v>366164.64</v>
      </c>
      <c r="Y89" s="90">
        <v>194847.65</v>
      </c>
    </row>
    <row r="90" spans="1:28" x14ac:dyDescent="0.2">
      <c r="A90" s="251" t="s">
        <v>2884</v>
      </c>
      <c r="B90" s="89">
        <v>245101.94</v>
      </c>
      <c r="C90" s="89">
        <v>28682.75</v>
      </c>
      <c r="D90" s="89">
        <v>52188.11</v>
      </c>
      <c r="E90" s="251">
        <v>504828.1</v>
      </c>
      <c r="F90" s="251">
        <v>105252.12</v>
      </c>
      <c r="G90" s="232">
        <v>229450</v>
      </c>
      <c r="L90" s="251">
        <v>-472911.46</v>
      </c>
      <c r="M90" s="251">
        <v>1814.86</v>
      </c>
      <c r="N90" s="251">
        <v>1047464</v>
      </c>
      <c r="O90" s="73">
        <v>810389.59</v>
      </c>
      <c r="P90" s="73">
        <v>39450</v>
      </c>
      <c r="Q90" s="73">
        <v>273.27999999999997</v>
      </c>
      <c r="S90" s="73">
        <v>496660</v>
      </c>
      <c r="U90" s="90">
        <v>772000</v>
      </c>
      <c r="X90" s="90">
        <v>380110.59</v>
      </c>
      <c r="Y90" s="90">
        <v>56846.66</v>
      </c>
    </row>
    <row r="91" spans="1:28" x14ac:dyDescent="0.2">
      <c r="A91" s="251" t="s">
        <v>2885</v>
      </c>
      <c r="B91" s="89">
        <v>518334.71</v>
      </c>
      <c r="C91" s="89">
        <v>0</v>
      </c>
      <c r="D91" s="89">
        <v>410484.03</v>
      </c>
      <c r="E91" s="251">
        <v>8554738.1400000006</v>
      </c>
      <c r="F91" s="251">
        <v>392505.13</v>
      </c>
      <c r="G91" s="232">
        <v>21000</v>
      </c>
      <c r="H91" s="232">
        <v>46425</v>
      </c>
      <c r="I91" s="232">
        <v>447143</v>
      </c>
      <c r="J91" s="232">
        <v>0.27</v>
      </c>
      <c r="M91" s="251">
        <v>-30000</v>
      </c>
      <c r="N91" s="251">
        <v>1215671.21</v>
      </c>
      <c r="O91" s="73">
        <v>1807135.35</v>
      </c>
      <c r="Q91" s="73">
        <v>921.96</v>
      </c>
      <c r="S91" s="73">
        <v>1581500</v>
      </c>
      <c r="U91" s="90">
        <v>2722400</v>
      </c>
      <c r="X91" s="90">
        <v>327916.24</v>
      </c>
      <c r="Y91" s="90">
        <v>271256.65000000002</v>
      </c>
    </row>
    <row r="92" spans="1:28" x14ac:dyDescent="0.2">
      <c r="A92" s="251" t="s">
        <v>2886</v>
      </c>
      <c r="B92" s="89">
        <v>367327.88</v>
      </c>
      <c r="C92" s="89">
        <v>2220</v>
      </c>
      <c r="D92" s="89">
        <v>46026.44</v>
      </c>
      <c r="E92" s="251">
        <v>1108943.1200000001</v>
      </c>
      <c r="F92" s="251">
        <v>234688.91</v>
      </c>
      <c r="G92" s="232">
        <v>197082.77</v>
      </c>
      <c r="H92" s="232">
        <v>21384.26</v>
      </c>
      <c r="I92" s="232">
        <v>18</v>
      </c>
      <c r="J92" s="232">
        <v>761.63</v>
      </c>
      <c r="K92" s="251">
        <v>23615</v>
      </c>
      <c r="L92" s="251">
        <v>-134642.35</v>
      </c>
      <c r="M92" s="251">
        <v>-138294.18</v>
      </c>
      <c r="N92" s="251">
        <v>1849378.08</v>
      </c>
      <c r="O92" s="73">
        <v>533961.22</v>
      </c>
      <c r="P92" s="73">
        <v>101050</v>
      </c>
      <c r="S92" s="73">
        <v>1212900</v>
      </c>
      <c r="U92" s="90">
        <v>1459780</v>
      </c>
      <c r="V92" s="90">
        <v>4020</v>
      </c>
      <c r="X92" s="90">
        <v>200714.84</v>
      </c>
      <c r="Y92" s="90">
        <v>151962.47</v>
      </c>
      <c r="AA92" s="90">
        <v>4810</v>
      </c>
    </row>
    <row r="93" spans="1:28" x14ac:dyDescent="0.2">
      <c r="A93" s="251" t="s">
        <v>2887</v>
      </c>
      <c r="B93" s="89">
        <v>961684.47</v>
      </c>
      <c r="C93" s="89">
        <v>60533</v>
      </c>
      <c r="D93" s="89">
        <v>60797.25</v>
      </c>
      <c r="E93" s="251">
        <v>1310463.52</v>
      </c>
      <c r="F93" s="251">
        <v>132673.79999999999</v>
      </c>
      <c r="G93" s="232">
        <v>213610</v>
      </c>
      <c r="J93" s="232">
        <v>363.87</v>
      </c>
      <c r="M93" s="251">
        <v>213771.6</v>
      </c>
      <c r="N93" s="251">
        <v>281440</v>
      </c>
      <c r="O93" s="73">
        <v>1338688.47</v>
      </c>
      <c r="Q93" s="73">
        <v>1.02</v>
      </c>
      <c r="U93" s="90">
        <v>655570</v>
      </c>
      <c r="V93" s="90">
        <v>8075</v>
      </c>
      <c r="W93" s="90">
        <v>480</v>
      </c>
      <c r="X93" s="90">
        <v>297450.09999999998</v>
      </c>
      <c r="Y93" s="90">
        <v>260899.88</v>
      </c>
    </row>
    <row r="94" spans="1:28" x14ac:dyDescent="0.2">
      <c r="A94" s="251" t="s">
        <v>2888</v>
      </c>
      <c r="B94" s="89">
        <v>289081.62</v>
      </c>
      <c r="C94" s="89">
        <v>0</v>
      </c>
      <c r="D94" s="89">
        <v>240312.57</v>
      </c>
      <c r="E94" s="251">
        <v>3252051.68</v>
      </c>
      <c r="F94" s="251">
        <v>423317.96</v>
      </c>
      <c r="I94" s="232">
        <v>17670</v>
      </c>
      <c r="M94" s="251">
        <v>728.72</v>
      </c>
      <c r="N94" s="251">
        <v>2812906.16</v>
      </c>
      <c r="O94" s="73">
        <v>892734.18</v>
      </c>
      <c r="Q94" s="73">
        <v>518.25</v>
      </c>
      <c r="S94" s="73">
        <v>1406440</v>
      </c>
      <c r="U94" s="90">
        <v>1761250</v>
      </c>
      <c r="V94" s="90">
        <v>24000</v>
      </c>
      <c r="X94" s="90">
        <v>353751.15</v>
      </c>
      <c r="Y94" s="90">
        <v>344095.59</v>
      </c>
    </row>
    <row r="95" spans="1:28" x14ac:dyDescent="0.2">
      <c r="A95" s="251" t="s">
        <v>2889</v>
      </c>
      <c r="B95" s="89">
        <v>573665</v>
      </c>
      <c r="C95" s="89">
        <v>0</v>
      </c>
      <c r="D95" s="89">
        <v>9007.5400000000009</v>
      </c>
      <c r="E95" s="251">
        <v>-933172.08</v>
      </c>
      <c r="F95" s="251">
        <v>-133333.17000000001</v>
      </c>
      <c r="G95" s="232">
        <v>36170</v>
      </c>
      <c r="H95" s="232">
        <v>250</v>
      </c>
      <c r="I95" s="232">
        <v>18395</v>
      </c>
      <c r="K95" s="251">
        <v>13108</v>
      </c>
      <c r="M95" s="251">
        <v>307300</v>
      </c>
      <c r="N95" s="251">
        <v>1047464</v>
      </c>
      <c r="O95" s="73">
        <v>843118.91</v>
      </c>
      <c r="P95" s="73">
        <v>110500</v>
      </c>
      <c r="Q95" s="73">
        <v>471.78</v>
      </c>
      <c r="S95" s="73">
        <v>906800</v>
      </c>
      <c r="U95" s="90">
        <v>1350750</v>
      </c>
      <c r="X95" s="90">
        <v>268156.46000000002</v>
      </c>
      <c r="Y95" s="90">
        <v>182091.85</v>
      </c>
    </row>
    <row r="96" spans="1:28" x14ac:dyDescent="0.2">
      <c r="A96" s="251" t="s">
        <v>2890</v>
      </c>
      <c r="B96" s="89">
        <v>352044.26</v>
      </c>
      <c r="C96" s="89">
        <v>0</v>
      </c>
      <c r="D96" s="89">
        <v>5278.07</v>
      </c>
      <c r="E96" s="251">
        <v>955768.23</v>
      </c>
      <c r="F96" s="251">
        <v>472974.15</v>
      </c>
      <c r="I96" s="232">
        <v>23615</v>
      </c>
      <c r="N96" s="251">
        <v>1334838.29</v>
      </c>
      <c r="O96" s="73">
        <v>1364165.13</v>
      </c>
      <c r="P96" s="73">
        <v>109130</v>
      </c>
      <c r="Q96" s="73">
        <v>783.12</v>
      </c>
      <c r="U96" s="90">
        <v>807486</v>
      </c>
      <c r="V96" s="90">
        <v>4412</v>
      </c>
      <c r="X96" s="90">
        <v>461958.37</v>
      </c>
      <c r="Y96" s="90">
        <v>163839.95000000001</v>
      </c>
    </row>
    <row r="97" spans="1:28" x14ac:dyDescent="0.2">
      <c r="A97" s="251" t="s">
        <v>2891</v>
      </c>
      <c r="B97" s="89">
        <v>58234.78</v>
      </c>
      <c r="C97" s="89">
        <v>320</v>
      </c>
      <c r="D97" s="89">
        <v>282249.59999999998</v>
      </c>
      <c r="E97" s="251">
        <v>1602498.14</v>
      </c>
      <c r="F97" s="251">
        <v>1197613.8400000001</v>
      </c>
      <c r="K97" s="251">
        <v>27347</v>
      </c>
      <c r="M97" s="251">
        <v>2612076.5099999998</v>
      </c>
      <c r="N97" s="251">
        <v>613325.81999999995</v>
      </c>
      <c r="O97" s="73">
        <v>991095.64</v>
      </c>
      <c r="P97" s="73">
        <v>180</v>
      </c>
      <c r="R97" s="73">
        <v>843.57</v>
      </c>
      <c r="S97" s="73">
        <v>529880</v>
      </c>
      <c r="T97" s="73">
        <v>13381</v>
      </c>
      <c r="U97" s="90">
        <v>1240751</v>
      </c>
      <c r="X97" s="90">
        <v>122569.69</v>
      </c>
      <c r="Y97" s="90">
        <v>150152.49</v>
      </c>
    </row>
    <row r="98" spans="1:28" x14ac:dyDescent="0.2">
      <c r="A98" s="251" t="s">
        <v>2892</v>
      </c>
      <c r="B98" s="89">
        <v>675786.96</v>
      </c>
      <c r="C98" s="89">
        <v>0</v>
      </c>
      <c r="D98" s="89">
        <v>128316</v>
      </c>
      <c r="E98" s="251">
        <v>978873.25</v>
      </c>
      <c r="F98" s="251">
        <v>-223014.12</v>
      </c>
      <c r="I98" s="232">
        <v>35000</v>
      </c>
      <c r="M98" s="251">
        <v>-2803.74</v>
      </c>
      <c r="N98" s="251">
        <v>1790978.12</v>
      </c>
      <c r="O98" s="73">
        <v>1325946.77</v>
      </c>
      <c r="Q98" s="73">
        <v>1288.68</v>
      </c>
      <c r="S98" s="73">
        <v>1308937</v>
      </c>
      <c r="U98" s="90">
        <v>1897237</v>
      </c>
      <c r="W98" s="90">
        <v>13606</v>
      </c>
      <c r="X98" s="90">
        <v>365075.06</v>
      </c>
      <c r="Y98" s="90">
        <v>147345.43</v>
      </c>
      <c r="AB98" s="90">
        <v>316690.96000000002</v>
      </c>
    </row>
    <row r="99" spans="1:28" x14ac:dyDescent="0.2">
      <c r="A99" s="251" t="s">
        <v>2893</v>
      </c>
      <c r="B99" s="89">
        <v>1679256.12</v>
      </c>
      <c r="C99" s="89">
        <v>0</v>
      </c>
      <c r="D99" s="89">
        <v>105448.97</v>
      </c>
      <c r="E99" s="251">
        <v>3966429.87</v>
      </c>
      <c r="F99" s="251">
        <v>1225514.43</v>
      </c>
      <c r="G99" s="232">
        <v>0</v>
      </c>
      <c r="J99" s="232">
        <v>0</v>
      </c>
      <c r="K99" s="251">
        <v>164284</v>
      </c>
      <c r="N99" s="251">
        <v>1047464</v>
      </c>
      <c r="O99" s="73">
        <v>2652633.29</v>
      </c>
      <c r="P99" s="73">
        <v>272513</v>
      </c>
      <c r="Q99" s="73">
        <v>4851.47</v>
      </c>
      <c r="S99" s="73">
        <v>1380260</v>
      </c>
      <c r="U99" s="90">
        <v>2129880</v>
      </c>
      <c r="X99" s="90">
        <v>751546.38</v>
      </c>
      <c r="Y99" s="90">
        <v>592328.37</v>
      </c>
    </row>
    <row r="100" spans="1:28" x14ac:dyDescent="0.2">
      <c r="A100" s="251" t="s">
        <v>2894</v>
      </c>
      <c r="B100" s="89">
        <v>186221.78</v>
      </c>
      <c r="C100" s="89">
        <v>48725</v>
      </c>
      <c r="D100" s="89">
        <v>34237.589999999997</v>
      </c>
      <c r="E100" s="251">
        <v>1170530.6000000001</v>
      </c>
      <c r="F100" s="251">
        <v>109360.68</v>
      </c>
      <c r="G100" s="232">
        <v>12400</v>
      </c>
      <c r="I100" s="232">
        <v>185191</v>
      </c>
      <c r="K100" s="251">
        <v>151225</v>
      </c>
      <c r="M100" s="251">
        <v>204840.84</v>
      </c>
      <c r="N100" s="251">
        <v>1768225.65</v>
      </c>
      <c r="O100" s="73">
        <v>976556.47</v>
      </c>
      <c r="Q100" s="73">
        <v>374.69</v>
      </c>
      <c r="U100" s="90">
        <v>489700</v>
      </c>
      <c r="X100" s="90">
        <v>586578.43999999994</v>
      </c>
      <c r="Y100" s="90">
        <v>137598.17000000001</v>
      </c>
    </row>
    <row r="101" spans="1:28" x14ac:dyDescent="0.2">
      <c r="A101" s="251" t="s">
        <v>2924</v>
      </c>
      <c r="B101" s="89">
        <v>313972.13</v>
      </c>
      <c r="C101" s="89">
        <v>0</v>
      </c>
      <c r="D101" s="89">
        <v>56927.67</v>
      </c>
      <c r="E101" s="251">
        <v>808154.25</v>
      </c>
      <c r="F101" s="251">
        <v>111010.4</v>
      </c>
      <c r="M101" s="251">
        <v>20000</v>
      </c>
      <c r="N101" s="251">
        <v>1440650.38</v>
      </c>
      <c r="O101" s="73">
        <v>1180060.32</v>
      </c>
      <c r="P101" s="73">
        <v>226435</v>
      </c>
      <c r="Q101" s="73">
        <v>836.21</v>
      </c>
      <c r="S101" s="73">
        <v>1776700</v>
      </c>
      <c r="U101" s="90">
        <v>2375030</v>
      </c>
      <c r="X101" s="90">
        <v>678776.52</v>
      </c>
      <c r="Y101" s="90">
        <v>214842.01</v>
      </c>
    </row>
    <row r="102" spans="1:28" x14ac:dyDescent="0.2">
      <c r="A102" s="251" t="s">
        <v>2895</v>
      </c>
      <c r="B102" s="89">
        <v>480199.45</v>
      </c>
      <c r="C102" s="89">
        <v>0</v>
      </c>
      <c r="D102" s="89">
        <v>8428.41</v>
      </c>
      <c r="E102" s="251">
        <v>1447387.87</v>
      </c>
      <c r="F102" s="251">
        <v>396251.98</v>
      </c>
      <c r="G102" s="232">
        <v>91000</v>
      </c>
      <c r="J102" s="232">
        <v>954.27</v>
      </c>
      <c r="N102" s="251">
        <v>2439714</v>
      </c>
      <c r="O102" s="73">
        <v>739130.81</v>
      </c>
      <c r="P102" s="73">
        <v>40000</v>
      </c>
      <c r="Q102" s="73">
        <v>512.44000000000005</v>
      </c>
      <c r="S102" s="73">
        <v>1132650</v>
      </c>
      <c r="T102" s="73">
        <v>3000</v>
      </c>
      <c r="U102" s="90">
        <v>1214672</v>
      </c>
      <c r="X102" s="90">
        <v>266735.35999999999</v>
      </c>
      <c r="Y102" s="90">
        <v>267145.13</v>
      </c>
    </row>
    <row r="103" spans="1:28" x14ac:dyDescent="0.2">
      <c r="A103" s="251" t="s">
        <v>2896</v>
      </c>
      <c r="B103" s="89">
        <v>169023.54</v>
      </c>
      <c r="C103" s="89">
        <v>0</v>
      </c>
      <c r="D103" s="89">
        <v>67393.06</v>
      </c>
      <c r="E103" s="251">
        <v>1037751.34</v>
      </c>
      <c r="F103" s="251">
        <v>201275.47</v>
      </c>
      <c r="G103" s="232">
        <v>0</v>
      </c>
      <c r="I103" s="232">
        <v>360</v>
      </c>
      <c r="J103" s="232">
        <v>908.46</v>
      </c>
      <c r="M103" s="251">
        <v>-3050.56</v>
      </c>
      <c r="N103" s="251">
        <v>3137825</v>
      </c>
      <c r="O103" s="73">
        <v>944160.57</v>
      </c>
      <c r="Q103" s="73">
        <v>472.02</v>
      </c>
      <c r="S103" s="73">
        <v>1740000</v>
      </c>
      <c r="T103" s="73">
        <v>3000</v>
      </c>
      <c r="U103" s="90">
        <v>2047950</v>
      </c>
      <c r="V103" s="90">
        <v>2520</v>
      </c>
      <c r="X103" s="90">
        <v>328234.67</v>
      </c>
      <c r="Y103" s="90">
        <v>191982.58</v>
      </c>
    </row>
    <row r="104" spans="1:28" x14ac:dyDescent="0.2">
      <c r="A104" s="251" t="s">
        <v>2899</v>
      </c>
      <c r="B104" s="89">
        <v>169674.91</v>
      </c>
      <c r="C104" s="89">
        <v>0</v>
      </c>
      <c r="D104" s="89">
        <v>76807.92</v>
      </c>
      <c r="E104" s="251">
        <v>1248154.07</v>
      </c>
      <c r="F104" s="251">
        <v>358384.96</v>
      </c>
      <c r="H104" s="232">
        <v>651.04</v>
      </c>
      <c r="J104" s="232">
        <v>4117.45</v>
      </c>
      <c r="M104" s="251">
        <v>400555.98</v>
      </c>
      <c r="N104" s="251">
        <v>1499736.2</v>
      </c>
      <c r="O104" s="73">
        <v>1226427.1000000001</v>
      </c>
      <c r="Q104" s="73">
        <v>117.47</v>
      </c>
      <c r="S104" s="73">
        <v>759870</v>
      </c>
      <c r="T104" s="73">
        <v>9000</v>
      </c>
      <c r="U104" s="90">
        <v>1091470</v>
      </c>
      <c r="X104" s="90">
        <v>474874.59</v>
      </c>
      <c r="Y104" s="90">
        <v>150334.04999999999</v>
      </c>
      <c r="Z104" s="90">
        <v>14771</v>
      </c>
    </row>
    <row r="105" spans="1:28" x14ac:dyDescent="0.2">
      <c r="A105" s="251" t="s">
        <v>2900</v>
      </c>
      <c r="B105" s="89">
        <v>538077.85</v>
      </c>
      <c r="C105" s="89">
        <v>0</v>
      </c>
      <c r="D105" s="89">
        <v>40548.519999999997</v>
      </c>
      <c r="E105" s="251">
        <v>571054.26</v>
      </c>
      <c r="F105" s="251">
        <v>306222.48</v>
      </c>
      <c r="H105" s="232">
        <v>2350.73</v>
      </c>
      <c r="J105" s="232">
        <v>2045.48</v>
      </c>
      <c r="M105" s="251">
        <v>70153.490000000005</v>
      </c>
      <c r="N105" s="251">
        <v>2219622</v>
      </c>
      <c r="O105" s="73">
        <v>1137350.76</v>
      </c>
      <c r="Q105" s="73">
        <v>546.77</v>
      </c>
      <c r="S105" s="73">
        <v>973110</v>
      </c>
      <c r="T105" s="73">
        <v>132678</v>
      </c>
      <c r="U105" s="90">
        <v>1418520</v>
      </c>
      <c r="X105" s="90">
        <v>443481.08</v>
      </c>
      <c r="Y105" s="90">
        <v>176404.8</v>
      </c>
      <c r="AB105" s="90">
        <v>12779</v>
      </c>
    </row>
    <row r="106" spans="1:28" x14ac:dyDescent="0.2">
      <c r="A106" s="251" t="s">
        <v>2902</v>
      </c>
      <c r="B106" s="89">
        <v>209024.97</v>
      </c>
      <c r="C106" s="89">
        <v>0</v>
      </c>
      <c r="D106" s="89">
        <v>15063.25</v>
      </c>
      <c r="E106" s="251">
        <v>899471.45</v>
      </c>
      <c r="F106" s="251">
        <v>256455.35</v>
      </c>
      <c r="G106" s="232">
        <v>0</v>
      </c>
      <c r="H106" s="232">
        <v>17400</v>
      </c>
      <c r="J106" s="232">
        <v>34.85</v>
      </c>
      <c r="M106" s="251">
        <v>41256</v>
      </c>
      <c r="N106" s="251">
        <v>1687514</v>
      </c>
      <c r="O106" s="73">
        <v>886883.71</v>
      </c>
      <c r="Q106" s="73">
        <v>444.11</v>
      </c>
      <c r="S106" s="73">
        <v>167110</v>
      </c>
      <c r="T106" s="73">
        <v>5000</v>
      </c>
      <c r="U106" s="90">
        <v>579571</v>
      </c>
      <c r="V106" s="90">
        <v>5276</v>
      </c>
      <c r="W106" s="90">
        <v>592</v>
      </c>
      <c r="X106" s="90">
        <v>358949.65</v>
      </c>
      <c r="Y106" s="90">
        <v>151619.16</v>
      </c>
    </row>
    <row r="107" spans="1:28" x14ac:dyDescent="0.2">
      <c r="A107" s="251" t="s">
        <v>2904</v>
      </c>
      <c r="B107" s="89">
        <v>891677.41</v>
      </c>
      <c r="C107" s="89">
        <v>0</v>
      </c>
      <c r="D107" s="89">
        <v>78619.42</v>
      </c>
      <c r="E107" s="251">
        <v>864183.37</v>
      </c>
      <c r="F107" s="251">
        <v>212797.5</v>
      </c>
      <c r="G107" s="232">
        <v>0</v>
      </c>
      <c r="J107" s="232">
        <v>698.2</v>
      </c>
      <c r="M107" s="251">
        <v>79121.8</v>
      </c>
      <c r="N107" s="251">
        <v>4303318.3099999996</v>
      </c>
      <c r="O107" s="73">
        <v>1470691.13</v>
      </c>
      <c r="P107" s="73">
        <v>216997</v>
      </c>
      <c r="Q107" s="73">
        <v>962.01</v>
      </c>
      <c r="S107" s="73">
        <v>2044865</v>
      </c>
      <c r="U107" s="90">
        <v>2613725</v>
      </c>
      <c r="X107" s="90">
        <v>591139.47</v>
      </c>
      <c r="Y107" s="90">
        <v>127633.60000000001</v>
      </c>
    </row>
    <row r="108" spans="1:28" x14ac:dyDescent="0.2">
      <c r="A108" s="251" t="s">
        <v>2905</v>
      </c>
      <c r="B108" s="89">
        <v>390756.2</v>
      </c>
      <c r="C108" s="89">
        <v>0</v>
      </c>
      <c r="D108" s="89">
        <v>7126.53</v>
      </c>
      <c r="E108" s="251">
        <v>670207.03</v>
      </c>
      <c r="F108" s="251">
        <v>230897.06</v>
      </c>
      <c r="G108" s="232">
        <v>0</v>
      </c>
      <c r="H108" s="232">
        <v>1865</v>
      </c>
      <c r="J108" s="232">
        <v>783.91</v>
      </c>
      <c r="M108" s="251">
        <v>10700</v>
      </c>
      <c r="N108" s="251">
        <v>2346487</v>
      </c>
      <c r="O108" s="73">
        <v>727141.74</v>
      </c>
      <c r="P108" s="73">
        <v>52617</v>
      </c>
      <c r="Q108" s="73">
        <v>503.6</v>
      </c>
      <c r="S108" s="73">
        <v>1177525.3</v>
      </c>
      <c r="U108" s="90">
        <v>1358525.3</v>
      </c>
      <c r="X108" s="90">
        <v>347121.93</v>
      </c>
      <c r="Y108" s="90">
        <v>160297.65</v>
      </c>
      <c r="AB108" s="90">
        <v>20000</v>
      </c>
    </row>
    <row r="109" spans="1:28" x14ac:dyDescent="0.2">
      <c r="A109" s="251" t="s">
        <v>2906</v>
      </c>
      <c r="B109" s="89">
        <v>646605.27</v>
      </c>
      <c r="C109" s="89">
        <v>0</v>
      </c>
      <c r="D109" s="89">
        <v>68830.98</v>
      </c>
      <c r="E109" s="251">
        <v>1017536.11</v>
      </c>
      <c r="F109" s="251">
        <v>257740.79999999999</v>
      </c>
      <c r="G109" s="232">
        <v>0</v>
      </c>
      <c r="H109" s="232">
        <v>30951.13</v>
      </c>
      <c r="J109" s="232">
        <v>1200.74</v>
      </c>
      <c r="M109" s="251">
        <v>14300</v>
      </c>
      <c r="N109" s="251">
        <v>2125037.4300000002</v>
      </c>
      <c r="O109" s="73">
        <v>1336253</v>
      </c>
      <c r="Q109" s="73">
        <v>673.65</v>
      </c>
      <c r="S109" s="73">
        <v>1149601.5</v>
      </c>
      <c r="T109" s="73">
        <v>458100</v>
      </c>
      <c r="U109" s="90">
        <v>1597901.5</v>
      </c>
      <c r="X109" s="90">
        <v>701470.25</v>
      </c>
      <c r="Y109" s="90">
        <v>171645.4</v>
      </c>
      <c r="AB109" s="90">
        <v>500</v>
      </c>
    </row>
    <row r="110" spans="1:28" x14ac:dyDescent="0.2">
      <c r="A110" s="251" t="s">
        <v>2907</v>
      </c>
      <c r="B110" s="89">
        <v>751725.6</v>
      </c>
      <c r="C110" s="89">
        <v>0</v>
      </c>
      <c r="D110" s="89">
        <v>2535.19</v>
      </c>
      <c r="E110" s="251">
        <v>2917114.41</v>
      </c>
      <c r="F110" s="251">
        <v>171740.69</v>
      </c>
      <c r="G110" s="232">
        <v>0</v>
      </c>
      <c r="H110" s="232">
        <v>34591.99</v>
      </c>
      <c r="J110" s="232">
        <v>434.37</v>
      </c>
      <c r="M110" s="251">
        <v>16700</v>
      </c>
      <c r="N110" s="251">
        <v>1196485.3400000001</v>
      </c>
      <c r="O110" s="73">
        <v>1221156.6499999999</v>
      </c>
      <c r="Q110" s="73">
        <v>1123.24</v>
      </c>
      <c r="S110" s="73">
        <v>820325</v>
      </c>
      <c r="T110" s="73">
        <v>702504</v>
      </c>
      <c r="U110" s="90">
        <v>1401225</v>
      </c>
      <c r="X110" s="90">
        <v>852040.09</v>
      </c>
      <c r="Y110" s="90">
        <v>207414.5</v>
      </c>
      <c r="AB110" s="90">
        <v>500</v>
      </c>
    </row>
    <row r="111" spans="1:28" x14ac:dyDescent="0.2">
      <c r="A111" s="251" t="s">
        <v>2925</v>
      </c>
      <c r="B111" s="89">
        <v>387019.01</v>
      </c>
      <c r="C111" s="89">
        <v>0</v>
      </c>
      <c r="D111" s="89">
        <v>635.02</v>
      </c>
      <c r="E111" s="251">
        <v>500881.4</v>
      </c>
      <c r="F111" s="251">
        <v>217206.3</v>
      </c>
      <c r="G111" s="232">
        <v>0</v>
      </c>
      <c r="J111" s="232">
        <v>837.65</v>
      </c>
      <c r="M111" s="251">
        <v>100584.89</v>
      </c>
      <c r="N111" s="251">
        <v>1169693.49</v>
      </c>
      <c r="O111" s="73">
        <v>776496.7</v>
      </c>
      <c r="Q111" s="73">
        <v>440.19</v>
      </c>
      <c r="S111" s="73">
        <v>722754</v>
      </c>
      <c r="U111" s="90">
        <v>942286</v>
      </c>
      <c r="X111" s="90">
        <v>359832.39</v>
      </c>
      <c r="Y111" s="90">
        <v>153595.48000000001</v>
      </c>
    </row>
    <row r="112" spans="1:28" x14ac:dyDescent="0.2">
      <c r="A112" s="251" t="s">
        <v>2908</v>
      </c>
      <c r="B112" s="89">
        <v>1308149.77</v>
      </c>
      <c r="C112" s="89">
        <v>107624.93</v>
      </c>
      <c r="D112" s="89">
        <v>74659.350000000006</v>
      </c>
      <c r="E112" s="251">
        <v>1384514.2</v>
      </c>
      <c r="F112" s="251">
        <v>233530.57</v>
      </c>
      <c r="G112" s="232">
        <v>0</v>
      </c>
      <c r="H112" s="232">
        <v>61200</v>
      </c>
      <c r="I112" s="232">
        <v>161000</v>
      </c>
      <c r="J112" s="232">
        <v>1020.18</v>
      </c>
      <c r="N112" s="251">
        <v>620039.24</v>
      </c>
      <c r="O112" s="73">
        <v>2237692.92</v>
      </c>
      <c r="Q112" s="73">
        <v>1958.98</v>
      </c>
      <c r="S112" s="73">
        <v>1169462</v>
      </c>
      <c r="T112" s="73">
        <v>114500</v>
      </c>
      <c r="U112" s="90">
        <v>1575862</v>
      </c>
      <c r="X112" s="90">
        <v>1446748.36</v>
      </c>
      <c r="Y112" s="90">
        <v>221699.53</v>
      </c>
    </row>
    <row r="113" spans="1:27" x14ac:dyDescent="0.2">
      <c r="A113" s="251" t="s">
        <v>2909</v>
      </c>
      <c r="B113" s="89">
        <v>1246826.9099999999</v>
      </c>
      <c r="C113" s="89">
        <v>59700</v>
      </c>
      <c r="D113" s="89">
        <v>28489.73</v>
      </c>
      <c r="E113" s="251">
        <v>555826.16</v>
      </c>
      <c r="F113" s="251">
        <v>112696.6</v>
      </c>
      <c r="I113" s="232">
        <v>301799</v>
      </c>
      <c r="J113" s="232">
        <v>0</v>
      </c>
      <c r="L113" s="251">
        <v>-1949471.62</v>
      </c>
      <c r="M113" s="251">
        <v>43628</v>
      </c>
      <c r="O113" s="73">
        <v>1983084.92</v>
      </c>
      <c r="Q113" s="73">
        <v>732.76</v>
      </c>
      <c r="S113" s="73">
        <v>1163300</v>
      </c>
      <c r="T113" s="73">
        <v>124800</v>
      </c>
      <c r="U113" s="90">
        <v>1774920</v>
      </c>
      <c r="V113" s="90">
        <v>576</v>
      </c>
      <c r="W113" s="90">
        <v>22297</v>
      </c>
      <c r="X113" s="90">
        <v>1055819.9099999999</v>
      </c>
      <c r="Y113" s="90">
        <v>53558.84</v>
      </c>
    </row>
    <row r="114" spans="1:27" x14ac:dyDescent="0.2">
      <c r="A114" s="251" t="s">
        <v>2910</v>
      </c>
      <c r="B114" s="89">
        <v>733799.33</v>
      </c>
      <c r="C114" s="89">
        <v>42600</v>
      </c>
      <c r="D114" s="89">
        <v>50633.7</v>
      </c>
      <c r="E114" s="251">
        <v>864188.94</v>
      </c>
      <c r="F114" s="251">
        <v>128191.88</v>
      </c>
      <c r="I114" s="232">
        <v>132372</v>
      </c>
      <c r="L114" s="251">
        <v>390534.44</v>
      </c>
      <c r="M114" s="251">
        <v>-2</v>
      </c>
      <c r="N114" s="251">
        <v>1131001.29</v>
      </c>
      <c r="O114" s="73">
        <v>1100686.74</v>
      </c>
      <c r="Q114" s="73">
        <v>992.49</v>
      </c>
      <c r="S114" s="73">
        <v>660240</v>
      </c>
      <c r="U114" s="90">
        <v>972440</v>
      </c>
      <c r="X114" s="90">
        <v>592635.68000000005</v>
      </c>
      <c r="Y114" s="90">
        <v>19358.43</v>
      </c>
    </row>
    <row r="115" spans="1:27" x14ac:dyDescent="0.2">
      <c r="A115" s="251" t="s">
        <v>2911</v>
      </c>
      <c r="B115" s="89">
        <v>940461.12</v>
      </c>
      <c r="C115" s="89">
        <v>80334.880000000005</v>
      </c>
      <c r="D115" s="89">
        <v>40694.239999999998</v>
      </c>
      <c r="E115" s="251">
        <v>864611.28</v>
      </c>
      <c r="F115" s="251">
        <v>371367.89</v>
      </c>
      <c r="J115" s="232">
        <v>0</v>
      </c>
      <c r="N115" s="251">
        <v>1731639.01</v>
      </c>
      <c r="O115" s="73">
        <v>2196496.9700000002</v>
      </c>
      <c r="P115" s="73">
        <v>221089</v>
      </c>
      <c r="Q115" s="73">
        <v>1122.05</v>
      </c>
      <c r="S115" s="73">
        <v>1559000</v>
      </c>
      <c r="U115" s="90">
        <v>2208250</v>
      </c>
      <c r="W115" s="90">
        <v>9885</v>
      </c>
      <c r="X115" s="90">
        <v>1362967.43</v>
      </c>
      <c r="Y115" s="90">
        <v>113254.19</v>
      </c>
    </row>
    <row r="116" spans="1:27" x14ac:dyDescent="0.2">
      <c r="A116" s="251" t="s">
        <v>2912</v>
      </c>
      <c r="B116" s="89">
        <v>318351.55</v>
      </c>
      <c r="C116" s="89">
        <v>11000</v>
      </c>
      <c r="D116" s="89">
        <v>33988.92</v>
      </c>
      <c r="E116" s="251">
        <v>553144.69999999995</v>
      </c>
      <c r="F116" s="251">
        <v>204744.19</v>
      </c>
      <c r="G116" s="232">
        <v>0</v>
      </c>
      <c r="I116" s="232">
        <v>45921</v>
      </c>
      <c r="J116" s="232">
        <v>301.70999999999998</v>
      </c>
      <c r="M116" s="251">
        <v>-74.77</v>
      </c>
      <c r="N116" s="251">
        <v>2353915.73</v>
      </c>
      <c r="O116" s="73">
        <v>666607.91</v>
      </c>
      <c r="Q116" s="73">
        <v>244</v>
      </c>
      <c r="S116" s="73">
        <v>596910</v>
      </c>
      <c r="U116" s="90">
        <v>690510</v>
      </c>
      <c r="W116" s="90">
        <v>6712</v>
      </c>
      <c r="X116" s="90">
        <v>417236</v>
      </c>
      <c r="Y116" s="90">
        <v>82369.87</v>
      </c>
      <c r="AA116" s="90">
        <v>30000</v>
      </c>
    </row>
    <row r="117" spans="1:27" x14ac:dyDescent="0.2">
      <c r="A117" s="251" t="s">
        <v>2913</v>
      </c>
      <c r="B117" s="89">
        <v>1169370</v>
      </c>
      <c r="C117" s="89">
        <v>153760</v>
      </c>
      <c r="D117" s="89">
        <v>70794.91</v>
      </c>
      <c r="E117" s="251">
        <v>2457944.79</v>
      </c>
      <c r="F117" s="251">
        <v>495235.96</v>
      </c>
      <c r="G117" s="232">
        <v>7715</v>
      </c>
      <c r="J117" s="232">
        <v>859.62</v>
      </c>
      <c r="M117" s="251">
        <v>129</v>
      </c>
      <c r="N117" s="251">
        <v>1221990.08</v>
      </c>
      <c r="O117" s="73">
        <v>3306279.78</v>
      </c>
      <c r="Q117" s="73">
        <v>1593.53</v>
      </c>
      <c r="S117" s="73">
        <v>1567100</v>
      </c>
      <c r="U117" s="90">
        <v>2576433</v>
      </c>
      <c r="V117" s="90">
        <v>500</v>
      </c>
      <c r="W117" s="90">
        <v>23197</v>
      </c>
      <c r="X117" s="90">
        <v>1336452.53</v>
      </c>
      <c r="Y117" s="90">
        <v>93709.07</v>
      </c>
    </row>
    <row r="118" spans="1:27" x14ac:dyDescent="0.2">
      <c r="A118" s="251" t="s">
        <v>2914</v>
      </c>
      <c r="B118" s="89">
        <v>722827.19</v>
      </c>
      <c r="C118" s="89">
        <v>0</v>
      </c>
      <c r="D118" s="89">
        <v>111524.7</v>
      </c>
      <c r="E118" s="251">
        <v>929906.43</v>
      </c>
      <c r="F118" s="251">
        <v>85636.3</v>
      </c>
      <c r="H118" s="232">
        <v>27560.560000000001</v>
      </c>
      <c r="I118" s="232">
        <v>88600</v>
      </c>
      <c r="J118" s="232">
        <v>5671</v>
      </c>
      <c r="M118" s="251">
        <v>181.57</v>
      </c>
      <c r="N118" s="251">
        <v>1488507.55</v>
      </c>
      <c r="O118" s="73">
        <v>1171964.6200000001</v>
      </c>
      <c r="P118" s="73">
        <v>57710</v>
      </c>
      <c r="Q118" s="73">
        <v>1094.5899999999999</v>
      </c>
      <c r="R118" s="73">
        <v>50</v>
      </c>
      <c r="S118" s="73">
        <v>933724.7</v>
      </c>
      <c r="U118" s="90">
        <v>1340004.7</v>
      </c>
      <c r="X118" s="90">
        <v>501392.47</v>
      </c>
      <c r="Y118" s="90">
        <v>129698.16</v>
      </c>
    </row>
    <row r="119" spans="1:27" x14ac:dyDescent="0.2">
      <c r="A119" s="251" t="s">
        <v>2915</v>
      </c>
      <c r="B119" s="89">
        <v>1129405.6499999999</v>
      </c>
      <c r="C119" s="89">
        <v>0</v>
      </c>
      <c r="D119" s="89">
        <v>58148.11</v>
      </c>
      <c r="E119" s="251">
        <v>636424.15</v>
      </c>
      <c r="F119" s="251">
        <v>150761.04</v>
      </c>
      <c r="H119" s="232">
        <v>20200</v>
      </c>
      <c r="I119" s="232">
        <v>426689</v>
      </c>
      <c r="M119" s="251">
        <v>54999.83</v>
      </c>
      <c r="N119" s="251">
        <v>1247302.3600000001</v>
      </c>
      <c r="O119" s="73">
        <v>838233.93</v>
      </c>
      <c r="Q119" s="73">
        <v>1287.99</v>
      </c>
      <c r="S119" s="73">
        <v>804576</v>
      </c>
      <c r="U119" s="90">
        <v>1103496</v>
      </c>
      <c r="X119" s="90">
        <v>282426.55</v>
      </c>
      <c r="Y119" s="90">
        <v>109152.87</v>
      </c>
    </row>
    <row r="120" spans="1:27" x14ac:dyDescent="0.2">
      <c r="A120" s="251" t="s">
        <v>2916</v>
      </c>
      <c r="B120" s="89">
        <v>780004.09</v>
      </c>
      <c r="C120" s="89">
        <v>0</v>
      </c>
      <c r="D120" s="89">
        <v>13847.07</v>
      </c>
      <c r="E120" s="251">
        <v>559294.82999999996</v>
      </c>
      <c r="F120" s="251">
        <v>64887.88</v>
      </c>
      <c r="G120" s="232">
        <v>0</v>
      </c>
      <c r="H120" s="232">
        <v>67387</v>
      </c>
      <c r="J120" s="232">
        <v>6340.4</v>
      </c>
      <c r="N120" s="251">
        <v>1693308.65</v>
      </c>
      <c r="O120" s="73">
        <v>1189172.4099999999</v>
      </c>
      <c r="Q120" s="73">
        <v>1452.39</v>
      </c>
      <c r="S120" s="73">
        <v>1366360</v>
      </c>
      <c r="T120" s="73">
        <v>945</v>
      </c>
      <c r="U120" s="90">
        <v>1829060</v>
      </c>
      <c r="X120" s="90">
        <v>593421.48</v>
      </c>
      <c r="Y120" s="90">
        <v>93123.71</v>
      </c>
    </row>
    <row r="121" spans="1:27" x14ac:dyDescent="0.2">
      <c r="A121" s="251" t="s">
        <v>2917</v>
      </c>
      <c r="B121" s="89">
        <v>814550.76</v>
      </c>
      <c r="C121" s="89">
        <v>0</v>
      </c>
      <c r="D121" s="89">
        <v>184925.3</v>
      </c>
      <c r="E121" s="251">
        <v>989315.39</v>
      </c>
      <c r="F121" s="251">
        <v>45130.96</v>
      </c>
      <c r="H121" s="232">
        <v>84813.9</v>
      </c>
      <c r="I121" s="232">
        <v>106761</v>
      </c>
      <c r="J121" s="232">
        <v>0</v>
      </c>
      <c r="M121" s="251">
        <v>-60000</v>
      </c>
      <c r="N121" s="251">
        <v>2084116.46</v>
      </c>
      <c r="O121" s="73">
        <v>1232414.1599999999</v>
      </c>
      <c r="P121" s="73">
        <v>161130</v>
      </c>
      <c r="Q121" s="73">
        <v>1150.1400000000001</v>
      </c>
      <c r="R121" s="73">
        <v>400</v>
      </c>
      <c r="S121" s="73">
        <v>852230</v>
      </c>
      <c r="U121" s="90">
        <v>1199430</v>
      </c>
      <c r="V121" s="90">
        <v>6434</v>
      </c>
      <c r="X121" s="90">
        <v>352370.37</v>
      </c>
      <c r="Y121" s="90">
        <v>219930.9</v>
      </c>
    </row>
    <row r="122" spans="1:27" x14ac:dyDescent="0.2">
      <c r="A122" s="251" t="s">
        <v>2918</v>
      </c>
      <c r="B122" s="89">
        <v>451198.1</v>
      </c>
      <c r="C122" s="89">
        <v>0</v>
      </c>
      <c r="D122" s="89">
        <v>118471.67</v>
      </c>
      <c r="E122" s="251">
        <v>312859.69</v>
      </c>
      <c r="F122" s="251">
        <v>63651.53</v>
      </c>
      <c r="H122" s="232">
        <v>35414.160000000003</v>
      </c>
      <c r="I122" s="232">
        <v>48000</v>
      </c>
      <c r="J122" s="232">
        <v>2449</v>
      </c>
      <c r="M122" s="251">
        <v>-3724.42</v>
      </c>
      <c r="N122" s="251">
        <v>345503.07</v>
      </c>
      <c r="O122" s="73">
        <v>1088168.98</v>
      </c>
      <c r="Q122" s="73">
        <v>520.86</v>
      </c>
      <c r="R122" s="73">
        <v>3870</v>
      </c>
      <c r="S122" s="73">
        <v>683200</v>
      </c>
      <c r="U122" s="90">
        <v>1212100</v>
      </c>
      <c r="X122" s="90">
        <v>238424.56</v>
      </c>
      <c r="Y122" s="90">
        <v>38910.71</v>
      </c>
    </row>
    <row r="123" spans="1:27" x14ac:dyDescent="0.2">
      <c r="A123" s="251" t="s">
        <v>2926</v>
      </c>
      <c r="B123" s="89">
        <v>482482.86</v>
      </c>
      <c r="C123" s="89">
        <v>0</v>
      </c>
      <c r="D123" s="89">
        <v>71393.81</v>
      </c>
      <c r="E123" s="251">
        <v>551264.71</v>
      </c>
      <c r="F123" s="251">
        <v>-40693.74</v>
      </c>
      <c r="G123" s="232">
        <v>2900</v>
      </c>
      <c r="H123" s="232">
        <v>23324.44</v>
      </c>
      <c r="J123" s="232">
        <v>0</v>
      </c>
      <c r="M123" s="251">
        <v>194908.08</v>
      </c>
      <c r="N123" s="251">
        <v>2439641.09</v>
      </c>
      <c r="O123" s="73">
        <v>620356.49</v>
      </c>
      <c r="P123" s="73">
        <v>53538</v>
      </c>
      <c r="Q123" s="73">
        <v>784.72</v>
      </c>
      <c r="R123" s="73">
        <v>850</v>
      </c>
      <c r="S123" s="73">
        <v>756100</v>
      </c>
      <c r="U123" s="90">
        <v>943200</v>
      </c>
      <c r="X123" s="90">
        <v>362434.75</v>
      </c>
      <c r="Y123" s="90">
        <v>187414.11</v>
      </c>
    </row>
    <row r="124" spans="1:27" x14ac:dyDescent="0.2">
      <c r="A124" s="251" t="s">
        <v>2928</v>
      </c>
      <c r="B124" s="89">
        <v>558662.49</v>
      </c>
      <c r="C124" s="89">
        <v>0</v>
      </c>
      <c r="D124" s="89">
        <v>184210.64</v>
      </c>
      <c r="E124" s="251">
        <v>699635.7</v>
      </c>
      <c r="F124" s="251">
        <v>98395.67</v>
      </c>
      <c r="G124" s="232">
        <v>0</v>
      </c>
      <c r="H124" s="232">
        <v>27700</v>
      </c>
      <c r="I124" s="232">
        <v>93550</v>
      </c>
      <c r="J124" s="232">
        <v>3868.01</v>
      </c>
      <c r="M124" s="251">
        <v>-62298.22</v>
      </c>
      <c r="N124" s="251">
        <v>3028722.67</v>
      </c>
      <c r="O124" s="73">
        <v>1112773.8700000001</v>
      </c>
      <c r="Q124" s="73">
        <v>902.93</v>
      </c>
      <c r="S124" s="73">
        <v>994908</v>
      </c>
      <c r="U124" s="90">
        <v>1450808</v>
      </c>
      <c r="X124" s="90">
        <v>355299.12</v>
      </c>
      <c r="Y124" s="90">
        <v>155063.01999999999</v>
      </c>
    </row>
    <row r="125" spans="1:27" x14ac:dyDescent="0.2">
      <c r="A125" s="251" t="s">
        <v>2930</v>
      </c>
      <c r="B125" s="89">
        <v>312425.56</v>
      </c>
      <c r="C125" s="89">
        <v>0</v>
      </c>
      <c r="D125" s="89">
        <v>28385.5</v>
      </c>
      <c r="E125" s="251">
        <v>935511.58</v>
      </c>
      <c r="F125" s="251">
        <v>119317.04</v>
      </c>
      <c r="H125" s="232">
        <v>51906.52</v>
      </c>
      <c r="I125" s="232">
        <v>47600</v>
      </c>
      <c r="J125" s="232">
        <v>0</v>
      </c>
      <c r="M125" s="251">
        <v>31293.17</v>
      </c>
      <c r="N125" s="251">
        <v>3118920.11</v>
      </c>
      <c r="O125" s="73">
        <v>796867.24</v>
      </c>
      <c r="Q125" s="73">
        <v>301.95999999999998</v>
      </c>
      <c r="R125" s="73">
        <v>640</v>
      </c>
      <c r="S125" s="73">
        <v>1155885.01</v>
      </c>
      <c r="U125" s="90">
        <v>1595185.01</v>
      </c>
      <c r="X125" s="90">
        <v>238377.79</v>
      </c>
      <c r="Y125" s="90">
        <v>182631.53</v>
      </c>
    </row>
    <row r="126" spans="1:27" x14ac:dyDescent="0.2">
      <c r="A126" s="251" t="s">
        <v>2897</v>
      </c>
      <c r="B126" s="89">
        <v>811499.35</v>
      </c>
      <c r="C126" s="89">
        <v>33929.11</v>
      </c>
      <c r="D126" s="89">
        <v>9813.43</v>
      </c>
      <c r="E126" s="251">
        <v>854419.02</v>
      </c>
      <c r="F126" s="251">
        <v>223563.88</v>
      </c>
      <c r="H126" s="232">
        <v>67051.899999999994</v>
      </c>
      <c r="J126" s="232">
        <v>1346.17</v>
      </c>
      <c r="K126" s="251">
        <v>85640</v>
      </c>
      <c r="L126" s="251">
        <v>-1269160.81</v>
      </c>
      <c r="M126" s="251">
        <v>-15551</v>
      </c>
      <c r="N126" s="251">
        <v>2656385</v>
      </c>
      <c r="O126" s="73">
        <v>1758400.47</v>
      </c>
      <c r="P126" s="73">
        <v>100</v>
      </c>
      <c r="Q126" s="73">
        <v>850.65</v>
      </c>
      <c r="S126" s="73">
        <v>1651294</v>
      </c>
      <c r="T126" s="73">
        <v>187200</v>
      </c>
      <c r="U126" s="90">
        <v>2400023</v>
      </c>
      <c r="X126" s="90">
        <v>475938.03</v>
      </c>
      <c r="Y126" s="90">
        <v>187003.89</v>
      </c>
    </row>
    <row r="127" spans="1:27" x14ac:dyDescent="0.2">
      <c r="A127" s="251" t="s">
        <v>2898</v>
      </c>
      <c r="B127" s="89">
        <v>783230.62</v>
      </c>
      <c r="C127" s="89">
        <v>18778.400000000001</v>
      </c>
      <c r="D127" s="89">
        <v>24937.33</v>
      </c>
      <c r="E127" s="251">
        <v>254902.78</v>
      </c>
      <c r="F127" s="251">
        <v>229255.43</v>
      </c>
      <c r="G127" s="232">
        <v>0</v>
      </c>
      <c r="H127" s="232">
        <v>28152.12</v>
      </c>
      <c r="J127" s="232">
        <v>45.29</v>
      </c>
      <c r="L127" s="251">
        <v>-1849130.55</v>
      </c>
      <c r="M127" s="251">
        <v>-684</v>
      </c>
      <c r="N127" s="251">
        <v>2668500</v>
      </c>
      <c r="O127" s="73">
        <v>1260728.3899999999</v>
      </c>
      <c r="Q127" s="73">
        <v>822.17</v>
      </c>
      <c r="S127" s="73">
        <v>1475449.5</v>
      </c>
      <c r="T127" s="73">
        <v>105600</v>
      </c>
      <c r="U127" s="90">
        <v>1837885.5</v>
      </c>
      <c r="X127" s="90">
        <v>386639.94</v>
      </c>
      <c r="Y127" s="90">
        <v>95078.26</v>
      </c>
    </row>
    <row r="128" spans="1:27" x14ac:dyDescent="0.2">
      <c r="A128" s="251" t="s">
        <v>2901</v>
      </c>
      <c r="B128" s="89">
        <v>1138193.46</v>
      </c>
      <c r="C128" s="89">
        <v>29145.25</v>
      </c>
      <c r="D128" s="89">
        <v>48846.27</v>
      </c>
      <c r="E128" s="251">
        <v>4880963.6900000004</v>
      </c>
      <c r="F128" s="251">
        <v>167079.64000000001</v>
      </c>
      <c r="G128" s="232">
        <v>18</v>
      </c>
      <c r="H128" s="232">
        <v>176483.88</v>
      </c>
      <c r="I128" s="232">
        <v>395730</v>
      </c>
      <c r="J128" s="232">
        <v>26</v>
      </c>
      <c r="L128" s="251">
        <v>-3816502.6</v>
      </c>
      <c r="M128" s="251">
        <v>1209</v>
      </c>
      <c r="N128" s="251">
        <v>9526566.6699999999</v>
      </c>
      <c r="O128" s="73">
        <v>1914160.87</v>
      </c>
      <c r="P128" s="73">
        <v>235510</v>
      </c>
      <c r="Q128" s="73">
        <v>1302.92</v>
      </c>
      <c r="S128" s="73">
        <v>1536311.4</v>
      </c>
      <c r="T128" s="73">
        <v>455357</v>
      </c>
      <c r="U128" s="90">
        <v>2409191.4</v>
      </c>
      <c r="W128" s="90">
        <v>3280</v>
      </c>
      <c r="X128" s="90">
        <v>1194803.45</v>
      </c>
      <c r="Y128" s="90">
        <v>392359.38</v>
      </c>
    </row>
    <row r="129" spans="1:25" ht="15" customHeight="1" x14ac:dyDescent="0.2">
      <c r="A129" s="251" t="s">
        <v>2903</v>
      </c>
      <c r="B129" s="89">
        <v>888600.48</v>
      </c>
      <c r="C129" s="89">
        <v>8872.4</v>
      </c>
      <c r="D129" s="89">
        <v>0</v>
      </c>
      <c r="E129" s="251">
        <v>384013.65</v>
      </c>
      <c r="F129" s="251">
        <v>219478.56</v>
      </c>
      <c r="H129" s="232">
        <v>43854.8</v>
      </c>
      <c r="J129" s="232">
        <v>0</v>
      </c>
      <c r="K129" s="251">
        <v>155940</v>
      </c>
      <c r="L129" s="251">
        <v>-1815370.57</v>
      </c>
      <c r="M129" s="251">
        <v>245.79</v>
      </c>
      <c r="N129" s="251">
        <v>2647000</v>
      </c>
      <c r="O129" s="73">
        <v>1062208.3700000001</v>
      </c>
      <c r="P129" s="73">
        <v>156148</v>
      </c>
      <c r="Q129" s="73">
        <v>906.57</v>
      </c>
      <c r="S129" s="73">
        <v>835672.6</v>
      </c>
      <c r="T129" s="73">
        <v>148800</v>
      </c>
      <c r="U129" s="90">
        <v>1235996.6000000001</v>
      </c>
      <c r="X129" s="90">
        <v>259512.09</v>
      </c>
      <c r="Y129" s="90">
        <v>85657.93</v>
      </c>
    </row>
    <row r="130" spans="1:25" x14ac:dyDescent="0.2">
      <c r="A130" s="251" t="s">
        <v>2929</v>
      </c>
      <c r="B130" s="89">
        <v>222938.65</v>
      </c>
      <c r="C130" s="89">
        <v>624</v>
      </c>
      <c r="D130" s="89">
        <v>6619.7</v>
      </c>
      <c r="E130" s="251">
        <v>484035.74</v>
      </c>
      <c r="F130" s="251">
        <v>64614.61</v>
      </c>
      <c r="H130" s="232">
        <v>150169.01</v>
      </c>
      <c r="J130" s="232">
        <v>15</v>
      </c>
      <c r="L130" s="251">
        <v>-1237394.6599999999</v>
      </c>
      <c r="N130" s="251">
        <v>1913700</v>
      </c>
      <c r="O130" s="73">
        <v>40233.26</v>
      </c>
      <c r="S130" s="73">
        <v>72727.600000000006</v>
      </c>
      <c r="U130" s="90">
        <v>110591.6</v>
      </c>
      <c r="X130" s="90">
        <v>24788.9</v>
      </c>
      <c r="Y130" s="90">
        <v>11595.51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L130"/>
  <sheetViews>
    <sheetView topLeftCell="Z67" zoomScale="70" zoomScaleNormal="70" workbookViewId="0">
      <selection activeCell="AK19" sqref="AK19"/>
    </sheetView>
  </sheetViews>
  <sheetFormatPr defaultColWidth="9" defaultRowHeight="14.25" x14ac:dyDescent="0.2"/>
  <cols>
    <col min="1" max="1" width="6.5" style="38" customWidth="1"/>
    <col min="2" max="2" width="8.625" style="38" customWidth="1"/>
    <col min="3" max="3" width="6.5" style="45" customWidth="1"/>
    <col min="4" max="4" width="26.625" style="45" customWidth="1"/>
    <col min="5" max="5" width="20.625" style="251" customWidth="1"/>
    <col min="6" max="8" width="17.75" style="89"/>
    <col min="9" max="10" width="17.75" style="251"/>
    <col min="11" max="14" width="17.75" style="232"/>
    <col min="15" max="18" width="17.75" style="251"/>
    <col min="19" max="24" width="17.75" style="73"/>
    <col min="25" max="31" width="17.75" style="90"/>
    <col min="32" max="32" width="33.125" style="90" bestFit="1" customWidth="1"/>
    <col min="33" max="33" width="20.5" style="72" bestFit="1" customWidth="1"/>
    <col min="34" max="34" width="17.875" style="50" bestFit="1" customWidth="1"/>
    <col min="35" max="35" width="17.375" style="51" bestFit="1" customWidth="1"/>
    <col min="36" max="36" width="17.625" style="48" bestFit="1" customWidth="1"/>
    <col min="37" max="37" width="19.125" style="47" bestFit="1" customWidth="1"/>
    <col min="38" max="38" width="23.625" style="51" bestFit="1" customWidth="1"/>
    <col min="39" max="16384" width="9" style="55"/>
  </cols>
  <sheetData>
    <row r="1" spans="1:38" x14ac:dyDescent="0.2">
      <c r="A1" s="228"/>
      <c r="B1" s="228"/>
      <c r="E1" s="251" t="s">
        <v>2456</v>
      </c>
      <c r="F1" s="89" t="s">
        <v>2457</v>
      </c>
      <c r="G1" s="89" t="s">
        <v>2458</v>
      </c>
      <c r="H1" s="89" t="s">
        <v>2459</v>
      </c>
      <c r="I1" s="251" t="s">
        <v>2460</v>
      </c>
      <c r="J1" s="251" t="s">
        <v>2461</v>
      </c>
      <c r="K1" s="232" t="s">
        <v>2463</v>
      </c>
      <c r="L1" s="232" t="s">
        <v>2464</v>
      </c>
      <c r="M1" s="232" t="s">
        <v>2465</v>
      </c>
      <c r="N1" s="232" t="s">
        <v>2466</v>
      </c>
      <c r="O1" s="251" t="s">
        <v>2467</v>
      </c>
      <c r="P1" s="251" t="s">
        <v>2468</v>
      </c>
      <c r="Q1" s="251" t="s">
        <v>2469</v>
      </c>
      <c r="R1" s="251" t="s">
        <v>2470</v>
      </c>
      <c r="S1" s="73" t="s">
        <v>2471</v>
      </c>
      <c r="T1" s="73" t="s">
        <v>2472</v>
      </c>
      <c r="U1" s="73" t="s">
        <v>2473</v>
      </c>
      <c r="V1" s="73" t="s">
        <v>2598</v>
      </c>
      <c r="W1" s="73" t="s">
        <v>2474</v>
      </c>
      <c r="X1" s="73" t="s">
        <v>2475</v>
      </c>
      <c r="Y1" s="90" t="s">
        <v>2476</v>
      </c>
      <c r="Z1" s="90" t="s">
        <v>2477</v>
      </c>
      <c r="AA1" s="90" t="s">
        <v>2478</v>
      </c>
      <c r="AB1" s="90" t="s">
        <v>2479</v>
      </c>
      <c r="AC1" s="90" t="s">
        <v>2480</v>
      </c>
      <c r="AD1" s="90" t="s">
        <v>2599</v>
      </c>
      <c r="AE1" s="90" t="s">
        <v>2600</v>
      </c>
      <c r="AF1" s="90" t="s">
        <v>2481</v>
      </c>
      <c r="AG1" s="72" t="s">
        <v>6</v>
      </c>
      <c r="AH1" s="50" t="s">
        <v>7</v>
      </c>
      <c r="AI1" s="51" t="s">
        <v>8</v>
      </c>
      <c r="AJ1" s="52" t="s">
        <v>9</v>
      </c>
      <c r="AK1" s="53" t="s">
        <v>10</v>
      </c>
      <c r="AL1" s="54" t="s">
        <v>11</v>
      </c>
    </row>
    <row r="2" spans="1:38" x14ac:dyDescent="0.2">
      <c r="A2" s="228"/>
      <c r="B2" s="228"/>
      <c r="C2" s="45" t="s">
        <v>810</v>
      </c>
      <c r="E2" s="251" t="s">
        <v>2482</v>
      </c>
      <c r="F2" s="89" t="s">
        <v>2483</v>
      </c>
      <c r="G2" s="89" t="s">
        <v>2484</v>
      </c>
      <c r="H2" s="89" t="s">
        <v>2485</v>
      </c>
      <c r="I2" s="251" t="s">
        <v>2486</v>
      </c>
      <c r="J2" s="251" t="s">
        <v>2487</v>
      </c>
      <c r="K2" s="232" t="s">
        <v>2489</v>
      </c>
      <c r="L2" s="232" t="s">
        <v>2490</v>
      </c>
      <c r="M2" s="232" t="s">
        <v>2491</v>
      </c>
      <c r="N2" s="232" t="s">
        <v>2492</v>
      </c>
      <c r="O2" s="251" t="s">
        <v>2493</v>
      </c>
      <c r="P2" s="251" t="s">
        <v>2494</v>
      </c>
      <c r="Q2" s="251" t="s">
        <v>2495</v>
      </c>
      <c r="R2" s="251" t="s">
        <v>2496</v>
      </c>
      <c r="S2" s="73" t="s">
        <v>2497</v>
      </c>
      <c r="T2" s="73" t="s">
        <v>2498</v>
      </c>
      <c r="U2" s="73" t="s">
        <v>2499</v>
      </c>
      <c r="V2" s="73" t="s">
        <v>2604</v>
      </c>
      <c r="W2" s="73" t="s">
        <v>2500</v>
      </c>
      <c r="X2" s="73" t="s">
        <v>2501</v>
      </c>
      <c r="Y2" s="90" t="s">
        <v>2502</v>
      </c>
      <c r="Z2" s="90" t="s">
        <v>2503</v>
      </c>
      <c r="AA2" s="90" t="s">
        <v>2504</v>
      </c>
      <c r="AB2" s="90" t="s">
        <v>2505</v>
      </c>
      <c r="AC2" s="90" t="s">
        <v>2506</v>
      </c>
      <c r="AD2" s="90" t="s">
        <v>2605</v>
      </c>
      <c r="AE2" s="90" t="s">
        <v>2606</v>
      </c>
      <c r="AF2" s="90" t="s">
        <v>2507</v>
      </c>
    </row>
    <row r="3" spans="1:38" ht="15" thickBot="1" x14ac:dyDescent="0.25">
      <c r="A3" s="228"/>
      <c r="B3" s="228"/>
      <c r="E3" s="251" t="s">
        <v>2508</v>
      </c>
      <c r="F3" s="89">
        <v>82090754.040000007</v>
      </c>
      <c r="G3" s="89">
        <v>3798305.36</v>
      </c>
      <c r="H3" s="89">
        <v>9223664.2200000007</v>
      </c>
      <c r="I3" s="251">
        <v>128576444.88</v>
      </c>
      <c r="J3" s="251">
        <v>26231914.739999998</v>
      </c>
      <c r="K3" s="232">
        <v>1177995.01</v>
      </c>
      <c r="L3" s="232">
        <v>3157354.14</v>
      </c>
      <c r="M3" s="232">
        <v>5837679.4400000004</v>
      </c>
      <c r="N3" s="232">
        <v>148969.01999999999</v>
      </c>
      <c r="O3" s="251">
        <v>4085454.32</v>
      </c>
      <c r="P3" s="251">
        <v>-12154050.18</v>
      </c>
      <c r="Q3" s="251">
        <v>8066078.3799999999</v>
      </c>
      <c r="R3" s="251">
        <v>224399334.74000001</v>
      </c>
      <c r="S3" s="73">
        <v>153533959.72</v>
      </c>
      <c r="T3" s="73">
        <v>8426150.6099999994</v>
      </c>
      <c r="U3" s="73">
        <v>115184.43</v>
      </c>
      <c r="V3" s="73">
        <v>21233.57</v>
      </c>
      <c r="W3" s="73">
        <v>128746227.29000001</v>
      </c>
      <c r="X3" s="73">
        <v>12203124.029999999</v>
      </c>
      <c r="Y3" s="90">
        <v>182374268.38</v>
      </c>
      <c r="Z3" s="90">
        <v>196707</v>
      </c>
      <c r="AA3" s="90">
        <v>129508.9</v>
      </c>
      <c r="AB3" s="90">
        <v>68329708.909999996</v>
      </c>
      <c r="AC3" s="90">
        <v>24435818.149999999</v>
      </c>
      <c r="AD3" s="90">
        <v>51094.5</v>
      </c>
      <c r="AE3" s="90">
        <v>104571.23</v>
      </c>
      <c r="AF3" s="90">
        <v>1412986.65</v>
      </c>
      <c r="AG3" s="72">
        <f t="shared" ref="AG3:AL3" si="0">SUM(AG4:AG130)</f>
        <v>95112723.61999999</v>
      </c>
      <c r="AH3" s="50">
        <f t="shared" si="0"/>
        <v>10321997.610000001</v>
      </c>
      <c r="AI3" s="51">
        <f t="shared" si="0"/>
        <v>84790726.01000005</v>
      </c>
      <c r="AJ3" s="48">
        <f t="shared" si="0"/>
        <v>303045879.6500001</v>
      </c>
      <c r="AK3" s="47">
        <f t="shared" si="0"/>
        <v>277034663.72000003</v>
      </c>
      <c r="AL3" s="56">
        <f t="shared" si="0"/>
        <v>26011215.930000015</v>
      </c>
    </row>
    <row r="4" spans="1:38" ht="15" thickBot="1" x14ac:dyDescent="0.25">
      <c r="A4" s="38" t="s">
        <v>362</v>
      </c>
      <c r="B4" s="38" t="s">
        <v>364</v>
      </c>
      <c r="C4" s="63">
        <v>6411</v>
      </c>
      <c r="D4" s="64" t="s">
        <v>683</v>
      </c>
      <c r="E4" s="251" t="s">
        <v>2806</v>
      </c>
      <c r="F4" s="89">
        <v>996518.12</v>
      </c>
      <c r="G4" s="89">
        <v>11890.5</v>
      </c>
      <c r="H4" s="89">
        <v>79607.539999999994</v>
      </c>
      <c r="I4" s="251">
        <v>4626039.3499999996</v>
      </c>
      <c r="J4" s="251">
        <v>343611.56</v>
      </c>
      <c r="N4" s="232">
        <v>940.53</v>
      </c>
      <c r="O4" s="251">
        <v>54570</v>
      </c>
      <c r="Q4" s="251">
        <v>148710.29999999999</v>
      </c>
      <c r="R4" s="251">
        <v>1723269</v>
      </c>
      <c r="S4" s="73">
        <v>1754486.86</v>
      </c>
      <c r="U4" s="73">
        <v>1560.34</v>
      </c>
      <c r="W4" s="73">
        <v>2180891.5</v>
      </c>
      <c r="X4" s="73">
        <v>366860</v>
      </c>
      <c r="Y4" s="90">
        <v>2679150.5</v>
      </c>
      <c r="AB4" s="90">
        <v>872680.75</v>
      </c>
      <c r="AC4" s="90">
        <v>285906.94</v>
      </c>
      <c r="AF4" s="90">
        <v>39652</v>
      </c>
      <c r="AG4" s="72">
        <f>SUM(F4:H4)</f>
        <v>1088016.1599999999</v>
      </c>
      <c r="AH4" s="50">
        <f>SUM(K4:N4)</f>
        <v>940.53</v>
      </c>
      <c r="AI4" s="51">
        <f>AG4-AH4</f>
        <v>1087075.6299999999</v>
      </c>
      <c r="AJ4" s="48">
        <f>SUM(S4:X4)</f>
        <v>4303798.7</v>
      </c>
      <c r="AK4" s="47">
        <f>SUM(Y4:AF4)</f>
        <v>3877390.19</v>
      </c>
      <c r="AL4" s="56">
        <f>AJ4-AK4</f>
        <v>426408.51000000024</v>
      </c>
    </row>
    <row r="5" spans="1:38" ht="15" thickBot="1" x14ac:dyDescent="0.25">
      <c r="A5" s="38" t="s">
        <v>362</v>
      </c>
      <c r="B5" s="38" t="s">
        <v>364</v>
      </c>
      <c r="C5" s="63">
        <v>2059</v>
      </c>
      <c r="D5" s="64" t="s">
        <v>684</v>
      </c>
      <c r="E5" s="251" t="s">
        <v>2807</v>
      </c>
      <c r="F5" s="89">
        <v>290571.28000000003</v>
      </c>
      <c r="G5" s="89">
        <v>0</v>
      </c>
      <c r="H5" s="89">
        <v>208266.99</v>
      </c>
      <c r="I5" s="251">
        <v>597098.29</v>
      </c>
      <c r="J5" s="251">
        <v>263527.88</v>
      </c>
      <c r="K5" s="232">
        <v>0</v>
      </c>
      <c r="N5" s="232">
        <v>868.99</v>
      </c>
      <c r="O5" s="251">
        <v>302230</v>
      </c>
      <c r="Q5" s="251">
        <v>13152.09</v>
      </c>
      <c r="R5" s="251">
        <v>1740746.12</v>
      </c>
      <c r="S5" s="73">
        <v>783295.96</v>
      </c>
      <c r="T5" s="73">
        <v>16300</v>
      </c>
      <c r="U5" s="73">
        <v>316.89</v>
      </c>
      <c r="W5" s="73">
        <v>1019143</v>
      </c>
      <c r="X5" s="73">
        <v>332010</v>
      </c>
      <c r="Y5" s="90">
        <v>1188343</v>
      </c>
      <c r="AB5" s="90">
        <v>527239.49</v>
      </c>
      <c r="AC5" s="90">
        <v>207836.66</v>
      </c>
      <c r="AF5" s="90">
        <v>38380</v>
      </c>
      <c r="AG5" s="72">
        <f>SUM(F5:H5)</f>
        <v>498838.27</v>
      </c>
      <c r="AH5" s="50">
        <f>SUM(K5:N5)</f>
        <v>868.99</v>
      </c>
      <c r="AI5" s="51">
        <f t="shared" ref="AI5:AI68" si="1">AG5-AH5</f>
        <v>497969.28</v>
      </c>
      <c r="AJ5" s="48">
        <f t="shared" ref="AJ5:AJ68" si="2">SUM(S5:X5)</f>
        <v>2151065.85</v>
      </c>
      <c r="AK5" s="47">
        <f t="shared" ref="AK5:AK68" si="3">SUM(Y5:AF5)</f>
        <v>1961799.15</v>
      </c>
      <c r="AL5" s="56">
        <f t="shared" ref="AL5:AL68" si="4">AJ5-AK5</f>
        <v>189266.70000000019</v>
      </c>
    </row>
    <row r="6" spans="1:38" ht="15" thickBot="1" x14ac:dyDescent="0.25">
      <c r="A6" s="38" t="s">
        <v>362</v>
      </c>
      <c r="B6" s="38" t="s">
        <v>364</v>
      </c>
      <c r="C6" s="63">
        <v>6691</v>
      </c>
      <c r="D6" s="64" t="s">
        <v>685</v>
      </c>
      <c r="E6" s="251" t="s">
        <v>2808</v>
      </c>
      <c r="F6" s="89">
        <v>597853.43999999994</v>
      </c>
      <c r="G6" s="89">
        <v>63669.5</v>
      </c>
      <c r="H6" s="89">
        <v>92156.91</v>
      </c>
      <c r="I6" s="251">
        <v>1175187.3700000001</v>
      </c>
      <c r="J6" s="251">
        <v>753893.33</v>
      </c>
      <c r="K6" s="232">
        <v>0</v>
      </c>
      <c r="L6" s="232">
        <v>224.7</v>
      </c>
      <c r="N6" s="232">
        <v>450.47</v>
      </c>
      <c r="O6" s="251">
        <v>89300</v>
      </c>
      <c r="Q6" s="251">
        <v>194000</v>
      </c>
      <c r="R6" s="251">
        <v>2169071.4500000002</v>
      </c>
      <c r="S6" s="73">
        <v>2087907.65</v>
      </c>
      <c r="T6" s="73">
        <v>101085</v>
      </c>
      <c r="U6" s="73">
        <v>677.51</v>
      </c>
      <c r="V6" s="73">
        <v>1880</v>
      </c>
      <c r="W6" s="73">
        <v>1604624.5</v>
      </c>
      <c r="X6" s="73">
        <v>313707</v>
      </c>
      <c r="Y6" s="90">
        <v>2589769.5</v>
      </c>
      <c r="AB6" s="90">
        <v>1170892.45</v>
      </c>
      <c r="AC6" s="90">
        <v>10456.870000000001</v>
      </c>
      <c r="AF6" s="90">
        <v>500</v>
      </c>
      <c r="AG6" s="72">
        <f>SUM(F6:H6)</f>
        <v>753679.85</v>
      </c>
      <c r="AH6" s="50">
        <f>SUM(K6:N6)</f>
        <v>675.17000000000007</v>
      </c>
      <c r="AI6" s="51">
        <f t="shared" si="1"/>
        <v>753004.67999999993</v>
      </c>
      <c r="AJ6" s="48">
        <f t="shared" si="2"/>
        <v>4109881.6599999997</v>
      </c>
      <c r="AK6" s="47">
        <f t="shared" si="3"/>
        <v>3771618.8200000003</v>
      </c>
      <c r="AL6" s="56">
        <f t="shared" si="4"/>
        <v>338262.83999999939</v>
      </c>
    </row>
    <row r="7" spans="1:38" ht="15" thickBot="1" x14ac:dyDescent="0.25">
      <c r="A7" s="38" t="s">
        <v>362</v>
      </c>
      <c r="B7" s="38" t="s">
        <v>364</v>
      </c>
      <c r="C7" s="63">
        <v>3434</v>
      </c>
      <c r="D7" s="64" t="s">
        <v>686</v>
      </c>
      <c r="E7" s="251" t="s">
        <v>2809</v>
      </c>
      <c r="F7" s="89">
        <v>859631.19</v>
      </c>
      <c r="G7" s="89">
        <v>9968</v>
      </c>
      <c r="H7" s="89">
        <v>191661.92</v>
      </c>
      <c r="I7" s="251">
        <v>362460.03</v>
      </c>
      <c r="J7" s="251">
        <v>269894.06</v>
      </c>
      <c r="L7" s="232">
        <v>0</v>
      </c>
      <c r="M7" s="232">
        <v>358483</v>
      </c>
      <c r="N7" s="232">
        <v>690.81</v>
      </c>
      <c r="Q7" s="251">
        <v>7188.65</v>
      </c>
      <c r="R7" s="251">
        <v>235221.96</v>
      </c>
      <c r="S7" s="73">
        <v>1062973.96</v>
      </c>
      <c r="W7" s="73">
        <v>1467190.3</v>
      </c>
      <c r="X7" s="73">
        <v>345565</v>
      </c>
      <c r="Y7" s="90">
        <v>1770145.3</v>
      </c>
      <c r="AB7" s="90">
        <v>679217.52</v>
      </c>
      <c r="AC7" s="90">
        <v>121285.72</v>
      </c>
      <c r="AF7" s="90">
        <v>26142</v>
      </c>
      <c r="AG7" s="72">
        <f>SUM(F7:H7)</f>
        <v>1061261.1099999999</v>
      </c>
      <c r="AH7" s="50">
        <f>SUM(K7:N7)</f>
        <v>359173.81</v>
      </c>
      <c r="AI7" s="51">
        <f t="shared" si="1"/>
        <v>702087.29999999981</v>
      </c>
      <c r="AJ7" s="48">
        <f t="shared" si="2"/>
        <v>2875729.26</v>
      </c>
      <c r="AK7" s="47">
        <f t="shared" si="3"/>
        <v>2596790.5400000005</v>
      </c>
      <c r="AL7" s="56">
        <f t="shared" si="4"/>
        <v>278938.71999999927</v>
      </c>
    </row>
    <row r="8" spans="1:38" ht="15" thickBot="1" x14ac:dyDescent="0.25">
      <c r="A8" s="38" t="s">
        <v>362</v>
      </c>
      <c r="B8" s="38" t="s">
        <v>364</v>
      </c>
      <c r="C8" s="63">
        <v>3172</v>
      </c>
      <c r="D8" s="64" t="s">
        <v>687</v>
      </c>
      <c r="E8" s="251" t="s">
        <v>2810</v>
      </c>
      <c r="F8" s="89">
        <v>638137.42000000004</v>
      </c>
      <c r="G8" s="89">
        <v>42570.75</v>
      </c>
      <c r="H8" s="89">
        <v>141691.06</v>
      </c>
      <c r="I8" s="251">
        <v>527473.03</v>
      </c>
      <c r="J8" s="251">
        <v>211672.25</v>
      </c>
      <c r="L8" s="232">
        <v>3634.91</v>
      </c>
      <c r="N8" s="232">
        <v>78.16</v>
      </c>
      <c r="Q8" s="251">
        <v>67700.97</v>
      </c>
      <c r="R8" s="251">
        <v>1649277.25</v>
      </c>
      <c r="S8" s="73">
        <v>1058439.3799999999</v>
      </c>
      <c r="U8" s="73">
        <v>1067.06</v>
      </c>
      <c r="V8" s="73">
        <v>100</v>
      </c>
      <c r="W8" s="73">
        <v>799810</v>
      </c>
      <c r="X8" s="73">
        <v>159000</v>
      </c>
      <c r="Y8" s="90">
        <v>1079993</v>
      </c>
      <c r="AB8" s="90">
        <v>618889.12</v>
      </c>
      <c r="AC8" s="90">
        <v>133225.23000000001</v>
      </c>
      <c r="AE8" s="90">
        <v>100</v>
      </c>
      <c r="AF8" s="90">
        <v>22424</v>
      </c>
      <c r="AG8" s="72">
        <f>SUM(F8:H8)</f>
        <v>822399.23</v>
      </c>
      <c r="AH8" s="50">
        <f>SUM(K8:N8)</f>
        <v>3713.0699999999997</v>
      </c>
      <c r="AI8" s="51">
        <f t="shared" si="1"/>
        <v>818686.16</v>
      </c>
      <c r="AJ8" s="48">
        <f t="shared" si="2"/>
        <v>2018416.44</v>
      </c>
      <c r="AK8" s="47">
        <f t="shared" si="3"/>
        <v>1854631.35</v>
      </c>
      <c r="AL8" s="56">
        <f t="shared" si="4"/>
        <v>163785.08999999985</v>
      </c>
    </row>
    <row r="9" spans="1:38" ht="15" thickBot="1" x14ac:dyDescent="0.25">
      <c r="A9" s="38" t="s">
        <v>362</v>
      </c>
      <c r="B9" s="38" t="s">
        <v>364</v>
      </c>
      <c r="C9" s="63">
        <v>3172</v>
      </c>
      <c r="D9" s="64" t="s">
        <v>688</v>
      </c>
      <c r="E9" s="251" t="s">
        <v>2811</v>
      </c>
      <c r="F9" s="89">
        <v>797783.44</v>
      </c>
      <c r="G9" s="89">
        <v>0</v>
      </c>
      <c r="H9" s="89">
        <v>125684.45</v>
      </c>
      <c r="I9" s="251">
        <v>274861.77</v>
      </c>
      <c r="J9" s="251">
        <v>150715.5</v>
      </c>
      <c r="N9" s="232">
        <v>6</v>
      </c>
      <c r="O9" s="251">
        <v>115750</v>
      </c>
      <c r="Q9" s="251">
        <v>25326.66</v>
      </c>
      <c r="R9" s="251">
        <v>991159.3</v>
      </c>
      <c r="S9" s="73">
        <v>868083.43</v>
      </c>
      <c r="T9" s="73">
        <v>84520</v>
      </c>
      <c r="U9" s="73">
        <v>1210.53</v>
      </c>
      <c r="V9" s="73">
        <v>400</v>
      </c>
      <c r="W9" s="73">
        <v>928515</v>
      </c>
      <c r="X9" s="73">
        <v>371520</v>
      </c>
      <c r="Y9" s="90">
        <v>1443605</v>
      </c>
      <c r="AB9" s="90">
        <v>612989.98</v>
      </c>
      <c r="AC9" s="90">
        <v>122898.99</v>
      </c>
      <c r="AE9" s="90">
        <v>1</v>
      </c>
      <c r="AF9" s="90">
        <v>19748</v>
      </c>
      <c r="AG9" s="72">
        <f>SUM(F9:H9)</f>
        <v>923467.8899999999</v>
      </c>
      <c r="AH9" s="50">
        <f>SUM(K9:N9)</f>
        <v>6</v>
      </c>
      <c r="AI9" s="51">
        <f t="shared" si="1"/>
        <v>923461.8899999999</v>
      </c>
      <c r="AJ9" s="48">
        <f t="shared" si="2"/>
        <v>2254248.96</v>
      </c>
      <c r="AK9" s="47">
        <f t="shared" si="3"/>
        <v>2199242.9700000002</v>
      </c>
      <c r="AL9" s="56">
        <f t="shared" si="4"/>
        <v>55005.989999999758</v>
      </c>
    </row>
    <row r="10" spans="1:38" ht="15" thickBot="1" x14ac:dyDescent="0.25">
      <c r="A10" s="38" t="s">
        <v>362</v>
      </c>
      <c r="B10" s="38" t="s">
        <v>364</v>
      </c>
      <c r="C10" s="63">
        <v>1819</v>
      </c>
      <c r="D10" s="64" t="s">
        <v>689</v>
      </c>
      <c r="E10" s="251" t="s">
        <v>2812</v>
      </c>
      <c r="F10" s="89">
        <v>540875.23</v>
      </c>
      <c r="G10" s="89">
        <v>0</v>
      </c>
      <c r="H10" s="89">
        <v>121092.62</v>
      </c>
      <c r="I10" s="251">
        <v>824418.24</v>
      </c>
      <c r="J10" s="251">
        <v>225651.07</v>
      </c>
      <c r="K10" s="232">
        <v>0</v>
      </c>
      <c r="L10" s="232">
        <v>2674.59</v>
      </c>
      <c r="N10" s="232">
        <v>231.9</v>
      </c>
      <c r="O10" s="251">
        <v>252110</v>
      </c>
      <c r="Q10" s="251">
        <v>50837.51</v>
      </c>
      <c r="R10" s="251">
        <v>169383.81</v>
      </c>
      <c r="S10" s="73">
        <v>702744.42</v>
      </c>
      <c r="T10" s="73">
        <v>54614</v>
      </c>
      <c r="U10" s="73">
        <v>437.8</v>
      </c>
      <c r="W10" s="73">
        <v>888609</v>
      </c>
      <c r="X10" s="73">
        <v>241290</v>
      </c>
      <c r="Y10" s="90">
        <v>1042869</v>
      </c>
      <c r="AB10" s="90">
        <v>470683.39</v>
      </c>
      <c r="AC10" s="90">
        <v>208212.05</v>
      </c>
      <c r="AF10" s="90">
        <v>500</v>
      </c>
      <c r="AG10" s="72">
        <f>SUM(F10:H10)</f>
        <v>661967.85</v>
      </c>
      <c r="AH10" s="50">
        <f>SUM(K10:N10)</f>
        <v>2906.4900000000002</v>
      </c>
      <c r="AI10" s="51">
        <f t="shared" si="1"/>
        <v>659061.36</v>
      </c>
      <c r="AJ10" s="48">
        <f t="shared" si="2"/>
        <v>1887695.2200000002</v>
      </c>
      <c r="AK10" s="47">
        <f t="shared" si="3"/>
        <v>1722264.4400000002</v>
      </c>
      <c r="AL10" s="56">
        <f t="shared" si="4"/>
        <v>165430.78000000003</v>
      </c>
    </row>
    <row r="11" spans="1:38" ht="15" thickBot="1" x14ac:dyDescent="0.25">
      <c r="A11" s="38" t="s">
        <v>362</v>
      </c>
      <c r="B11" s="38" t="s">
        <v>364</v>
      </c>
      <c r="C11" s="63">
        <v>6183</v>
      </c>
      <c r="D11" s="64" t="s">
        <v>690</v>
      </c>
      <c r="E11" s="251" t="s">
        <v>2813</v>
      </c>
      <c r="F11" s="89">
        <v>1836298.58</v>
      </c>
      <c r="G11" s="89">
        <v>102197</v>
      </c>
      <c r="H11" s="89">
        <v>43371.65</v>
      </c>
      <c r="I11" s="251">
        <v>735212.79</v>
      </c>
      <c r="J11" s="251">
        <v>550665.01</v>
      </c>
      <c r="K11" s="232">
        <v>0</v>
      </c>
      <c r="N11" s="232">
        <v>723.13</v>
      </c>
      <c r="Q11" s="251">
        <v>126736.67</v>
      </c>
      <c r="R11" s="251">
        <v>668274.24</v>
      </c>
      <c r="S11" s="73">
        <v>1582314.72</v>
      </c>
      <c r="T11" s="73">
        <v>425813</v>
      </c>
      <c r="U11" s="73">
        <v>2419.1999999999998</v>
      </c>
      <c r="V11" s="73">
        <v>6750</v>
      </c>
      <c r="W11" s="73">
        <v>1436969.5</v>
      </c>
      <c r="X11" s="73">
        <v>685598</v>
      </c>
      <c r="Y11" s="90">
        <v>2176499.5</v>
      </c>
      <c r="AB11" s="90">
        <v>966668.24</v>
      </c>
      <c r="AC11" s="90">
        <v>283172.21000000002</v>
      </c>
      <c r="AF11" s="90">
        <v>45675</v>
      </c>
      <c r="AG11" s="72">
        <f>SUM(F11:H11)</f>
        <v>1981867.23</v>
      </c>
      <c r="AH11" s="50">
        <f>SUM(K11:N11)</f>
        <v>723.13</v>
      </c>
      <c r="AI11" s="51">
        <f t="shared" si="1"/>
        <v>1981144.1</v>
      </c>
      <c r="AJ11" s="48">
        <f t="shared" si="2"/>
        <v>4139864.42</v>
      </c>
      <c r="AK11" s="47">
        <f t="shared" si="3"/>
        <v>3472014.95</v>
      </c>
      <c r="AL11" s="56">
        <f t="shared" si="4"/>
        <v>667849.46999999974</v>
      </c>
    </row>
    <row r="12" spans="1:38" ht="15" thickBot="1" x14ac:dyDescent="0.25">
      <c r="A12" s="38" t="s">
        <v>362</v>
      </c>
      <c r="B12" s="38" t="s">
        <v>364</v>
      </c>
      <c r="C12" s="63">
        <v>2360</v>
      </c>
      <c r="D12" s="64" t="s">
        <v>691</v>
      </c>
      <c r="E12" s="251" t="s">
        <v>2814</v>
      </c>
      <c r="F12" s="89">
        <v>775894.33</v>
      </c>
      <c r="G12" s="89">
        <v>22430</v>
      </c>
      <c r="H12" s="89">
        <v>76854.02</v>
      </c>
      <c r="I12" s="251">
        <v>805790.58</v>
      </c>
      <c r="J12" s="251">
        <v>213361.45</v>
      </c>
      <c r="K12" s="232">
        <v>0</v>
      </c>
      <c r="M12" s="232">
        <v>29650</v>
      </c>
      <c r="N12" s="232">
        <v>508.67</v>
      </c>
      <c r="Q12" s="251">
        <v>58240</v>
      </c>
      <c r="R12" s="251">
        <v>2102009.77</v>
      </c>
      <c r="S12" s="73">
        <v>932361.48</v>
      </c>
      <c r="U12" s="73">
        <v>1263.3800000000001</v>
      </c>
      <c r="V12" s="73">
        <v>50</v>
      </c>
      <c r="W12" s="73">
        <v>1470410</v>
      </c>
      <c r="X12" s="73">
        <v>84708</v>
      </c>
      <c r="Y12" s="90">
        <v>1766506</v>
      </c>
      <c r="AB12" s="90">
        <v>435827.95</v>
      </c>
      <c r="AC12" s="90">
        <v>125875.13</v>
      </c>
      <c r="AF12" s="90">
        <v>26075</v>
      </c>
      <c r="AG12" s="72">
        <f>SUM(F12:H12)</f>
        <v>875178.35</v>
      </c>
      <c r="AH12" s="50">
        <f>SUM(K12:N12)</f>
        <v>30158.67</v>
      </c>
      <c r="AI12" s="51">
        <f t="shared" si="1"/>
        <v>845019.67999999993</v>
      </c>
      <c r="AJ12" s="48">
        <f t="shared" si="2"/>
        <v>2488792.86</v>
      </c>
      <c r="AK12" s="47">
        <f t="shared" si="3"/>
        <v>2354284.08</v>
      </c>
      <c r="AL12" s="56">
        <f t="shared" si="4"/>
        <v>134508.7799999998</v>
      </c>
    </row>
    <row r="13" spans="1:38" ht="15" thickBot="1" x14ac:dyDescent="0.25">
      <c r="A13" s="38" t="s">
        <v>362</v>
      </c>
      <c r="B13" s="38" t="s">
        <v>364</v>
      </c>
      <c r="C13" s="63">
        <v>5028</v>
      </c>
      <c r="D13" s="64" t="s">
        <v>692</v>
      </c>
      <c r="E13" s="251" t="s">
        <v>2815</v>
      </c>
      <c r="F13" s="89">
        <v>918962.29</v>
      </c>
      <c r="G13" s="89">
        <v>180</v>
      </c>
      <c r="H13" s="89">
        <v>89807.09</v>
      </c>
      <c r="I13" s="251">
        <v>1141391.77</v>
      </c>
      <c r="J13" s="251">
        <v>155003.32999999999</v>
      </c>
      <c r="N13" s="232">
        <v>76.03</v>
      </c>
      <c r="O13" s="251">
        <v>48295.5</v>
      </c>
      <c r="Q13" s="251">
        <v>87428.31</v>
      </c>
      <c r="R13" s="251">
        <v>1442563.02</v>
      </c>
      <c r="S13" s="73">
        <v>1083467.92</v>
      </c>
      <c r="U13" s="73">
        <v>1062.6199999999999</v>
      </c>
      <c r="W13" s="73">
        <v>1338739</v>
      </c>
      <c r="X13" s="73">
        <v>629191</v>
      </c>
      <c r="Y13" s="90">
        <v>1970139</v>
      </c>
      <c r="AB13" s="90">
        <v>719308.97</v>
      </c>
      <c r="AC13" s="90">
        <v>177510.79</v>
      </c>
      <c r="AF13" s="90">
        <v>10500</v>
      </c>
      <c r="AG13" s="72">
        <f>SUM(F13:H13)</f>
        <v>1008949.38</v>
      </c>
      <c r="AH13" s="50">
        <f>SUM(K13:N13)</f>
        <v>76.03</v>
      </c>
      <c r="AI13" s="51">
        <f t="shared" si="1"/>
        <v>1008873.35</v>
      </c>
      <c r="AJ13" s="48">
        <f t="shared" si="2"/>
        <v>3052460.54</v>
      </c>
      <c r="AK13" s="47">
        <f t="shared" si="3"/>
        <v>2877458.76</v>
      </c>
      <c r="AL13" s="56">
        <f t="shared" si="4"/>
        <v>175001.78000000026</v>
      </c>
    </row>
    <row r="14" spans="1:38" ht="15" thickBot="1" x14ac:dyDescent="0.25">
      <c r="A14" s="38" t="s">
        <v>362</v>
      </c>
      <c r="B14" s="38" t="s">
        <v>364</v>
      </c>
      <c r="C14" s="63">
        <v>3227</v>
      </c>
      <c r="D14" s="64" t="s">
        <v>693</v>
      </c>
      <c r="E14" s="251" t="s">
        <v>2816</v>
      </c>
      <c r="F14" s="89">
        <v>345931.08</v>
      </c>
      <c r="G14" s="89">
        <v>0</v>
      </c>
      <c r="H14" s="89">
        <v>45849.83</v>
      </c>
      <c r="I14" s="251">
        <v>1087047.55</v>
      </c>
      <c r="J14" s="251">
        <v>173479.97</v>
      </c>
      <c r="N14" s="232">
        <v>168</v>
      </c>
      <c r="O14" s="251">
        <v>30845</v>
      </c>
      <c r="Q14" s="251">
        <v>36920.99</v>
      </c>
      <c r="R14" s="251">
        <v>484200</v>
      </c>
      <c r="S14" s="73">
        <v>940261.77</v>
      </c>
      <c r="T14" s="73">
        <v>156850</v>
      </c>
      <c r="U14" s="73">
        <v>328.81</v>
      </c>
      <c r="W14" s="73">
        <v>1298313</v>
      </c>
      <c r="X14" s="73">
        <v>606260</v>
      </c>
      <c r="Y14" s="90">
        <v>1775313</v>
      </c>
      <c r="AB14" s="90">
        <v>713289.17</v>
      </c>
      <c r="AC14" s="90">
        <v>137832.95000000001</v>
      </c>
      <c r="AF14" s="90">
        <v>21771</v>
      </c>
      <c r="AG14" s="72">
        <f>SUM(F14:H14)</f>
        <v>391780.91000000003</v>
      </c>
      <c r="AH14" s="50">
        <f>SUM(K14:N14)</f>
        <v>168</v>
      </c>
      <c r="AI14" s="51">
        <f t="shared" si="1"/>
        <v>391612.91000000003</v>
      </c>
      <c r="AJ14" s="48">
        <f t="shared" si="2"/>
        <v>3002013.58</v>
      </c>
      <c r="AK14" s="47">
        <f t="shared" si="3"/>
        <v>2648206.12</v>
      </c>
      <c r="AL14" s="56">
        <f t="shared" si="4"/>
        <v>353807.45999999996</v>
      </c>
    </row>
    <row r="15" spans="1:38" ht="15" thickBot="1" x14ac:dyDescent="0.25">
      <c r="A15" s="38" t="s">
        <v>362</v>
      </c>
      <c r="B15" s="38" t="s">
        <v>364</v>
      </c>
      <c r="C15" s="63">
        <v>5146</v>
      </c>
      <c r="D15" s="64" t="s">
        <v>694</v>
      </c>
      <c r="E15" s="251" t="s">
        <v>2817</v>
      </c>
      <c r="F15" s="89">
        <v>1687632.58</v>
      </c>
      <c r="G15" s="89">
        <v>29842.5</v>
      </c>
      <c r="H15" s="89">
        <v>118691.88</v>
      </c>
      <c r="I15" s="251">
        <v>475158.16</v>
      </c>
      <c r="J15" s="251">
        <v>38420.050000000003</v>
      </c>
      <c r="K15" s="232">
        <v>0</v>
      </c>
      <c r="L15" s="232">
        <v>5015.43</v>
      </c>
      <c r="M15" s="232">
        <v>337315</v>
      </c>
      <c r="N15" s="232">
        <v>692.15</v>
      </c>
      <c r="O15" s="251">
        <v>244134.52</v>
      </c>
      <c r="Q15" s="251">
        <v>12459.14</v>
      </c>
      <c r="R15" s="251">
        <v>1884119.29</v>
      </c>
      <c r="S15" s="73">
        <v>1933887.38</v>
      </c>
      <c r="U15" s="73">
        <v>1772.51</v>
      </c>
      <c r="V15" s="73">
        <v>510</v>
      </c>
      <c r="W15" s="73">
        <v>1314566.08</v>
      </c>
      <c r="X15" s="73">
        <v>364820</v>
      </c>
      <c r="Y15" s="90">
        <v>1712575.08</v>
      </c>
      <c r="Z15" s="90">
        <v>2340</v>
      </c>
      <c r="AB15" s="90">
        <v>1563805.8</v>
      </c>
      <c r="AC15" s="90">
        <v>509420.92</v>
      </c>
      <c r="AF15" s="90">
        <v>38205</v>
      </c>
      <c r="AG15" s="72">
        <f>SUM(F15:H15)</f>
        <v>1836166.96</v>
      </c>
      <c r="AH15" s="50">
        <f>SUM(K15:N15)</f>
        <v>343022.58</v>
      </c>
      <c r="AI15" s="51">
        <f t="shared" si="1"/>
        <v>1493144.38</v>
      </c>
      <c r="AJ15" s="48">
        <f t="shared" si="2"/>
        <v>3615555.9699999997</v>
      </c>
      <c r="AK15" s="47">
        <f t="shared" si="3"/>
        <v>3826346.8</v>
      </c>
      <c r="AL15" s="56">
        <f t="shared" si="4"/>
        <v>-210790.83000000007</v>
      </c>
    </row>
    <row r="16" spans="1:38" ht="15" thickBot="1" x14ac:dyDescent="0.25">
      <c r="A16" s="38" t="s">
        <v>362</v>
      </c>
      <c r="B16" s="38" t="s">
        <v>364</v>
      </c>
      <c r="C16" s="63">
        <v>3255</v>
      </c>
      <c r="D16" s="64" t="s">
        <v>695</v>
      </c>
      <c r="E16" s="251" t="s">
        <v>2818</v>
      </c>
      <c r="F16" s="89">
        <v>599292.69999999995</v>
      </c>
      <c r="G16" s="89">
        <v>0</v>
      </c>
      <c r="H16" s="89">
        <v>41863</v>
      </c>
      <c r="I16" s="251">
        <v>660616.4</v>
      </c>
      <c r="J16" s="251">
        <v>217323.93</v>
      </c>
      <c r="K16" s="232">
        <v>0</v>
      </c>
      <c r="N16" s="232">
        <v>245.69</v>
      </c>
      <c r="Q16" s="251">
        <v>29350</v>
      </c>
      <c r="R16" s="251">
        <v>2403607</v>
      </c>
      <c r="S16" s="73">
        <v>1156412.44</v>
      </c>
      <c r="T16" s="73">
        <v>170720</v>
      </c>
      <c r="U16" s="73">
        <v>467.79</v>
      </c>
      <c r="W16" s="73">
        <v>1216075.2</v>
      </c>
      <c r="X16" s="73">
        <v>21942</v>
      </c>
      <c r="Y16" s="90">
        <v>1724275.2</v>
      </c>
      <c r="Z16" s="90">
        <v>2540</v>
      </c>
      <c r="AB16" s="90">
        <v>461388</v>
      </c>
      <c r="AC16" s="90">
        <v>154149.6</v>
      </c>
      <c r="AF16" s="90">
        <v>24364</v>
      </c>
      <c r="AG16" s="72">
        <f>SUM(F16:H16)</f>
        <v>641155.69999999995</v>
      </c>
      <c r="AH16" s="50">
        <f>SUM(K16:N16)</f>
        <v>245.69</v>
      </c>
      <c r="AI16" s="51">
        <f t="shared" si="1"/>
        <v>640910.01</v>
      </c>
      <c r="AJ16" s="48">
        <f t="shared" si="2"/>
        <v>2565617.4299999997</v>
      </c>
      <c r="AK16" s="47">
        <f t="shared" si="3"/>
        <v>2366716.8000000003</v>
      </c>
      <c r="AL16" s="56">
        <f t="shared" si="4"/>
        <v>198900.62999999942</v>
      </c>
    </row>
    <row r="17" spans="1:38" ht="15" thickBot="1" x14ac:dyDescent="0.25">
      <c r="A17" s="38" t="s">
        <v>362</v>
      </c>
      <c r="B17" s="38" t="s">
        <v>364</v>
      </c>
      <c r="C17" s="63">
        <v>4631</v>
      </c>
      <c r="D17" s="64" t="s">
        <v>696</v>
      </c>
      <c r="E17" s="251" t="s">
        <v>2819</v>
      </c>
      <c r="F17" s="89">
        <v>1627066.25</v>
      </c>
      <c r="G17" s="89">
        <v>0</v>
      </c>
      <c r="H17" s="89">
        <v>190891.37</v>
      </c>
      <c r="I17" s="251">
        <v>447212.43</v>
      </c>
      <c r="J17" s="251">
        <v>133652.63</v>
      </c>
      <c r="K17" s="232">
        <v>0</v>
      </c>
      <c r="N17" s="232">
        <v>1618.29</v>
      </c>
      <c r="O17" s="251">
        <v>441685</v>
      </c>
      <c r="Q17" s="251">
        <v>71794.75</v>
      </c>
      <c r="R17" s="251">
        <v>2696435.34</v>
      </c>
      <c r="S17" s="73">
        <v>1438873.52</v>
      </c>
      <c r="U17" s="73">
        <v>1975.14</v>
      </c>
      <c r="W17" s="73">
        <v>779515.8</v>
      </c>
      <c r="X17" s="73">
        <v>106800</v>
      </c>
      <c r="Y17" s="90">
        <v>1142579.8</v>
      </c>
      <c r="AB17" s="90">
        <v>910828.67</v>
      </c>
      <c r="AC17" s="90">
        <v>104877.09</v>
      </c>
      <c r="AF17" s="90">
        <v>33824</v>
      </c>
      <c r="AG17" s="72">
        <f>SUM(F17:H17)</f>
        <v>1817957.62</v>
      </c>
      <c r="AH17" s="50">
        <f>SUM(K17:N17)</f>
        <v>1618.29</v>
      </c>
      <c r="AI17" s="51">
        <f t="shared" si="1"/>
        <v>1816339.33</v>
      </c>
      <c r="AJ17" s="48">
        <f t="shared" si="2"/>
        <v>2327164.46</v>
      </c>
      <c r="AK17" s="47">
        <f t="shared" si="3"/>
        <v>2192109.56</v>
      </c>
      <c r="AL17" s="56">
        <f t="shared" si="4"/>
        <v>135054.89999999991</v>
      </c>
    </row>
    <row r="18" spans="1:38" ht="15" thickBot="1" x14ac:dyDescent="0.25">
      <c r="A18" s="38" t="s">
        <v>362</v>
      </c>
      <c r="B18" s="38" t="s">
        <v>364</v>
      </c>
      <c r="C18" s="63">
        <v>4306</v>
      </c>
      <c r="D18" s="64" t="s">
        <v>697</v>
      </c>
      <c r="E18" s="251" t="s">
        <v>2820</v>
      </c>
      <c r="F18" s="89">
        <v>656064.43999999994</v>
      </c>
      <c r="G18" s="89">
        <v>34830</v>
      </c>
      <c r="H18" s="89">
        <v>100269.62</v>
      </c>
      <c r="I18" s="251">
        <v>1033984.87</v>
      </c>
      <c r="J18" s="251">
        <v>329028.64</v>
      </c>
      <c r="K18" s="232">
        <v>2000</v>
      </c>
      <c r="L18" s="232">
        <v>7930</v>
      </c>
      <c r="N18" s="232">
        <v>674.14</v>
      </c>
      <c r="O18" s="251">
        <v>129480</v>
      </c>
      <c r="Q18" s="251">
        <v>56812.800000000003</v>
      </c>
      <c r="R18" s="251">
        <v>2510757.66</v>
      </c>
      <c r="S18" s="73">
        <v>1262618.76</v>
      </c>
      <c r="T18" s="73">
        <v>184685</v>
      </c>
      <c r="U18" s="73">
        <v>1430.53</v>
      </c>
      <c r="W18" s="73">
        <v>1189877.5</v>
      </c>
      <c r="X18" s="73">
        <v>739310</v>
      </c>
      <c r="Y18" s="90">
        <v>1963941.5</v>
      </c>
      <c r="AB18" s="90">
        <v>949769</v>
      </c>
      <c r="AC18" s="90">
        <v>248577.82</v>
      </c>
      <c r="AF18" s="90">
        <v>36729</v>
      </c>
      <c r="AG18" s="72">
        <f>SUM(F18:H18)</f>
        <v>791164.05999999994</v>
      </c>
      <c r="AH18" s="50">
        <f>SUM(K18:N18)</f>
        <v>10604.14</v>
      </c>
      <c r="AI18" s="51">
        <f t="shared" si="1"/>
        <v>780559.91999999993</v>
      </c>
      <c r="AJ18" s="48">
        <f t="shared" si="2"/>
        <v>3377921.79</v>
      </c>
      <c r="AK18" s="47">
        <f t="shared" si="3"/>
        <v>3199017.32</v>
      </c>
      <c r="AL18" s="56">
        <f t="shared" si="4"/>
        <v>178904.4700000002</v>
      </c>
    </row>
    <row r="19" spans="1:38" ht="15" thickBot="1" x14ac:dyDescent="0.25">
      <c r="A19" s="38" t="s">
        <v>362</v>
      </c>
      <c r="B19" s="38" t="s">
        <v>364</v>
      </c>
      <c r="C19" s="63">
        <v>5667</v>
      </c>
      <c r="D19" s="64" t="s">
        <v>698</v>
      </c>
      <c r="E19" s="251" t="s">
        <v>2821</v>
      </c>
      <c r="F19" s="89">
        <v>1655447.57</v>
      </c>
      <c r="G19" s="89">
        <v>0</v>
      </c>
      <c r="H19" s="89">
        <v>117269.47</v>
      </c>
      <c r="I19" s="251">
        <v>3126586.89</v>
      </c>
      <c r="J19" s="251">
        <v>857133.81</v>
      </c>
      <c r="K19" s="232">
        <v>0</v>
      </c>
      <c r="L19" s="232">
        <v>0</v>
      </c>
      <c r="N19" s="232">
        <v>9609.86</v>
      </c>
      <c r="O19" s="251">
        <v>387243</v>
      </c>
      <c r="Q19" s="251">
        <v>113305.73</v>
      </c>
      <c r="R19" s="251">
        <v>684118.79</v>
      </c>
      <c r="S19" s="73">
        <v>1109181.56</v>
      </c>
      <c r="U19" s="73">
        <v>3391.31</v>
      </c>
      <c r="V19" s="73">
        <v>1910</v>
      </c>
      <c r="W19" s="73">
        <v>1338970</v>
      </c>
      <c r="X19" s="73">
        <v>605540</v>
      </c>
      <c r="Y19" s="90">
        <v>2010870</v>
      </c>
      <c r="AB19" s="90">
        <v>759515.27</v>
      </c>
      <c r="AC19" s="90">
        <v>299698.01</v>
      </c>
      <c r="AF19" s="90">
        <v>38069</v>
      </c>
      <c r="AG19" s="72">
        <f>SUM(F19:H19)</f>
        <v>1772717.04</v>
      </c>
      <c r="AH19" s="50">
        <f>SUM(K19:N19)</f>
        <v>9609.86</v>
      </c>
      <c r="AI19" s="51">
        <f t="shared" si="1"/>
        <v>1763107.18</v>
      </c>
      <c r="AJ19" s="48">
        <f t="shared" si="2"/>
        <v>3058992.87</v>
      </c>
      <c r="AK19" s="47">
        <f t="shared" si="3"/>
        <v>3108152.2800000003</v>
      </c>
      <c r="AL19" s="56">
        <f t="shared" si="4"/>
        <v>-49159.410000000149</v>
      </c>
    </row>
    <row r="20" spans="1:38" ht="15" thickBot="1" x14ac:dyDescent="0.25">
      <c r="A20" s="38" t="s">
        <v>362</v>
      </c>
      <c r="B20" s="38" t="s">
        <v>364</v>
      </c>
      <c r="C20" s="63">
        <v>1990</v>
      </c>
      <c r="D20" s="64" t="s">
        <v>699</v>
      </c>
      <c r="E20" s="251" t="s">
        <v>2822</v>
      </c>
      <c r="F20" s="89">
        <v>306353.18</v>
      </c>
      <c r="G20" s="89">
        <v>7016.5</v>
      </c>
      <c r="H20" s="89">
        <v>56448.62</v>
      </c>
      <c r="I20" s="251">
        <v>478768.73</v>
      </c>
      <c r="J20" s="251">
        <v>106197.57</v>
      </c>
      <c r="K20" s="232">
        <v>0</v>
      </c>
      <c r="L20" s="232">
        <v>2089.58</v>
      </c>
      <c r="M20" s="232">
        <v>21600</v>
      </c>
      <c r="N20" s="232">
        <v>554.13</v>
      </c>
      <c r="Q20" s="251">
        <v>29866.95</v>
      </c>
      <c r="R20" s="251">
        <v>865361.67</v>
      </c>
      <c r="S20" s="73">
        <v>708369.14</v>
      </c>
      <c r="T20" s="73">
        <v>19430</v>
      </c>
      <c r="U20" s="73">
        <v>368.88</v>
      </c>
      <c r="V20" s="73">
        <v>10</v>
      </c>
      <c r="W20" s="73">
        <v>1433749</v>
      </c>
      <c r="X20" s="73">
        <v>120410</v>
      </c>
      <c r="Y20" s="90">
        <v>1684683</v>
      </c>
      <c r="AB20" s="90">
        <v>394420.57</v>
      </c>
      <c r="AC20" s="90">
        <v>99130.5</v>
      </c>
      <c r="AF20" s="90">
        <v>500</v>
      </c>
      <c r="AG20" s="72">
        <f>SUM(F20:H20)</f>
        <v>369818.3</v>
      </c>
      <c r="AH20" s="50">
        <f>SUM(K20:N20)</f>
        <v>24243.710000000003</v>
      </c>
      <c r="AI20" s="51">
        <f t="shared" si="1"/>
        <v>345574.58999999997</v>
      </c>
      <c r="AJ20" s="48">
        <f t="shared" si="2"/>
        <v>2282337.02</v>
      </c>
      <c r="AK20" s="47">
        <f t="shared" si="3"/>
        <v>2178734.0700000003</v>
      </c>
      <c r="AL20" s="56">
        <f t="shared" si="4"/>
        <v>103602.94999999972</v>
      </c>
    </row>
    <row r="21" spans="1:38" ht="15" thickBot="1" x14ac:dyDescent="0.25">
      <c r="A21" s="38" t="s">
        <v>362</v>
      </c>
      <c r="B21" s="38" t="s">
        <v>364</v>
      </c>
      <c r="C21" s="63">
        <v>2504</v>
      </c>
      <c r="D21" s="64" t="s">
        <v>700</v>
      </c>
      <c r="E21" s="251" t="s">
        <v>2823</v>
      </c>
      <c r="F21" s="89">
        <v>485280.92</v>
      </c>
      <c r="G21" s="89">
        <v>16269.75</v>
      </c>
      <c r="H21" s="89">
        <v>40088.39</v>
      </c>
      <c r="I21" s="251">
        <v>686058.13</v>
      </c>
      <c r="J21" s="251">
        <v>234059.19</v>
      </c>
      <c r="N21" s="232">
        <v>72</v>
      </c>
      <c r="O21" s="251">
        <v>62450</v>
      </c>
      <c r="Q21" s="251">
        <v>46318.32</v>
      </c>
      <c r="R21" s="251">
        <v>1709584.67</v>
      </c>
      <c r="S21" s="73">
        <v>628809.51</v>
      </c>
      <c r="U21" s="73">
        <v>668.03</v>
      </c>
      <c r="W21" s="73">
        <v>1355795</v>
      </c>
      <c r="X21" s="73">
        <v>138400</v>
      </c>
      <c r="Y21" s="90">
        <v>1607395</v>
      </c>
      <c r="AB21" s="90">
        <v>316797.48</v>
      </c>
      <c r="AC21" s="90">
        <v>207179.56</v>
      </c>
      <c r="AF21" s="90">
        <v>650</v>
      </c>
      <c r="AG21" s="72">
        <f>SUM(F21:H21)</f>
        <v>541639.05999999994</v>
      </c>
      <c r="AH21" s="50">
        <f>SUM(K21:N21)</f>
        <v>72</v>
      </c>
      <c r="AI21" s="51">
        <f t="shared" si="1"/>
        <v>541567.05999999994</v>
      </c>
      <c r="AJ21" s="48">
        <f t="shared" si="2"/>
        <v>2123672.54</v>
      </c>
      <c r="AK21" s="47">
        <f t="shared" si="3"/>
        <v>2132022.04</v>
      </c>
      <c r="AL21" s="56">
        <f t="shared" si="4"/>
        <v>-8349.5</v>
      </c>
    </row>
    <row r="22" spans="1:38" ht="15" thickBot="1" x14ac:dyDescent="0.25">
      <c r="A22" s="38" t="s">
        <v>362</v>
      </c>
      <c r="B22" s="38" t="s">
        <v>364</v>
      </c>
      <c r="C22" s="63">
        <v>2869</v>
      </c>
      <c r="D22" s="64" t="s">
        <v>701</v>
      </c>
      <c r="E22" s="251" t="s">
        <v>2927</v>
      </c>
      <c r="F22" s="89">
        <v>569205.76000000001</v>
      </c>
      <c r="G22" s="89">
        <v>16994.75</v>
      </c>
      <c r="H22" s="89">
        <v>81713.97</v>
      </c>
      <c r="I22" s="251">
        <v>843447.34</v>
      </c>
      <c r="J22" s="251">
        <v>262729.28000000003</v>
      </c>
      <c r="L22" s="232">
        <v>34300</v>
      </c>
      <c r="M22" s="232">
        <v>274250</v>
      </c>
      <c r="N22" s="232">
        <v>145</v>
      </c>
      <c r="Q22" s="251">
        <v>111283.82</v>
      </c>
      <c r="R22" s="251">
        <v>2287426.9300000002</v>
      </c>
      <c r="S22" s="73">
        <v>692885.51</v>
      </c>
      <c r="U22" s="73">
        <v>211.76</v>
      </c>
      <c r="V22" s="73">
        <v>30</v>
      </c>
      <c r="W22" s="73">
        <v>962780</v>
      </c>
      <c r="X22" s="73">
        <v>237140</v>
      </c>
      <c r="Y22" s="90">
        <v>1265995</v>
      </c>
      <c r="AB22" s="90">
        <v>523782.03</v>
      </c>
      <c r="AC22" s="90">
        <v>230094.52</v>
      </c>
      <c r="AF22" s="90">
        <v>500</v>
      </c>
      <c r="AG22" s="72">
        <f>SUM(F22:H22)</f>
        <v>667914.48</v>
      </c>
      <c r="AH22" s="50">
        <f>SUM(K22:N22)</f>
        <v>308695</v>
      </c>
      <c r="AI22" s="51">
        <f t="shared" si="1"/>
        <v>359219.48</v>
      </c>
      <c r="AJ22" s="48">
        <f t="shared" si="2"/>
        <v>1893047.27</v>
      </c>
      <c r="AK22" s="47">
        <f t="shared" si="3"/>
        <v>2020371.55</v>
      </c>
      <c r="AL22" s="56">
        <f t="shared" si="4"/>
        <v>-127324.28000000003</v>
      </c>
    </row>
    <row r="23" spans="1:38" ht="15" thickBot="1" x14ac:dyDescent="0.25">
      <c r="A23" s="38" t="s">
        <v>367</v>
      </c>
      <c r="B23" s="38" t="s">
        <v>368</v>
      </c>
      <c r="C23" s="63">
        <v>1771</v>
      </c>
      <c r="D23" s="64" t="s">
        <v>702</v>
      </c>
      <c r="E23" s="251" t="s">
        <v>2824</v>
      </c>
      <c r="F23" s="89">
        <v>234167.96</v>
      </c>
      <c r="G23" s="89">
        <v>0</v>
      </c>
      <c r="H23" s="89">
        <v>47470.01</v>
      </c>
      <c r="I23" s="251">
        <v>827375.21</v>
      </c>
      <c r="J23" s="251">
        <v>235369.03</v>
      </c>
      <c r="K23" s="232">
        <v>0</v>
      </c>
      <c r="L23" s="232">
        <v>37200</v>
      </c>
      <c r="M23" s="232">
        <v>80000</v>
      </c>
      <c r="N23" s="232">
        <v>155.1</v>
      </c>
      <c r="Q23" s="251">
        <v>33620</v>
      </c>
      <c r="R23" s="251">
        <v>2091979.99</v>
      </c>
      <c r="S23" s="73">
        <v>683910.9</v>
      </c>
      <c r="U23" s="73">
        <v>198.78</v>
      </c>
      <c r="W23" s="73">
        <v>664975</v>
      </c>
      <c r="X23" s="73">
        <v>15060</v>
      </c>
      <c r="Y23" s="90">
        <v>741975</v>
      </c>
      <c r="AB23" s="90">
        <v>419250.81</v>
      </c>
      <c r="AC23" s="90">
        <v>192113.19</v>
      </c>
      <c r="AG23" s="72">
        <f>SUM(F23:H23)</f>
        <v>281637.96999999997</v>
      </c>
      <c r="AH23" s="50">
        <f>SUM(K23:N23)</f>
        <v>117355.1</v>
      </c>
      <c r="AI23" s="51">
        <f t="shared" si="1"/>
        <v>164282.86999999997</v>
      </c>
      <c r="AJ23" s="48">
        <f t="shared" si="2"/>
        <v>1364144.6800000002</v>
      </c>
      <c r="AK23" s="47">
        <f t="shared" si="3"/>
        <v>1353339</v>
      </c>
      <c r="AL23" s="56">
        <f t="shared" si="4"/>
        <v>10805.680000000168</v>
      </c>
    </row>
    <row r="24" spans="1:38" ht="15" thickBot="1" x14ac:dyDescent="0.25">
      <c r="A24" s="38" t="s">
        <v>367</v>
      </c>
      <c r="B24" s="38" t="s">
        <v>368</v>
      </c>
      <c r="C24" s="63">
        <v>5076</v>
      </c>
      <c r="D24" s="64" t="s">
        <v>703</v>
      </c>
      <c r="E24" s="251" t="s">
        <v>2825</v>
      </c>
      <c r="F24" s="89">
        <v>901697.93</v>
      </c>
      <c r="G24" s="89">
        <v>9600</v>
      </c>
      <c r="H24" s="89">
        <v>47348.82</v>
      </c>
      <c r="I24" s="251">
        <v>656407.53</v>
      </c>
      <c r="J24" s="251">
        <v>265218.03000000003</v>
      </c>
      <c r="K24" s="232">
        <v>0</v>
      </c>
      <c r="L24" s="232">
        <v>160182.51999999999</v>
      </c>
      <c r="M24" s="232">
        <v>15744</v>
      </c>
      <c r="N24" s="232">
        <v>2296.7600000000002</v>
      </c>
      <c r="O24" s="251">
        <v>64445</v>
      </c>
      <c r="Q24" s="251">
        <v>74700</v>
      </c>
      <c r="S24" s="73">
        <v>1045487.86</v>
      </c>
      <c r="T24" s="73">
        <v>450181</v>
      </c>
      <c r="U24" s="73">
        <v>943.81</v>
      </c>
      <c r="W24" s="73">
        <v>1640872.5</v>
      </c>
      <c r="Y24" s="90">
        <v>2066822.5</v>
      </c>
      <c r="AB24" s="90">
        <v>553835.47</v>
      </c>
      <c r="AC24" s="90">
        <v>152146.85</v>
      </c>
      <c r="AG24" s="72">
        <f>SUM(F24:H24)</f>
        <v>958646.75</v>
      </c>
      <c r="AH24" s="50">
        <f>SUM(K24:N24)</f>
        <v>178223.28</v>
      </c>
      <c r="AI24" s="51">
        <f t="shared" si="1"/>
        <v>780423.47</v>
      </c>
      <c r="AJ24" s="48">
        <f t="shared" si="2"/>
        <v>3137485.17</v>
      </c>
      <c r="AK24" s="47">
        <f t="shared" si="3"/>
        <v>2772804.82</v>
      </c>
      <c r="AL24" s="56">
        <f t="shared" si="4"/>
        <v>364680.35000000009</v>
      </c>
    </row>
    <row r="25" spans="1:38" ht="15" thickBot="1" x14ac:dyDescent="0.25">
      <c r="A25" s="38" t="s">
        <v>367</v>
      </c>
      <c r="B25" s="38" t="s">
        <v>368</v>
      </c>
      <c r="C25" s="63">
        <v>1132</v>
      </c>
      <c r="D25" s="64" t="s">
        <v>704</v>
      </c>
      <c r="E25" s="251" t="s">
        <v>2826</v>
      </c>
      <c r="F25" s="89">
        <v>319608.78999999998</v>
      </c>
      <c r="G25" s="89">
        <v>0</v>
      </c>
      <c r="H25" s="89">
        <v>75540.179999999993</v>
      </c>
      <c r="I25" s="251">
        <v>1061274.8700000001</v>
      </c>
      <c r="J25" s="251">
        <v>255212.79999999999</v>
      </c>
      <c r="K25" s="232">
        <v>1352.24</v>
      </c>
      <c r="L25" s="232">
        <v>37019.24</v>
      </c>
      <c r="N25" s="232">
        <v>181.87</v>
      </c>
      <c r="R25" s="251">
        <v>1967042.37</v>
      </c>
      <c r="S25" s="73">
        <v>636754.68000000005</v>
      </c>
      <c r="U25" s="73">
        <v>475.99</v>
      </c>
      <c r="W25" s="73">
        <v>2025075.61</v>
      </c>
      <c r="X25" s="73">
        <v>30560.29</v>
      </c>
      <c r="Y25" s="90">
        <v>2086021</v>
      </c>
      <c r="AA25" s="90">
        <v>3956</v>
      </c>
      <c r="AB25" s="90">
        <v>277306.98</v>
      </c>
      <c r="AC25" s="90">
        <v>164730.49</v>
      </c>
      <c r="AG25" s="72">
        <f>SUM(F25:H25)</f>
        <v>395148.97</v>
      </c>
      <c r="AH25" s="50">
        <f>SUM(K25:N25)</f>
        <v>38553.35</v>
      </c>
      <c r="AI25" s="51">
        <f t="shared" si="1"/>
        <v>356595.62</v>
      </c>
      <c r="AJ25" s="48">
        <f t="shared" si="2"/>
        <v>2692866.5700000003</v>
      </c>
      <c r="AK25" s="47">
        <f t="shared" si="3"/>
        <v>2532014.4699999997</v>
      </c>
      <c r="AL25" s="56">
        <f t="shared" si="4"/>
        <v>160852.10000000056</v>
      </c>
    </row>
    <row r="26" spans="1:38" ht="15" thickBot="1" x14ac:dyDescent="0.25">
      <c r="A26" s="38" t="s">
        <v>367</v>
      </c>
      <c r="B26" s="38" t="s">
        <v>368</v>
      </c>
      <c r="C26" s="63">
        <v>2987</v>
      </c>
      <c r="D26" s="64" t="s">
        <v>705</v>
      </c>
      <c r="E26" s="251" t="s">
        <v>2827</v>
      </c>
      <c r="F26" s="89">
        <v>454446.15</v>
      </c>
      <c r="G26" s="89">
        <v>0</v>
      </c>
      <c r="H26" s="89">
        <v>65290.84</v>
      </c>
      <c r="I26" s="251">
        <v>625714.94999999995</v>
      </c>
      <c r="J26" s="251">
        <v>187336.27</v>
      </c>
      <c r="L26" s="232">
        <v>80956.570000000007</v>
      </c>
      <c r="M26" s="232">
        <v>259444</v>
      </c>
      <c r="N26" s="232">
        <v>2118.5</v>
      </c>
      <c r="R26" s="251">
        <v>1301651.56</v>
      </c>
      <c r="S26" s="73">
        <v>897782.22</v>
      </c>
      <c r="T26" s="73">
        <v>24435.4</v>
      </c>
      <c r="U26" s="73">
        <v>735.42</v>
      </c>
      <c r="W26" s="73">
        <v>476200</v>
      </c>
      <c r="X26" s="73">
        <v>22500</v>
      </c>
      <c r="Y26" s="90">
        <v>613900</v>
      </c>
      <c r="AB26" s="90">
        <v>765310.27</v>
      </c>
      <c r="AC26" s="90">
        <v>154650.16</v>
      </c>
      <c r="AG26" s="72">
        <f>SUM(F26:H26)</f>
        <v>519736.99</v>
      </c>
      <c r="AH26" s="50">
        <f>SUM(K26:N26)</f>
        <v>342519.07</v>
      </c>
      <c r="AI26" s="51">
        <f t="shared" si="1"/>
        <v>177217.91999999998</v>
      </c>
      <c r="AJ26" s="48">
        <f t="shared" si="2"/>
        <v>1421653.04</v>
      </c>
      <c r="AK26" s="47">
        <f t="shared" si="3"/>
        <v>1533860.43</v>
      </c>
      <c r="AL26" s="56">
        <f t="shared" si="4"/>
        <v>-112207.3899999999</v>
      </c>
    </row>
    <row r="27" spans="1:38" ht="15" thickBot="1" x14ac:dyDescent="0.25">
      <c r="A27" s="38" t="s">
        <v>367</v>
      </c>
      <c r="B27" s="38" t="s">
        <v>368</v>
      </c>
      <c r="C27" s="63">
        <v>2340</v>
      </c>
      <c r="D27" s="64" t="s">
        <v>706</v>
      </c>
      <c r="E27" s="251" t="s">
        <v>2828</v>
      </c>
      <c r="F27" s="89">
        <v>487736.22</v>
      </c>
      <c r="G27" s="89">
        <v>0</v>
      </c>
      <c r="H27" s="89">
        <v>38802.69</v>
      </c>
      <c r="I27" s="251">
        <v>1786189.66</v>
      </c>
      <c r="J27" s="251">
        <v>284010.13</v>
      </c>
      <c r="K27" s="232">
        <v>0</v>
      </c>
      <c r="L27" s="232">
        <v>72000</v>
      </c>
      <c r="N27" s="232">
        <v>175</v>
      </c>
      <c r="R27" s="251">
        <v>1776680.82</v>
      </c>
      <c r="S27" s="73">
        <v>1471722.63</v>
      </c>
      <c r="T27" s="73">
        <v>43000</v>
      </c>
      <c r="U27" s="73">
        <v>705.88</v>
      </c>
      <c r="W27" s="73">
        <v>917104.6</v>
      </c>
      <c r="X27" s="73">
        <v>16500</v>
      </c>
      <c r="Y27" s="90">
        <v>1505290.2</v>
      </c>
      <c r="AB27" s="90">
        <v>445538.52</v>
      </c>
      <c r="AC27" s="90">
        <v>265080.28000000003</v>
      </c>
      <c r="AG27" s="72">
        <f>SUM(F27:H27)</f>
        <v>526538.90999999992</v>
      </c>
      <c r="AH27" s="50">
        <f>SUM(K27:N27)</f>
        <v>72175</v>
      </c>
      <c r="AI27" s="51">
        <f t="shared" si="1"/>
        <v>454363.90999999992</v>
      </c>
      <c r="AJ27" s="48">
        <f t="shared" si="2"/>
        <v>2449033.11</v>
      </c>
      <c r="AK27" s="47">
        <f t="shared" si="3"/>
        <v>2215909</v>
      </c>
      <c r="AL27" s="56">
        <f t="shared" si="4"/>
        <v>233124.10999999987</v>
      </c>
    </row>
    <row r="28" spans="1:38" ht="15" thickBot="1" x14ac:dyDescent="0.25">
      <c r="A28" s="38" t="s">
        <v>371</v>
      </c>
      <c r="B28" s="38" t="s">
        <v>372</v>
      </c>
      <c r="C28" s="63">
        <v>4716</v>
      </c>
      <c r="D28" s="64" t="s">
        <v>707</v>
      </c>
      <c r="E28" s="251" t="s">
        <v>2829</v>
      </c>
      <c r="F28" s="89">
        <v>1049568.52</v>
      </c>
      <c r="G28" s="89">
        <v>26896</v>
      </c>
      <c r="H28" s="89">
        <v>78206.259999999995</v>
      </c>
      <c r="I28" s="251">
        <v>1266614.82</v>
      </c>
      <c r="J28" s="251">
        <v>503041.93</v>
      </c>
      <c r="K28" s="232">
        <v>1500</v>
      </c>
      <c r="L28" s="232">
        <v>53335.93</v>
      </c>
      <c r="M28" s="232">
        <v>91709.62</v>
      </c>
      <c r="N28" s="232">
        <v>261.49</v>
      </c>
      <c r="O28" s="251">
        <v>328742.82</v>
      </c>
      <c r="Q28" s="251">
        <v>45077.88</v>
      </c>
      <c r="R28" s="251">
        <v>2074982.75</v>
      </c>
      <c r="S28" s="73">
        <v>2345487.2000000002</v>
      </c>
      <c r="T28" s="73">
        <v>99713.18</v>
      </c>
      <c r="U28" s="73">
        <v>1346.01</v>
      </c>
      <c r="V28" s="73">
        <v>200</v>
      </c>
      <c r="W28" s="73">
        <v>2647371</v>
      </c>
      <c r="X28" s="73">
        <v>54300</v>
      </c>
      <c r="Y28" s="90">
        <v>3490051</v>
      </c>
      <c r="AB28" s="90">
        <v>743225.95</v>
      </c>
      <c r="AC28" s="90">
        <v>255549</v>
      </c>
      <c r="AE28" s="90">
        <v>2</v>
      </c>
      <c r="AG28" s="72">
        <f>SUM(F28:H28)</f>
        <v>1154670.78</v>
      </c>
      <c r="AH28" s="50">
        <f>SUM(K28:N28)</f>
        <v>146807.03999999998</v>
      </c>
      <c r="AI28" s="51">
        <f t="shared" si="1"/>
        <v>1007863.74</v>
      </c>
      <c r="AJ28" s="48">
        <f t="shared" si="2"/>
        <v>5148417.3900000006</v>
      </c>
      <c r="AK28" s="47">
        <f t="shared" si="3"/>
        <v>4488827.95</v>
      </c>
      <c r="AL28" s="56">
        <f t="shared" si="4"/>
        <v>659589.44000000041</v>
      </c>
    </row>
    <row r="29" spans="1:38" ht="15" thickBot="1" x14ac:dyDescent="0.25">
      <c r="A29" s="38" t="s">
        <v>371</v>
      </c>
      <c r="B29" s="38" t="s">
        <v>372</v>
      </c>
      <c r="C29" s="63">
        <v>2694</v>
      </c>
      <c r="D29" s="64" t="s">
        <v>708</v>
      </c>
      <c r="E29" s="251" t="s">
        <v>2830</v>
      </c>
      <c r="F29" s="89">
        <v>581287.92000000004</v>
      </c>
      <c r="G29" s="89">
        <v>4868.5</v>
      </c>
      <c r="H29" s="89">
        <v>138488.88</v>
      </c>
      <c r="I29" s="251">
        <v>530125.46</v>
      </c>
      <c r="J29" s="251">
        <v>210295.79</v>
      </c>
      <c r="L29" s="232">
        <v>22567.53</v>
      </c>
      <c r="M29" s="232">
        <v>98210</v>
      </c>
      <c r="N29" s="232">
        <v>151</v>
      </c>
      <c r="R29" s="251">
        <v>1942599.48</v>
      </c>
      <c r="S29" s="73">
        <v>913654.11</v>
      </c>
      <c r="U29" s="73">
        <v>841.23</v>
      </c>
      <c r="W29" s="73">
        <v>1050272</v>
      </c>
      <c r="X29" s="73">
        <v>21000</v>
      </c>
      <c r="Y29" s="90">
        <v>1247072</v>
      </c>
      <c r="AA29" s="90">
        <v>4168</v>
      </c>
      <c r="AB29" s="90">
        <v>416652.67</v>
      </c>
      <c r="AC29" s="90">
        <v>146784.62</v>
      </c>
      <c r="AE29" s="90">
        <v>1</v>
      </c>
      <c r="AG29" s="72">
        <f>SUM(F29:H29)</f>
        <v>724645.3</v>
      </c>
      <c r="AH29" s="50">
        <f>SUM(K29:N29)</f>
        <v>120928.53</v>
      </c>
      <c r="AI29" s="51">
        <f t="shared" si="1"/>
        <v>603716.77</v>
      </c>
      <c r="AJ29" s="48">
        <f t="shared" si="2"/>
        <v>1985767.3399999999</v>
      </c>
      <c r="AK29" s="47">
        <f t="shared" si="3"/>
        <v>1814678.29</v>
      </c>
      <c r="AL29" s="56">
        <f t="shared" si="4"/>
        <v>171089.04999999981</v>
      </c>
    </row>
    <row r="30" spans="1:38" ht="15" thickBot="1" x14ac:dyDescent="0.25">
      <c r="A30" s="38" t="s">
        <v>371</v>
      </c>
      <c r="B30" s="38" t="s">
        <v>372</v>
      </c>
      <c r="C30" s="63">
        <v>3656</v>
      </c>
      <c r="D30" s="64" t="s">
        <v>709</v>
      </c>
      <c r="E30" s="251" t="s">
        <v>2831</v>
      </c>
      <c r="F30" s="89">
        <v>872356.87</v>
      </c>
      <c r="G30" s="89">
        <v>6043</v>
      </c>
      <c r="H30" s="89">
        <v>88384.41</v>
      </c>
      <c r="I30" s="251">
        <v>841142.3</v>
      </c>
      <c r="J30" s="251">
        <v>240321.18</v>
      </c>
      <c r="K30" s="232">
        <v>0</v>
      </c>
      <c r="L30" s="232">
        <v>24850</v>
      </c>
      <c r="N30" s="232">
        <v>189.4</v>
      </c>
      <c r="Q30" s="251">
        <v>1056.52</v>
      </c>
      <c r="R30" s="251">
        <v>1357301.45</v>
      </c>
      <c r="S30" s="73">
        <v>1332833.53</v>
      </c>
      <c r="T30" s="73">
        <v>40160</v>
      </c>
      <c r="U30" s="73">
        <v>1401.79</v>
      </c>
      <c r="W30" s="73">
        <v>396970</v>
      </c>
      <c r="X30" s="73">
        <v>19050</v>
      </c>
      <c r="Y30" s="90">
        <v>855320</v>
      </c>
      <c r="AB30" s="90">
        <v>462538.95</v>
      </c>
      <c r="AC30" s="90">
        <v>136357.87</v>
      </c>
      <c r="AE30" s="90">
        <v>3</v>
      </c>
      <c r="AG30" s="72">
        <f>SUM(F30:H30)</f>
        <v>966784.28</v>
      </c>
      <c r="AH30" s="50">
        <f>SUM(K30:N30)</f>
        <v>25039.4</v>
      </c>
      <c r="AI30" s="51">
        <f t="shared" si="1"/>
        <v>941744.88</v>
      </c>
      <c r="AJ30" s="48">
        <f t="shared" si="2"/>
        <v>1790415.32</v>
      </c>
      <c r="AK30" s="47">
        <f t="shared" si="3"/>
        <v>1454219.8199999998</v>
      </c>
      <c r="AL30" s="56">
        <f t="shared" si="4"/>
        <v>336195.50000000023</v>
      </c>
    </row>
    <row r="31" spans="1:38" ht="15" thickBot="1" x14ac:dyDescent="0.25">
      <c r="A31" s="38" t="s">
        <v>371</v>
      </c>
      <c r="B31" s="38" t="s">
        <v>372</v>
      </c>
      <c r="C31" s="63">
        <v>4918</v>
      </c>
      <c r="D31" s="64" t="s">
        <v>710</v>
      </c>
      <c r="E31" s="251" t="s">
        <v>2832</v>
      </c>
      <c r="F31" s="89">
        <v>654135.68999999994</v>
      </c>
      <c r="G31" s="89">
        <v>0</v>
      </c>
      <c r="H31" s="89">
        <v>90525.66</v>
      </c>
      <c r="I31" s="251">
        <v>430995.44</v>
      </c>
      <c r="J31" s="251">
        <v>136201.65</v>
      </c>
      <c r="K31" s="232">
        <v>0</v>
      </c>
      <c r="L31" s="232">
        <v>29488.3</v>
      </c>
      <c r="M31" s="232">
        <v>0.19</v>
      </c>
      <c r="N31" s="232">
        <v>1051.17</v>
      </c>
      <c r="O31" s="251">
        <v>9040.66</v>
      </c>
      <c r="Q31" s="251">
        <v>1512.99</v>
      </c>
      <c r="R31" s="251">
        <v>1339755.76</v>
      </c>
      <c r="S31" s="73">
        <v>1805353.46</v>
      </c>
      <c r="T31" s="73">
        <v>105198.74</v>
      </c>
      <c r="U31" s="73">
        <v>935.29</v>
      </c>
      <c r="V31" s="73">
        <v>200</v>
      </c>
      <c r="W31" s="73">
        <v>1709933</v>
      </c>
      <c r="X31" s="73">
        <v>45291.35</v>
      </c>
      <c r="Y31" s="90">
        <v>2471633</v>
      </c>
      <c r="AB31" s="90">
        <v>674977.31</v>
      </c>
      <c r="AC31" s="90">
        <v>105762.08</v>
      </c>
      <c r="AE31" s="90">
        <v>3</v>
      </c>
      <c r="AG31" s="72">
        <f>SUM(F31:H31)</f>
        <v>744661.35</v>
      </c>
      <c r="AH31" s="50">
        <f>SUM(K31:N31)</f>
        <v>30539.659999999996</v>
      </c>
      <c r="AI31" s="51">
        <f t="shared" si="1"/>
        <v>714121.69</v>
      </c>
      <c r="AJ31" s="48">
        <f t="shared" si="2"/>
        <v>3666911.8400000003</v>
      </c>
      <c r="AK31" s="47">
        <f t="shared" si="3"/>
        <v>3252375.39</v>
      </c>
      <c r="AL31" s="56">
        <f t="shared" si="4"/>
        <v>414536.45000000019</v>
      </c>
    </row>
    <row r="32" spans="1:38" ht="15" thickBot="1" x14ac:dyDescent="0.25">
      <c r="A32" s="38" t="s">
        <v>371</v>
      </c>
      <c r="B32" s="38" t="s">
        <v>372</v>
      </c>
      <c r="C32" s="63">
        <v>2308</v>
      </c>
      <c r="D32" s="64" t="s">
        <v>711</v>
      </c>
      <c r="E32" s="251" t="s">
        <v>2833</v>
      </c>
      <c r="F32" s="89">
        <v>617967</v>
      </c>
      <c r="G32" s="89">
        <v>16748.5</v>
      </c>
      <c r="H32" s="89">
        <v>49086.42</v>
      </c>
      <c r="I32" s="251">
        <v>1011733.35</v>
      </c>
      <c r="J32" s="251">
        <v>168068.96</v>
      </c>
      <c r="L32" s="232">
        <v>0</v>
      </c>
      <c r="M32" s="232">
        <v>151638</v>
      </c>
      <c r="N32" s="232">
        <v>137.5</v>
      </c>
      <c r="Q32" s="251">
        <v>23958.639999999999</v>
      </c>
      <c r="R32" s="251">
        <v>2103448.6</v>
      </c>
      <c r="S32" s="73">
        <v>1112153.25</v>
      </c>
      <c r="U32" s="73">
        <v>777.31</v>
      </c>
      <c r="W32" s="73">
        <v>1189643</v>
      </c>
      <c r="X32" s="73">
        <v>39500</v>
      </c>
      <c r="Y32" s="90">
        <v>1565027</v>
      </c>
      <c r="AB32" s="90">
        <v>330357.99</v>
      </c>
      <c r="AC32" s="90">
        <v>201783.21</v>
      </c>
      <c r="AG32" s="72">
        <f>SUM(F32:H32)</f>
        <v>683801.92</v>
      </c>
      <c r="AH32" s="50">
        <f>SUM(K32:N32)</f>
        <v>151775.5</v>
      </c>
      <c r="AI32" s="51">
        <f t="shared" si="1"/>
        <v>532026.42000000004</v>
      </c>
      <c r="AJ32" s="48">
        <f t="shared" si="2"/>
        <v>2342073.56</v>
      </c>
      <c r="AK32" s="47">
        <f t="shared" si="3"/>
        <v>2097168.2000000002</v>
      </c>
      <c r="AL32" s="56">
        <f t="shared" si="4"/>
        <v>244905.35999999987</v>
      </c>
    </row>
    <row r="33" spans="1:38" ht="15" thickBot="1" x14ac:dyDescent="0.25">
      <c r="A33" s="38" t="s">
        <v>371</v>
      </c>
      <c r="B33" s="38" t="s">
        <v>372</v>
      </c>
      <c r="C33" s="63">
        <v>1606</v>
      </c>
      <c r="D33" s="64" t="s">
        <v>712</v>
      </c>
      <c r="E33" s="251" t="s">
        <v>2834</v>
      </c>
      <c r="F33" s="89">
        <v>731674.59</v>
      </c>
      <c r="G33" s="89">
        <v>1308.25</v>
      </c>
      <c r="H33" s="89">
        <v>177493.88</v>
      </c>
      <c r="I33" s="251">
        <v>341228.19</v>
      </c>
      <c r="J33" s="251">
        <v>196254.36</v>
      </c>
      <c r="K33" s="232">
        <v>0</v>
      </c>
      <c r="L33" s="232">
        <v>25935.4</v>
      </c>
      <c r="N33" s="232">
        <v>153.69999999999999</v>
      </c>
      <c r="O33" s="251">
        <v>18629.810000000001</v>
      </c>
      <c r="Q33" s="251">
        <v>1499</v>
      </c>
      <c r="R33" s="251">
        <v>1634028.2</v>
      </c>
      <c r="S33" s="73">
        <v>1017902.46</v>
      </c>
      <c r="T33" s="73">
        <v>152500</v>
      </c>
      <c r="U33" s="73">
        <v>1171.33</v>
      </c>
      <c r="V33" s="73">
        <v>250</v>
      </c>
      <c r="W33" s="73">
        <v>660083</v>
      </c>
      <c r="X33" s="73">
        <v>13500</v>
      </c>
      <c r="Y33" s="90">
        <v>1040083</v>
      </c>
      <c r="Z33" s="90">
        <v>3980</v>
      </c>
      <c r="AA33" s="90">
        <v>350</v>
      </c>
      <c r="AB33" s="90">
        <v>360642.7</v>
      </c>
      <c r="AC33" s="90">
        <v>241839.91</v>
      </c>
      <c r="AE33" s="90">
        <v>1</v>
      </c>
      <c r="AG33" s="72">
        <f>SUM(F33:H33)</f>
        <v>910476.72</v>
      </c>
      <c r="AH33" s="50">
        <f>SUM(K33:N33)</f>
        <v>26089.100000000002</v>
      </c>
      <c r="AI33" s="51">
        <f t="shared" si="1"/>
        <v>884387.62</v>
      </c>
      <c r="AJ33" s="48">
        <f t="shared" si="2"/>
        <v>1845406.79</v>
      </c>
      <c r="AK33" s="47">
        <f t="shared" si="3"/>
        <v>1646896.6099999999</v>
      </c>
      <c r="AL33" s="56">
        <f t="shared" si="4"/>
        <v>198510.18000000017</v>
      </c>
    </row>
    <row r="34" spans="1:38" ht="15" thickBot="1" x14ac:dyDescent="0.25">
      <c r="A34" s="38" t="s">
        <v>371</v>
      </c>
      <c r="B34" s="38" t="s">
        <v>372</v>
      </c>
      <c r="C34" s="63">
        <v>2622</v>
      </c>
      <c r="D34" s="64" t="s">
        <v>713</v>
      </c>
      <c r="E34" s="251" t="s">
        <v>2835</v>
      </c>
      <c r="F34" s="89">
        <v>518666.42</v>
      </c>
      <c r="G34" s="89">
        <v>10978.5</v>
      </c>
      <c r="H34" s="89">
        <v>29892.22</v>
      </c>
      <c r="I34" s="251">
        <v>562072.1</v>
      </c>
      <c r="J34" s="251">
        <v>200931.52</v>
      </c>
      <c r="K34" s="232">
        <v>0</v>
      </c>
      <c r="L34" s="232">
        <v>1700.05</v>
      </c>
      <c r="N34" s="232">
        <v>156.02000000000001</v>
      </c>
      <c r="R34" s="251">
        <v>391756.52</v>
      </c>
      <c r="S34" s="73">
        <v>1150074.3999999999</v>
      </c>
      <c r="T34" s="73">
        <v>145800</v>
      </c>
      <c r="U34" s="73">
        <v>956.4</v>
      </c>
      <c r="V34" s="73">
        <v>510</v>
      </c>
      <c r="W34" s="73">
        <v>2052078</v>
      </c>
      <c r="X34" s="73">
        <v>52000</v>
      </c>
      <c r="Y34" s="90">
        <v>2459578</v>
      </c>
      <c r="AB34" s="90">
        <v>440339.79</v>
      </c>
      <c r="AC34" s="90">
        <v>117454.84</v>
      </c>
      <c r="AE34" s="90">
        <v>8705.56</v>
      </c>
      <c r="AF34" s="90">
        <v>500</v>
      </c>
      <c r="AG34" s="72">
        <f>SUM(F34:H34)</f>
        <v>559537.1399999999</v>
      </c>
      <c r="AH34" s="50">
        <f>SUM(K34:N34)</f>
        <v>1856.07</v>
      </c>
      <c r="AI34" s="51">
        <f t="shared" si="1"/>
        <v>557681.06999999995</v>
      </c>
      <c r="AJ34" s="48">
        <f t="shared" si="2"/>
        <v>3401418.8</v>
      </c>
      <c r="AK34" s="47">
        <f t="shared" si="3"/>
        <v>3026578.19</v>
      </c>
      <c r="AL34" s="56">
        <f t="shared" si="4"/>
        <v>374840.60999999987</v>
      </c>
    </row>
    <row r="35" spans="1:38" ht="15" thickBot="1" x14ac:dyDescent="0.25">
      <c r="A35" s="38" t="s">
        <v>371</v>
      </c>
      <c r="B35" s="38" t="s">
        <v>372</v>
      </c>
      <c r="C35" s="63">
        <v>2397</v>
      </c>
      <c r="D35" s="64" t="s">
        <v>714</v>
      </c>
      <c r="E35" s="251" t="s">
        <v>2836</v>
      </c>
      <c r="F35" s="89">
        <v>573887.56999999995</v>
      </c>
      <c r="G35" s="89">
        <v>175</v>
      </c>
      <c r="H35" s="89">
        <v>39044.730000000003</v>
      </c>
      <c r="I35" s="251">
        <v>435975.98</v>
      </c>
      <c r="J35" s="251">
        <v>195220.41</v>
      </c>
      <c r="K35" s="232">
        <v>0</v>
      </c>
      <c r="L35" s="232">
        <v>29387.34</v>
      </c>
      <c r="M35" s="232">
        <v>365.73</v>
      </c>
      <c r="N35" s="232">
        <v>134</v>
      </c>
      <c r="O35" s="251">
        <v>126175</v>
      </c>
      <c r="Q35" s="251">
        <v>-1964.68</v>
      </c>
      <c r="R35" s="251">
        <v>459399.49</v>
      </c>
      <c r="S35" s="73">
        <v>788908.55</v>
      </c>
      <c r="U35" s="73">
        <v>1061.17</v>
      </c>
      <c r="V35" s="73">
        <v>200</v>
      </c>
      <c r="W35" s="73">
        <v>544446.5</v>
      </c>
      <c r="X35" s="73">
        <v>8860.2900000000009</v>
      </c>
      <c r="Y35" s="90">
        <v>704346.5</v>
      </c>
      <c r="AB35" s="90">
        <v>386641.12</v>
      </c>
      <c r="AC35" s="90">
        <v>123212.49</v>
      </c>
      <c r="AE35" s="90">
        <v>2</v>
      </c>
      <c r="AG35" s="72">
        <f>SUM(F35:H35)</f>
        <v>613107.29999999993</v>
      </c>
      <c r="AH35" s="50">
        <f>SUM(K35:N35)</f>
        <v>29887.07</v>
      </c>
      <c r="AI35" s="51">
        <f t="shared" si="1"/>
        <v>583220.23</v>
      </c>
      <c r="AJ35" s="48">
        <f t="shared" si="2"/>
        <v>1343476.5100000002</v>
      </c>
      <c r="AK35" s="47">
        <f t="shared" si="3"/>
        <v>1214202.1100000001</v>
      </c>
      <c r="AL35" s="56">
        <f t="shared" si="4"/>
        <v>129274.40000000014</v>
      </c>
    </row>
    <row r="36" spans="1:38" ht="15" thickBot="1" x14ac:dyDescent="0.25">
      <c r="A36" s="38" t="s">
        <v>371</v>
      </c>
      <c r="B36" s="38" t="s">
        <v>372</v>
      </c>
      <c r="C36" s="63">
        <v>1711</v>
      </c>
      <c r="D36" s="64" t="s">
        <v>715</v>
      </c>
      <c r="E36" s="251" t="s">
        <v>2837</v>
      </c>
      <c r="F36" s="89">
        <v>425241.52</v>
      </c>
      <c r="G36" s="89">
        <v>5752.89</v>
      </c>
      <c r="H36" s="89">
        <v>77964.95</v>
      </c>
      <c r="I36" s="251">
        <v>636348.86</v>
      </c>
      <c r="J36" s="251">
        <v>153704.71</v>
      </c>
      <c r="L36" s="232">
        <v>17508.189999999999</v>
      </c>
      <c r="N36" s="232">
        <v>280.62</v>
      </c>
      <c r="O36" s="251">
        <v>13761.1</v>
      </c>
      <c r="R36" s="251">
        <v>556569.79</v>
      </c>
      <c r="S36" s="73">
        <v>852759.61</v>
      </c>
      <c r="T36" s="73">
        <v>82450</v>
      </c>
      <c r="U36" s="73">
        <v>561.77</v>
      </c>
      <c r="W36" s="73">
        <v>1034879</v>
      </c>
      <c r="Y36" s="90">
        <v>1221859.1000000001</v>
      </c>
      <c r="AB36" s="90">
        <v>318376.95</v>
      </c>
      <c r="AC36" s="90">
        <v>150677.95000000001</v>
      </c>
      <c r="AG36" s="72">
        <f>SUM(F36:H36)</f>
        <v>508959.36000000004</v>
      </c>
      <c r="AH36" s="50">
        <f>SUM(K36:N36)</f>
        <v>17788.809999999998</v>
      </c>
      <c r="AI36" s="51">
        <f t="shared" si="1"/>
        <v>491170.55000000005</v>
      </c>
      <c r="AJ36" s="48">
        <f t="shared" si="2"/>
        <v>1970650.38</v>
      </c>
      <c r="AK36" s="47">
        <f t="shared" si="3"/>
        <v>1690914</v>
      </c>
      <c r="AL36" s="56">
        <f t="shared" si="4"/>
        <v>279736.37999999989</v>
      </c>
    </row>
    <row r="37" spans="1:38" ht="15" thickBot="1" x14ac:dyDescent="0.25">
      <c r="A37" s="38" t="s">
        <v>371</v>
      </c>
      <c r="B37" s="38" t="s">
        <v>372</v>
      </c>
      <c r="C37" s="63">
        <v>2477</v>
      </c>
      <c r="D37" s="64" t="s">
        <v>716</v>
      </c>
      <c r="E37" s="251" t="s">
        <v>2838</v>
      </c>
      <c r="F37" s="89">
        <v>467652.02</v>
      </c>
      <c r="G37" s="89">
        <v>16960</v>
      </c>
      <c r="H37" s="89">
        <v>194309.99</v>
      </c>
      <c r="I37" s="251">
        <v>296482.84999999998</v>
      </c>
      <c r="J37" s="251">
        <v>142832.53</v>
      </c>
      <c r="K37" s="232">
        <v>0</v>
      </c>
      <c r="L37" s="232">
        <v>16000</v>
      </c>
      <c r="N37" s="232">
        <v>306.83999999999997</v>
      </c>
      <c r="Q37" s="251">
        <v>4870.7</v>
      </c>
      <c r="R37" s="251">
        <v>1714982.69</v>
      </c>
      <c r="S37" s="73">
        <v>1197304.1399999999</v>
      </c>
      <c r="T37" s="73">
        <v>68760</v>
      </c>
      <c r="U37" s="73">
        <v>646.21</v>
      </c>
      <c r="V37" s="73">
        <v>410</v>
      </c>
      <c r="W37" s="73">
        <v>1157698.5</v>
      </c>
      <c r="X37" s="73">
        <v>16629.71</v>
      </c>
      <c r="Y37" s="90">
        <v>1523398.5</v>
      </c>
      <c r="AA37" s="90">
        <v>2610</v>
      </c>
      <c r="AB37" s="90">
        <v>482709.28</v>
      </c>
      <c r="AC37" s="90">
        <v>130934.09</v>
      </c>
      <c r="AE37" s="90">
        <v>1</v>
      </c>
      <c r="AG37" s="72">
        <f>SUM(F37:H37)</f>
        <v>678922.01</v>
      </c>
      <c r="AH37" s="50">
        <f>SUM(K37:N37)</f>
        <v>16306.84</v>
      </c>
      <c r="AI37" s="51">
        <f t="shared" si="1"/>
        <v>662615.17000000004</v>
      </c>
      <c r="AJ37" s="48">
        <f t="shared" si="2"/>
        <v>2441448.5599999996</v>
      </c>
      <c r="AK37" s="47">
        <f t="shared" si="3"/>
        <v>2139652.87</v>
      </c>
      <c r="AL37" s="56">
        <f t="shared" si="4"/>
        <v>301795.68999999948</v>
      </c>
    </row>
    <row r="38" spans="1:38" ht="15" thickBot="1" x14ac:dyDescent="0.25">
      <c r="A38" s="38" t="s">
        <v>371</v>
      </c>
      <c r="B38" s="38" t="s">
        <v>372</v>
      </c>
      <c r="C38" s="63">
        <v>1987</v>
      </c>
      <c r="D38" s="64" t="s">
        <v>717</v>
      </c>
      <c r="E38" s="251" t="s">
        <v>2839</v>
      </c>
      <c r="F38" s="89">
        <v>360204.18</v>
      </c>
      <c r="G38" s="89">
        <v>92.75</v>
      </c>
      <c r="H38" s="89">
        <v>110465.15</v>
      </c>
      <c r="I38" s="251">
        <v>937086.17</v>
      </c>
      <c r="J38" s="251">
        <v>153143.04999999999</v>
      </c>
      <c r="K38" s="232">
        <v>0</v>
      </c>
      <c r="L38" s="232">
        <v>16220</v>
      </c>
      <c r="M38" s="232">
        <v>60000</v>
      </c>
      <c r="N38" s="232">
        <v>116.05</v>
      </c>
      <c r="O38" s="251">
        <v>5400</v>
      </c>
      <c r="Q38" s="251">
        <v>-4204.8900000000003</v>
      </c>
      <c r="R38" s="251">
        <v>2179663.7000000002</v>
      </c>
      <c r="S38" s="73">
        <v>1208757.82</v>
      </c>
      <c r="T38" s="73">
        <v>20000</v>
      </c>
      <c r="U38" s="73">
        <v>455.33</v>
      </c>
      <c r="V38" s="73">
        <v>250</v>
      </c>
      <c r="W38" s="73">
        <v>1093733</v>
      </c>
      <c r="Y38" s="90">
        <v>1578833</v>
      </c>
      <c r="AA38" s="90">
        <v>8130.9</v>
      </c>
      <c r="AB38" s="90">
        <v>425108.99</v>
      </c>
      <c r="AC38" s="90">
        <v>266426.77</v>
      </c>
      <c r="AE38" s="90">
        <v>1</v>
      </c>
      <c r="AG38" s="72">
        <f>SUM(F38:H38)</f>
        <v>470762.07999999996</v>
      </c>
      <c r="AH38" s="50">
        <f>SUM(K38:N38)</f>
        <v>76336.05</v>
      </c>
      <c r="AI38" s="51">
        <f t="shared" si="1"/>
        <v>394426.02999999997</v>
      </c>
      <c r="AJ38" s="48">
        <f t="shared" si="2"/>
        <v>2323196.1500000004</v>
      </c>
      <c r="AK38" s="47">
        <f t="shared" si="3"/>
        <v>2278500.66</v>
      </c>
      <c r="AL38" s="56">
        <f t="shared" si="4"/>
        <v>44695.490000000224</v>
      </c>
    </row>
    <row r="39" spans="1:38" ht="15" thickBot="1" x14ac:dyDescent="0.25">
      <c r="A39" s="38" t="s">
        <v>371</v>
      </c>
      <c r="B39" s="38" t="s">
        <v>372</v>
      </c>
      <c r="C39" s="63">
        <v>3047</v>
      </c>
      <c r="D39" s="64" t="s">
        <v>718</v>
      </c>
      <c r="E39" s="251" t="s">
        <v>2840</v>
      </c>
      <c r="F39" s="89">
        <v>992295.01</v>
      </c>
      <c r="G39" s="89">
        <v>5843</v>
      </c>
      <c r="H39" s="89">
        <v>34559.72</v>
      </c>
      <c r="I39" s="251">
        <v>388881.75</v>
      </c>
      <c r="J39" s="251">
        <v>182605.32</v>
      </c>
      <c r="K39" s="232">
        <v>0</v>
      </c>
      <c r="L39" s="232">
        <v>17575.03</v>
      </c>
      <c r="N39" s="232">
        <v>145.59</v>
      </c>
      <c r="Q39" s="251">
        <v>2980</v>
      </c>
      <c r="R39" s="251">
        <v>1994257.35</v>
      </c>
      <c r="S39" s="73">
        <v>1322273.58</v>
      </c>
      <c r="U39" s="73">
        <v>1582.72</v>
      </c>
      <c r="V39" s="73">
        <v>100</v>
      </c>
      <c r="W39" s="73">
        <v>781390</v>
      </c>
      <c r="X39" s="73">
        <v>13500</v>
      </c>
      <c r="Y39" s="90">
        <v>1243790</v>
      </c>
      <c r="AB39" s="90">
        <v>364941.19</v>
      </c>
      <c r="AC39" s="90">
        <v>212475.71</v>
      </c>
      <c r="AE39" s="90">
        <v>1</v>
      </c>
      <c r="AF39" s="90">
        <v>9000</v>
      </c>
      <c r="AG39" s="72">
        <f>SUM(F39:H39)</f>
        <v>1032697.73</v>
      </c>
      <c r="AH39" s="50">
        <f>SUM(K39:N39)</f>
        <v>17720.62</v>
      </c>
      <c r="AI39" s="51">
        <f t="shared" si="1"/>
        <v>1014977.11</v>
      </c>
      <c r="AJ39" s="48">
        <f t="shared" si="2"/>
        <v>2118846.2999999998</v>
      </c>
      <c r="AK39" s="47">
        <f t="shared" si="3"/>
        <v>1830207.9</v>
      </c>
      <c r="AL39" s="56">
        <f t="shared" si="4"/>
        <v>288638.39999999991</v>
      </c>
    </row>
    <row r="40" spans="1:38" ht="15" thickBot="1" x14ac:dyDescent="0.25">
      <c r="A40" s="38" t="s">
        <v>371</v>
      </c>
      <c r="B40" s="38" t="s">
        <v>372</v>
      </c>
      <c r="C40" s="63">
        <v>2101</v>
      </c>
      <c r="D40" s="64" t="s">
        <v>719</v>
      </c>
      <c r="E40" s="251" t="s">
        <v>2841</v>
      </c>
      <c r="F40" s="89">
        <v>678941.46</v>
      </c>
      <c r="G40" s="89">
        <v>360</v>
      </c>
      <c r="H40" s="89">
        <v>80913.539999999994</v>
      </c>
      <c r="I40" s="251">
        <v>700108.6</v>
      </c>
      <c r="J40" s="251">
        <v>322106.52</v>
      </c>
      <c r="L40" s="232">
        <v>29783.35</v>
      </c>
      <c r="M40" s="232">
        <v>310540</v>
      </c>
      <c r="N40" s="232">
        <v>140.1</v>
      </c>
      <c r="O40" s="251">
        <v>10000</v>
      </c>
      <c r="Q40" s="251">
        <v>61480</v>
      </c>
      <c r="R40" s="251">
        <v>1560653.49</v>
      </c>
      <c r="S40" s="73">
        <v>1198356.44</v>
      </c>
      <c r="U40" s="73">
        <v>1067.82</v>
      </c>
      <c r="V40" s="73">
        <v>820</v>
      </c>
      <c r="W40" s="73">
        <v>1406624</v>
      </c>
      <c r="X40" s="73">
        <v>12071.81</v>
      </c>
      <c r="Y40" s="90">
        <v>1866073</v>
      </c>
      <c r="AB40" s="90">
        <v>468977.1</v>
      </c>
      <c r="AC40" s="90">
        <v>282284.65000000002</v>
      </c>
      <c r="AE40" s="90">
        <v>416.67</v>
      </c>
      <c r="AG40" s="72">
        <f>SUM(F40:H40)</f>
        <v>760215</v>
      </c>
      <c r="AH40" s="50">
        <f>SUM(K40:N40)</f>
        <v>340463.44999999995</v>
      </c>
      <c r="AI40" s="51">
        <f t="shared" si="1"/>
        <v>419751.55000000005</v>
      </c>
      <c r="AJ40" s="48">
        <f t="shared" si="2"/>
        <v>2618940.0699999998</v>
      </c>
      <c r="AK40" s="47">
        <f t="shared" si="3"/>
        <v>2617751.42</v>
      </c>
      <c r="AL40" s="56">
        <f t="shared" si="4"/>
        <v>1188.6499999999069</v>
      </c>
    </row>
    <row r="41" spans="1:38" ht="15" thickBot="1" x14ac:dyDescent="0.25">
      <c r="A41" s="38" t="s">
        <v>371</v>
      </c>
      <c r="B41" s="38" t="s">
        <v>372</v>
      </c>
      <c r="C41" s="63">
        <v>1995</v>
      </c>
      <c r="D41" s="64" t="s">
        <v>720</v>
      </c>
      <c r="E41" s="251" t="s">
        <v>2920</v>
      </c>
      <c r="F41" s="89">
        <v>606281.49</v>
      </c>
      <c r="G41" s="89">
        <v>120</v>
      </c>
      <c r="H41" s="89">
        <v>24808.42</v>
      </c>
      <c r="I41" s="251">
        <v>601379.53</v>
      </c>
      <c r="J41" s="251">
        <v>244419.8</v>
      </c>
      <c r="K41" s="232">
        <v>0</v>
      </c>
      <c r="L41" s="232">
        <v>31227.16</v>
      </c>
      <c r="M41" s="232">
        <v>35000</v>
      </c>
      <c r="N41" s="232">
        <v>1252.8599999999999</v>
      </c>
      <c r="Q41" s="251">
        <v>-23800</v>
      </c>
      <c r="R41" s="251">
        <v>1367149.29</v>
      </c>
      <c r="S41" s="73">
        <v>1124942.95</v>
      </c>
      <c r="T41" s="73">
        <v>32600</v>
      </c>
      <c r="U41" s="73">
        <v>908.39</v>
      </c>
      <c r="W41" s="73">
        <v>1000779</v>
      </c>
      <c r="X41" s="73">
        <v>24600</v>
      </c>
      <c r="Y41" s="90">
        <v>1390329</v>
      </c>
      <c r="AB41" s="90">
        <v>378031.34</v>
      </c>
      <c r="AC41" s="90">
        <v>172846.79</v>
      </c>
      <c r="AG41" s="72">
        <f>SUM(F41:H41)</f>
        <v>631209.91</v>
      </c>
      <c r="AH41" s="50">
        <f>SUM(K41:N41)</f>
        <v>67480.02</v>
      </c>
      <c r="AI41" s="51">
        <f t="shared" si="1"/>
        <v>563729.89</v>
      </c>
      <c r="AJ41" s="48">
        <f t="shared" si="2"/>
        <v>2183830.34</v>
      </c>
      <c r="AK41" s="47">
        <f t="shared" si="3"/>
        <v>1941207.1300000001</v>
      </c>
      <c r="AL41" s="56">
        <f t="shared" si="4"/>
        <v>242623.20999999973</v>
      </c>
    </row>
    <row r="42" spans="1:38" ht="15" thickBot="1" x14ac:dyDescent="0.25">
      <c r="A42" s="38" t="s">
        <v>375</v>
      </c>
      <c r="B42" s="38" t="s">
        <v>376</v>
      </c>
      <c r="C42" s="63">
        <v>3634</v>
      </c>
      <c r="D42" s="64" t="s">
        <v>721</v>
      </c>
      <c r="E42" s="251" t="s">
        <v>2842</v>
      </c>
      <c r="F42" s="89">
        <v>621066.77</v>
      </c>
      <c r="G42" s="89">
        <v>0</v>
      </c>
      <c r="H42" s="89">
        <v>69019.5</v>
      </c>
      <c r="I42" s="251">
        <v>780093.45</v>
      </c>
      <c r="J42" s="251">
        <v>293421.90000000002</v>
      </c>
      <c r="K42" s="232">
        <v>0</v>
      </c>
      <c r="L42" s="232">
        <v>18350</v>
      </c>
      <c r="N42" s="232">
        <v>8552.8700000000008</v>
      </c>
      <c r="O42" s="251">
        <v>233025.11</v>
      </c>
      <c r="Q42" s="251">
        <v>-139439.44</v>
      </c>
      <c r="R42" s="251">
        <v>1747176.74</v>
      </c>
      <c r="S42" s="73">
        <v>1797661.77</v>
      </c>
      <c r="T42" s="73">
        <v>10474.89</v>
      </c>
      <c r="U42" s="73">
        <v>508.54</v>
      </c>
      <c r="W42" s="73">
        <v>789265.8</v>
      </c>
      <c r="X42" s="73">
        <v>254698</v>
      </c>
      <c r="Y42" s="90">
        <v>1828431.8</v>
      </c>
      <c r="AA42" s="90">
        <v>290</v>
      </c>
      <c r="AB42" s="90">
        <v>445016.86</v>
      </c>
      <c r="AC42" s="90">
        <v>148787.67000000001</v>
      </c>
      <c r="AG42" s="72">
        <f>SUM(F42:H42)</f>
        <v>690086.27</v>
      </c>
      <c r="AH42" s="50">
        <f>SUM(K42:N42)</f>
        <v>26902.870000000003</v>
      </c>
      <c r="AI42" s="51">
        <f t="shared" si="1"/>
        <v>663183.4</v>
      </c>
      <c r="AJ42" s="48">
        <f t="shared" si="2"/>
        <v>2852609</v>
      </c>
      <c r="AK42" s="47">
        <f t="shared" si="3"/>
        <v>2422526.33</v>
      </c>
      <c r="AL42" s="56">
        <f t="shared" si="4"/>
        <v>430082.66999999993</v>
      </c>
    </row>
    <row r="43" spans="1:38" ht="15" thickBot="1" x14ac:dyDescent="0.25">
      <c r="A43" s="38" t="s">
        <v>375</v>
      </c>
      <c r="B43" s="38" t="s">
        <v>376</v>
      </c>
      <c r="C43" s="63">
        <v>4970</v>
      </c>
      <c r="D43" s="64" t="s">
        <v>722</v>
      </c>
      <c r="E43" s="251" t="s">
        <v>2843</v>
      </c>
      <c r="F43" s="89">
        <v>1099079.55</v>
      </c>
      <c r="G43" s="89">
        <v>0</v>
      </c>
      <c r="H43" s="89">
        <v>251061.41</v>
      </c>
      <c r="I43" s="251">
        <v>381202.05</v>
      </c>
      <c r="J43" s="251">
        <v>118266.03</v>
      </c>
      <c r="K43" s="232">
        <v>0</v>
      </c>
      <c r="L43" s="232">
        <v>130468.24</v>
      </c>
      <c r="N43" s="232">
        <v>90</v>
      </c>
      <c r="Q43" s="251">
        <v>-4288.03</v>
      </c>
      <c r="R43" s="251">
        <v>2580473.12</v>
      </c>
      <c r="S43" s="73">
        <v>2465428.2200000002</v>
      </c>
      <c r="T43" s="73">
        <v>186380</v>
      </c>
      <c r="U43" s="73">
        <v>1185.3900000000001</v>
      </c>
      <c r="W43" s="73">
        <v>1131819.1000000001</v>
      </c>
      <c r="X43" s="73">
        <v>172020</v>
      </c>
      <c r="Y43" s="90">
        <v>2022791.1</v>
      </c>
      <c r="AB43" s="90">
        <v>1190712.78</v>
      </c>
      <c r="AC43" s="90">
        <v>121613.26</v>
      </c>
      <c r="AF43" s="90">
        <v>12000</v>
      </c>
      <c r="AG43" s="72">
        <f>SUM(F43:H43)</f>
        <v>1350140.96</v>
      </c>
      <c r="AH43" s="50">
        <f>SUM(K43:N43)</f>
        <v>130558.24</v>
      </c>
      <c r="AI43" s="51">
        <f t="shared" si="1"/>
        <v>1219582.72</v>
      </c>
      <c r="AJ43" s="48">
        <f t="shared" si="2"/>
        <v>3956832.7100000004</v>
      </c>
      <c r="AK43" s="47">
        <f t="shared" si="3"/>
        <v>3347117.1399999997</v>
      </c>
      <c r="AL43" s="56">
        <f t="shared" si="4"/>
        <v>609715.57000000076</v>
      </c>
    </row>
    <row r="44" spans="1:38" ht="15" thickBot="1" x14ac:dyDescent="0.25">
      <c r="A44" s="38" t="s">
        <v>375</v>
      </c>
      <c r="B44" s="38" t="s">
        <v>376</v>
      </c>
      <c r="C44" s="63">
        <v>3463</v>
      </c>
      <c r="D44" s="64" t="s">
        <v>723</v>
      </c>
      <c r="E44" s="251" t="s">
        <v>2844</v>
      </c>
      <c r="F44" s="89">
        <v>884071.88</v>
      </c>
      <c r="G44" s="89">
        <v>0</v>
      </c>
      <c r="H44" s="89">
        <v>111814.95</v>
      </c>
      <c r="I44" s="251">
        <v>195914.03</v>
      </c>
      <c r="J44" s="251">
        <v>188794.57</v>
      </c>
      <c r="K44" s="232">
        <v>0</v>
      </c>
      <c r="L44" s="232">
        <v>27991.69</v>
      </c>
      <c r="N44" s="232">
        <v>0</v>
      </c>
      <c r="Q44" s="251">
        <v>6339.96</v>
      </c>
      <c r="R44" s="251">
        <v>1682922.85</v>
      </c>
      <c r="S44" s="73">
        <v>1354916.97</v>
      </c>
      <c r="U44" s="73">
        <v>1382.34</v>
      </c>
      <c r="W44" s="73">
        <v>888214.7</v>
      </c>
      <c r="X44" s="73">
        <v>91722.48</v>
      </c>
      <c r="Y44" s="90">
        <v>1442135.7</v>
      </c>
      <c r="AA44" s="90">
        <v>300</v>
      </c>
      <c r="AB44" s="90">
        <v>470995.29</v>
      </c>
      <c r="AC44" s="90">
        <v>124581.65</v>
      </c>
      <c r="AF44" s="90">
        <v>0</v>
      </c>
      <c r="AG44" s="72">
        <f>SUM(F44:H44)</f>
        <v>995886.83</v>
      </c>
      <c r="AH44" s="50">
        <f>SUM(K44:N44)</f>
        <v>27991.69</v>
      </c>
      <c r="AI44" s="51">
        <f t="shared" si="1"/>
        <v>967895.14</v>
      </c>
      <c r="AJ44" s="48">
        <f t="shared" si="2"/>
        <v>2336236.4899999998</v>
      </c>
      <c r="AK44" s="47">
        <f t="shared" si="3"/>
        <v>2038012.64</v>
      </c>
      <c r="AL44" s="56">
        <f t="shared" si="4"/>
        <v>298223.84999999986</v>
      </c>
    </row>
    <row r="45" spans="1:38" ht="15" thickBot="1" x14ac:dyDescent="0.25">
      <c r="A45" s="38" t="s">
        <v>375</v>
      </c>
      <c r="B45" s="38" t="s">
        <v>376</v>
      </c>
      <c r="C45" s="63">
        <v>1364</v>
      </c>
      <c r="D45" s="64" t="s">
        <v>724</v>
      </c>
      <c r="E45" s="251" t="s">
        <v>2845</v>
      </c>
      <c r="F45" s="89">
        <v>753530.8</v>
      </c>
      <c r="G45" s="89">
        <v>0</v>
      </c>
      <c r="H45" s="89">
        <v>121857.24</v>
      </c>
      <c r="I45" s="251">
        <v>374763.96</v>
      </c>
      <c r="J45" s="251">
        <v>80563.320000000007</v>
      </c>
      <c r="K45" s="232">
        <v>0</v>
      </c>
      <c r="L45" s="232">
        <v>26351.07</v>
      </c>
      <c r="N45" s="232">
        <v>0</v>
      </c>
      <c r="R45" s="251">
        <v>1664645.88</v>
      </c>
      <c r="S45" s="73">
        <v>1315868.25</v>
      </c>
      <c r="T45" s="73">
        <v>162900</v>
      </c>
      <c r="U45" s="73">
        <v>579.41999999999996</v>
      </c>
      <c r="W45" s="73">
        <v>636279</v>
      </c>
      <c r="X45" s="73">
        <v>27470</v>
      </c>
      <c r="Y45" s="90">
        <v>1034869</v>
      </c>
      <c r="AB45" s="90">
        <v>385199.37</v>
      </c>
      <c r="AC45" s="90">
        <v>139915.99</v>
      </c>
      <c r="AG45" s="72">
        <f>SUM(F45:H45)</f>
        <v>875388.04</v>
      </c>
      <c r="AH45" s="50">
        <f>SUM(K45:N45)</f>
        <v>26351.07</v>
      </c>
      <c r="AI45" s="51">
        <f t="shared" si="1"/>
        <v>849036.97000000009</v>
      </c>
      <c r="AJ45" s="48">
        <f t="shared" si="2"/>
        <v>2143096.67</v>
      </c>
      <c r="AK45" s="47">
        <f t="shared" si="3"/>
        <v>1559984.36</v>
      </c>
      <c r="AL45" s="56">
        <f t="shared" si="4"/>
        <v>583112.30999999982</v>
      </c>
    </row>
    <row r="46" spans="1:38" ht="15" thickBot="1" x14ac:dyDescent="0.25">
      <c r="A46" s="38" t="s">
        <v>375</v>
      </c>
      <c r="B46" s="38" t="s">
        <v>376</v>
      </c>
      <c r="C46" s="63">
        <v>4858</v>
      </c>
      <c r="D46" s="64" t="s">
        <v>725</v>
      </c>
      <c r="E46" s="251" t="s">
        <v>2846</v>
      </c>
      <c r="F46" s="89">
        <v>502134.73</v>
      </c>
      <c r="G46" s="89">
        <v>0</v>
      </c>
      <c r="H46" s="89">
        <v>72759.63</v>
      </c>
      <c r="I46" s="251">
        <v>2971408.08</v>
      </c>
      <c r="J46" s="251">
        <v>130025.98</v>
      </c>
      <c r="K46" s="232">
        <v>0</v>
      </c>
      <c r="L46" s="232">
        <v>69300.31</v>
      </c>
      <c r="M46" s="232">
        <v>218000</v>
      </c>
      <c r="R46" s="251">
        <v>349948.56</v>
      </c>
      <c r="S46" s="73">
        <v>1693173.16</v>
      </c>
      <c r="T46" s="73">
        <v>83000</v>
      </c>
      <c r="U46" s="73">
        <v>1588.57</v>
      </c>
      <c r="W46" s="73">
        <v>1126499.5</v>
      </c>
      <c r="X46" s="73">
        <v>66138.100000000006</v>
      </c>
      <c r="Y46" s="90">
        <v>1872831.5</v>
      </c>
      <c r="AB46" s="90">
        <v>816166.91</v>
      </c>
      <c r="AC46" s="90">
        <v>196525.49</v>
      </c>
      <c r="AG46" s="72">
        <f>SUM(F46:H46)</f>
        <v>574894.36</v>
      </c>
      <c r="AH46" s="50">
        <f>SUM(K46:N46)</f>
        <v>287300.31</v>
      </c>
      <c r="AI46" s="51">
        <f t="shared" si="1"/>
        <v>287594.05</v>
      </c>
      <c r="AJ46" s="48">
        <f t="shared" si="2"/>
        <v>2970399.33</v>
      </c>
      <c r="AK46" s="47">
        <f t="shared" si="3"/>
        <v>2885523.9000000004</v>
      </c>
      <c r="AL46" s="56">
        <f t="shared" si="4"/>
        <v>84875.429999999702</v>
      </c>
    </row>
    <row r="47" spans="1:38" ht="15" thickBot="1" x14ac:dyDescent="0.25">
      <c r="A47" s="38" t="s">
        <v>375</v>
      </c>
      <c r="B47" s="38" t="s">
        <v>376</v>
      </c>
      <c r="C47" s="63">
        <v>3450</v>
      </c>
      <c r="D47" s="64" t="s">
        <v>726</v>
      </c>
      <c r="E47" s="251" t="s">
        <v>2847</v>
      </c>
      <c r="F47" s="89">
        <v>933545.84</v>
      </c>
      <c r="G47" s="89">
        <v>0</v>
      </c>
      <c r="H47" s="89">
        <v>50055.22</v>
      </c>
      <c r="I47" s="251">
        <v>506582.12</v>
      </c>
      <c r="J47" s="251">
        <v>85740.52</v>
      </c>
      <c r="K47" s="232">
        <v>0</v>
      </c>
      <c r="L47" s="232">
        <v>27350</v>
      </c>
      <c r="Q47" s="251">
        <v>145655.54</v>
      </c>
      <c r="R47" s="251">
        <v>1610762.41</v>
      </c>
      <c r="S47" s="73">
        <v>1581844.76</v>
      </c>
      <c r="T47" s="73">
        <v>96960</v>
      </c>
      <c r="U47" s="73">
        <v>1248.9100000000001</v>
      </c>
      <c r="W47" s="73">
        <v>975428.5</v>
      </c>
      <c r="X47" s="73">
        <v>67100</v>
      </c>
      <c r="Y47" s="90">
        <v>1729571.5</v>
      </c>
      <c r="AB47" s="90">
        <v>389042.66</v>
      </c>
      <c r="AC47" s="90">
        <v>143671.81</v>
      </c>
      <c r="AF47" s="90">
        <v>156600</v>
      </c>
      <c r="AG47" s="72">
        <f>SUM(F47:H47)</f>
        <v>983601.05999999994</v>
      </c>
      <c r="AH47" s="50">
        <f>SUM(K47:N47)</f>
        <v>27350</v>
      </c>
      <c r="AI47" s="51">
        <f t="shared" si="1"/>
        <v>956251.05999999994</v>
      </c>
      <c r="AJ47" s="48">
        <f t="shared" si="2"/>
        <v>2722582.17</v>
      </c>
      <c r="AK47" s="47">
        <f t="shared" si="3"/>
        <v>2418885.9700000002</v>
      </c>
      <c r="AL47" s="56">
        <f t="shared" si="4"/>
        <v>303696.19999999972</v>
      </c>
    </row>
    <row r="48" spans="1:38" ht="15" thickBot="1" x14ac:dyDescent="0.25">
      <c r="A48" s="38" t="s">
        <v>375</v>
      </c>
      <c r="B48" s="38" t="s">
        <v>376</v>
      </c>
      <c r="C48" s="63">
        <v>2633</v>
      </c>
      <c r="D48" s="64" t="s">
        <v>727</v>
      </c>
      <c r="E48" s="251" t="s">
        <v>2848</v>
      </c>
      <c r="F48" s="89">
        <v>901230.48</v>
      </c>
      <c r="G48" s="89">
        <v>0</v>
      </c>
      <c r="H48" s="89">
        <v>65658.66</v>
      </c>
      <c r="I48" s="251">
        <v>510978.56</v>
      </c>
      <c r="J48" s="251">
        <v>76516.33</v>
      </c>
      <c r="K48" s="232">
        <v>0</v>
      </c>
      <c r="L48" s="232">
        <v>21892</v>
      </c>
      <c r="R48" s="251">
        <v>2707380.46</v>
      </c>
      <c r="S48" s="73">
        <v>1628875.86</v>
      </c>
      <c r="T48" s="73">
        <v>116150</v>
      </c>
      <c r="U48" s="73">
        <v>995.53</v>
      </c>
      <c r="W48" s="73">
        <v>1155791</v>
      </c>
      <c r="X48" s="73">
        <v>170623</v>
      </c>
      <c r="Y48" s="90">
        <v>1927551</v>
      </c>
      <c r="AB48" s="90">
        <v>478145.45</v>
      </c>
      <c r="AC48" s="90">
        <v>175754.5</v>
      </c>
      <c r="AG48" s="72">
        <f>SUM(F48:H48)</f>
        <v>966889.14</v>
      </c>
      <c r="AH48" s="50">
        <f>SUM(K48:N48)</f>
        <v>21892</v>
      </c>
      <c r="AI48" s="51">
        <f t="shared" si="1"/>
        <v>944997.14</v>
      </c>
      <c r="AJ48" s="48">
        <f t="shared" si="2"/>
        <v>3072435.39</v>
      </c>
      <c r="AK48" s="47">
        <f t="shared" si="3"/>
        <v>2581450.9500000002</v>
      </c>
      <c r="AL48" s="56">
        <f t="shared" si="4"/>
        <v>490984.43999999994</v>
      </c>
    </row>
    <row r="49" spans="1:38" ht="15" thickBot="1" x14ac:dyDescent="0.25">
      <c r="A49" s="38" t="s">
        <v>375</v>
      </c>
      <c r="B49" s="38" t="s">
        <v>376</v>
      </c>
      <c r="C49" s="63">
        <v>1642</v>
      </c>
      <c r="D49" s="64" t="s">
        <v>728</v>
      </c>
      <c r="E49" s="251" t="s">
        <v>2921</v>
      </c>
      <c r="F49" s="89">
        <v>532091.32999999996</v>
      </c>
      <c r="G49" s="89">
        <v>0</v>
      </c>
      <c r="H49" s="89">
        <v>52763.38</v>
      </c>
      <c r="I49" s="251">
        <v>501064.03</v>
      </c>
      <c r="J49" s="251">
        <v>169618.75</v>
      </c>
      <c r="K49" s="232">
        <v>0</v>
      </c>
      <c r="L49" s="232">
        <v>21371.94</v>
      </c>
      <c r="R49" s="251">
        <v>2321309.19</v>
      </c>
      <c r="S49" s="73">
        <v>620870.87</v>
      </c>
      <c r="T49" s="73">
        <v>75000</v>
      </c>
      <c r="U49" s="73">
        <v>858.46</v>
      </c>
      <c r="W49" s="73">
        <v>650334.69999999995</v>
      </c>
      <c r="X49" s="73">
        <v>95398</v>
      </c>
      <c r="Y49" s="90">
        <v>881424.7</v>
      </c>
      <c r="AB49" s="90">
        <v>259541.47</v>
      </c>
      <c r="AC49" s="90">
        <v>159980.37</v>
      </c>
      <c r="AF49" s="90">
        <v>4000</v>
      </c>
      <c r="AG49" s="72">
        <f>SUM(F49:H49)</f>
        <v>584854.71</v>
      </c>
      <c r="AH49" s="50">
        <f>SUM(K49:N49)</f>
        <v>21371.94</v>
      </c>
      <c r="AI49" s="51">
        <f t="shared" si="1"/>
        <v>563482.77</v>
      </c>
      <c r="AJ49" s="48">
        <f t="shared" si="2"/>
        <v>1442462.0299999998</v>
      </c>
      <c r="AK49" s="47">
        <f t="shared" si="3"/>
        <v>1304946.54</v>
      </c>
      <c r="AL49" s="56">
        <f t="shared" si="4"/>
        <v>137515.48999999976</v>
      </c>
    </row>
    <row r="50" spans="1:38" ht="15" thickBot="1" x14ac:dyDescent="0.25">
      <c r="A50" s="38" t="s">
        <v>375</v>
      </c>
      <c r="B50" s="38" t="s">
        <v>376</v>
      </c>
      <c r="C50" s="63">
        <v>2100</v>
      </c>
      <c r="D50" s="64" t="s">
        <v>729</v>
      </c>
      <c r="E50" s="251" t="s">
        <v>2931</v>
      </c>
      <c r="F50" s="89">
        <v>669998.48</v>
      </c>
      <c r="G50" s="89">
        <v>0</v>
      </c>
      <c r="H50" s="89">
        <v>63755.77</v>
      </c>
      <c r="I50" s="251">
        <v>1334819.5</v>
      </c>
      <c r="J50" s="251">
        <v>197171.93</v>
      </c>
      <c r="K50" s="232">
        <v>0</v>
      </c>
      <c r="L50" s="232">
        <v>55298.55</v>
      </c>
      <c r="N50" s="232">
        <v>0</v>
      </c>
      <c r="Q50" s="251">
        <v>8180.46</v>
      </c>
      <c r="R50" s="251">
        <v>991778.49</v>
      </c>
      <c r="S50" s="73">
        <v>709331.48</v>
      </c>
      <c r="U50" s="73">
        <v>1251.21</v>
      </c>
      <c r="W50" s="73">
        <v>539481.29</v>
      </c>
      <c r="X50" s="73">
        <v>79298</v>
      </c>
      <c r="Y50" s="90">
        <v>776160.29</v>
      </c>
      <c r="AA50" s="90">
        <v>700</v>
      </c>
      <c r="AB50" s="90">
        <v>378797.82</v>
      </c>
      <c r="AC50" s="90">
        <v>148688.51</v>
      </c>
      <c r="AG50" s="72">
        <f>SUM(F50:H50)</f>
        <v>733754.25</v>
      </c>
      <c r="AH50" s="50">
        <f>SUM(K50:N50)</f>
        <v>55298.55</v>
      </c>
      <c r="AI50" s="51">
        <f t="shared" si="1"/>
        <v>678455.7</v>
      </c>
      <c r="AJ50" s="48">
        <f t="shared" si="2"/>
        <v>1329361.98</v>
      </c>
      <c r="AK50" s="47">
        <f t="shared" si="3"/>
        <v>1304346.6200000001</v>
      </c>
      <c r="AL50" s="56">
        <f t="shared" si="4"/>
        <v>25015.35999999987</v>
      </c>
    </row>
    <row r="51" spans="1:38" ht="15" thickBot="1" x14ac:dyDescent="0.25">
      <c r="A51" s="38" t="s">
        <v>375</v>
      </c>
      <c r="B51" s="38" t="s">
        <v>376</v>
      </c>
      <c r="C51" s="63">
        <v>1785</v>
      </c>
      <c r="D51" s="64" t="s">
        <v>730</v>
      </c>
      <c r="E51" s="251" t="s">
        <v>2932</v>
      </c>
      <c r="F51" s="89">
        <v>530767.44999999995</v>
      </c>
      <c r="G51" s="89">
        <v>0</v>
      </c>
      <c r="H51" s="89">
        <v>88673.58</v>
      </c>
      <c r="I51" s="251">
        <v>2697787.22</v>
      </c>
      <c r="J51" s="251">
        <v>81722.69</v>
      </c>
      <c r="K51" s="232">
        <v>0</v>
      </c>
      <c r="L51" s="232">
        <v>54958.71</v>
      </c>
      <c r="N51" s="232">
        <v>0</v>
      </c>
      <c r="Q51" s="251">
        <v>7625.77</v>
      </c>
      <c r="R51" s="251">
        <v>667821.93000000005</v>
      </c>
      <c r="S51" s="73">
        <v>667196.42000000004</v>
      </c>
      <c r="U51" s="73">
        <v>447.83</v>
      </c>
      <c r="W51" s="73">
        <v>1056408.5</v>
      </c>
      <c r="X51" s="73">
        <v>161798</v>
      </c>
      <c r="Y51" s="90">
        <v>1258308.5</v>
      </c>
      <c r="AB51" s="90">
        <v>262983.39</v>
      </c>
      <c r="AC51" s="90">
        <v>174091.89</v>
      </c>
      <c r="AG51" s="72">
        <f>SUM(F51:H51)</f>
        <v>619441.02999999991</v>
      </c>
      <c r="AH51" s="50">
        <f>SUM(K51:N51)</f>
        <v>54958.71</v>
      </c>
      <c r="AI51" s="51">
        <f t="shared" si="1"/>
        <v>564482.31999999995</v>
      </c>
      <c r="AJ51" s="48">
        <f t="shared" si="2"/>
        <v>1885850.75</v>
      </c>
      <c r="AK51" s="47">
        <f t="shared" si="3"/>
        <v>1695383.7800000003</v>
      </c>
      <c r="AL51" s="56">
        <f t="shared" si="4"/>
        <v>190466.96999999974</v>
      </c>
    </row>
    <row r="52" spans="1:38" ht="15" thickBot="1" x14ac:dyDescent="0.25">
      <c r="A52" s="38" t="s">
        <v>367</v>
      </c>
      <c r="B52" s="38" t="s">
        <v>380</v>
      </c>
      <c r="C52" s="63">
        <v>1114</v>
      </c>
      <c r="D52" s="64" t="s">
        <v>731</v>
      </c>
      <c r="E52" s="251" t="s">
        <v>2849</v>
      </c>
      <c r="F52" s="89">
        <v>504463.3</v>
      </c>
      <c r="G52" s="89">
        <v>39647</v>
      </c>
      <c r="H52" s="89">
        <v>7997.62</v>
      </c>
      <c r="I52" s="251">
        <v>803659.6</v>
      </c>
      <c r="J52" s="251">
        <v>234662.48</v>
      </c>
      <c r="K52" s="232">
        <v>11000</v>
      </c>
      <c r="L52" s="232">
        <v>8551.7099999999991</v>
      </c>
      <c r="N52" s="232">
        <v>2776.08</v>
      </c>
      <c r="R52" s="251">
        <v>2139773.89</v>
      </c>
      <c r="S52" s="73">
        <v>706469.68</v>
      </c>
      <c r="U52" s="73">
        <v>1081.69</v>
      </c>
      <c r="W52" s="73">
        <v>591864</v>
      </c>
      <c r="Y52" s="90">
        <v>591864</v>
      </c>
      <c r="AB52" s="90">
        <v>315197.23</v>
      </c>
      <c r="AC52" s="90">
        <v>207159.7</v>
      </c>
      <c r="AE52" s="90">
        <v>3662</v>
      </c>
      <c r="AG52" s="72">
        <f>SUM(F52:H52)</f>
        <v>552107.92000000004</v>
      </c>
      <c r="AH52" s="50">
        <f>SUM(K52:N52)</f>
        <v>22327.79</v>
      </c>
      <c r="AI52" s="51">
        <f t="shared" si="1"/>
        <v>529780.13</v>
      </c>
      <c r="AJ52" s="48">
        <f t="shared" si="2"/>
        <v>1299415.3700000001</v>
      </c>
      <c r="AK52" s="47">
        <f t="shared" si="3"/>
        <v>1117882.93</v>
      </c>
      <c r="AL52" s="56">
        <f t="shared" si="4"/>
        <v>181532.44000000018</v>
      </c>
    </row>
    <row r="53" spans="1:38" ht="15" thickBot="1" x14ac:dyDescent="0.25">
      <c r="A53" s="38" t="s">
        <v>367</v>
      </c>
      <c r="B53" s="38" t="s">
        <v>380</v>
      </c>
      <c r="C53" s="63">
        <v>595</v>
      </c>
      <c r="D53" s="64" t="s">
        <v>732</v>
      </c>
      <c r="E53" s="251" t="s">
        <v>2850</v>
      </c>
      <c r="F53" s="89">
        <v>504910.23</v>
      </c>
      <c r="G53" s="89">
        <v>75108</v>
      </c>
      <c r="H53" s="89">
        <v>5274.76</v>
      </c>
      <c r="I53" s="251">
        <v>384699.2</v>
      </c>
      <c r="J53" s="251">
        <v>119460.5</v>
      </c>
      <c r="K53" s="232">
        <v>6000</v>
      </c>
      <c r="L53" s="232">
        <v>6875.15</v>
      </c>
      <c r="N53" s="232">
        <v>972</v>
      </c>
      <c r="R53" s="251">
        <v>293207.49</v>
      </c>
      <c r="S53" s="73">
        <v>539324.76</v>
      </c>
      <c r="U53" s="73">
        <v>1023.77</v>
      </c>
      <c r="W53" s="73">
        <v>416186.6</v>
      </c>
      <c r="Y53" s="90">
        <v>416186.6</v>
      </c>
      <c r="AB53" s="90">
        <v>252573.82</v>
      </c>
      <c r="AC53" s="90">
        <v>90454.06</v>
      </c>
      <c r="AE53" s="90">
        <v>3509</v>
      </c>
      <c r="AG53" s="72">
        <f>SUM(F53:H53)</f>
        <v>585292.99</v>
      </c>
      <c r="AH53" s="50">
        <f>SUM(K53:N53)</f>
        <v>13847.15</v>
      </c>
      <c r="AI53" s="51">
        <f t="shared" si="1"/>
        <v>571445.84</v>
      </c>
      <c r="AJ53" s="48">
        <f t="shared" si="2"/>
        <v>956535.13</v>
      </c>
      <c r="AK53" s="47">
        <f t="shared" si="3"/>
        <v>762723.48</v>
      </c>
      <c r="AL53" s="56">
        <f t="shared" si="4"/>
        <v>193811.65000000002</v>
      </c>
    </row>
    <row r="54" spans="1:38" ht="15" thickBot="1" x14ac:dyDescent="0.25">
      <c r="A54" s="38" t="s">
        <v>367</v>
      </c>
      <c r="B54" s="38" t="s">
        <v>380</v>
      </c>
      <c r="C54" s="63">
        <v>1925</v>
      </c>
      <c r="D54" s="64" t="s">
        <v>733</v>
      </c>
      <c r="E54" s="251" t="s">
        <v>2851</v>
      </c>
      <c r="F54" s="89">
        <v>393321.65</v>
      </c>
      <c r="G54" s="89">
        <v>61824.5</v>
      </c>
      <c r="H54" s="89">
        <v>23121.81</v>
      </c>
      <c r="I54" s="251">
        <v>824202.45</v>
      </c>
      <c r="J54" s="251">
        <v>158394.03</v>
      </c>
      <c r="K54" s="232">
        <v>2817</v>
      </c>
      <c r="L54" s="232">
        <v>23801.69</v>
      </c>
      <c r="N54" s="232">
        <v>9581</v>
      </c>
      <c r="Q54" s="251">
        <v>-85.13</v>
      </c>
      <c r="R54" s="251">
        <v>1946315.03</v>
      </c>
      <c r="S54" s="73">
        <v>981680.7</v>
      </c>
      <c r="T54" s="73">
        <v>91972</v>
      </c>
      <c r="U54" s="73">
        <v>684.53</v>
      </c>
      <c r="W54" s="73">
        <v>594404.5</v>
      </c>
      <c r="Y54" s="90">
        <v>797784.5</v>
      </c>
      <c r="AB54" s="90">
        <v>380159.65</v>
      </c>
      <c r="AC54" s="90">
        <v>303885.69</v>
      </c>
      <c r="AE54" s="90">
        <v>2293</v>
      </c>
      <c r="AG54" s="72">
        <f>SUM(F54:H54)</f>
        <v>478267.96</v>
      </c>
      <c r="AH54" s="50">
        <f>SUM(K54:N54)</f>
        <v>36199.69</v>
      </c>
      <c r="AI54" s="51">
        <f t="shared" si="1"/>
        <v>442068.27</v>
      </c>
      <c r="AJ54" s="48">
        <f t="shared" si="2"/>
        <v>1668741.73</v>
      </c>
      <c r="AK54" s="47">
        <f t="shared" si="3"/>
        <v>1484122.8399999999</v>
      </c>
      <c r="AL54" s="56">
        <f t="shared" si="4"/>
        <v>184618.89000000013</v>
      </c>
    </row>
    <row r="55" spans="1:38" ht="15" thickBot="1" x14ac:dyDescent="0.25">
      <c r="A55" s="38" t="s">
        <v>367</v>
      </c>
      <c r="B55" s="38" t="s">
        <v>380</v>
      </c>
      <c r="C55" s="63">
        <v>3610</v>
      </c>
      <c r="D55" s="64" t="s">
        <v>734</v>
      </c>
      <c r="E55" s="251" t="s">
        <v>2852</v>
      </c>
      <c r="F55" s="89">
        <v>876120.26</v>
      </c>
      <c r="G55" s="89">
        <v>92275.5</v>
      </c>
      <c r="H55" s="89">
        <v>90031.31</v>
      </c>
      <c r="I55" s="251">
        <v>840534.19</v>
      </c>
      <c r="J55" s="251">
        <v>324248.69</v>
      </c>
      <c r="K55" s="232">
        <v>19300</v>
      </c>
      <c r="L55" s="232">
        <v>34209.870000000003</v>
      </c>
      <c r="N55" s="232">
        <v>6227</v>
      </c>
      <c r="R55" s="251">
        <v>2217512.62</v>
      </c>
      <c r="S55" s="73">
        <v>1467875.21</v>
      </c>
      <c r="T55" s="73">
        <v>151436</v>
      </c>
      <c r="U55" s="73">
        <v>2115.36</v>
      </c>
      <c r="W55" s="73">
        <v>1156920.5</v>
      </c>
      <c r="Y55" s="90">
        <v>1368080.5</v>
      </c>
      <c r="AB55" s="90">
        <v>606694.81000000006</v>
      </c>
      <c r="AC55" s="90">
        <v>389475.83</v>
      </c>
      <c r="AG55" s="72">
        <f>SUM(F55:H55)</f>
        <v>1058427.07</v>
      </c>
      <c r="AH55" s="50">
        <f>SUM(K55:N55)</f>
        <v>59736.87</v>
      </c>
      <c r="AI55" s="51">
        <f t="shared" si="1"/>
        <v>998690.20000000007</v>
      </c>
      <c r="AJ55" s="48">
        <f t="shared" si="2"/>
        <v>2778347.0700000003</v>
      </c>
      <c r="AK55" s="47">
        <f t="shared" si="3"/>
        <v>2364251.14</v>
      </c>
      <c r="AL55" s="56">
        <f t="shared" si="4"/>
        <v>414095.93000000017</v>
      </c>
    </row>
    <row r="56" spans="1:38" ht="15" thickBot="1" x14ac:dyDescent="0.25">
      <c r="A56" s="38" t="s">
        <v>367</v>
      </c>
      <c r="B56" s="38" t="s">
        <v>380</v>
      </c>
      <c r="C56" s="63">
        <v>4226</v>
      </c>
      <c r="D56" s="64" t="s">
        <v>735</v>
      </c>
      <c r="E56" s="251" t="s">
        <v>2853</v>
      </c>
      <c r="F56" s="89">
        <v>635603.71</v>
      </c>
      <c r="G56" s="89">
        <v>111922.5</v>
      </c>
      <c r="H56" s="89">
        <v>57034.07</v>
      </c>
      <c r="I56" s="251">
        <v>736956.75</v>
      </c>
      <c r="J56" s="251">
        <v>142742.60999999999</v>
      </c>
      <c r="K56" s="232">
        <v>5700</v>
      </c>
      <c r="L56" s="232">
        <v>25667.72</v>
      </c>
      <c r="N56" s="232">
        <v>8292</v>
      </c>
      <c r="Q56" s="251">
        <v>-59.5</v>
      </c>
      <c r="R56" s="251">
        <v>1921030.3</v>
      </c>
      <c r="S56" s="73">
        <v>1477375.15</v>
      </c>
      <c r="T56" s="73">
        <v>84728</v>
      </c>
      <c r="U56" s="73">
        <v>1611.64</v>
      </c>
      <c r="W56" s="73">
        <v>907946</v>
      </c>
      <c r="Y56" s="90">
        <v>1279946</v>
      </c>
      <c r="AB56" s="90">
        <v>590822.79</v>
      </c>
      <c r="AC56" s="90">
        <v>359455.65</v>
      </c>
      <c r="AE56" s="90">
        <v>321</v>
      </c>
      <c r="AG56" s="72">
        <f>SUM(F56:H56)</f>
        <v>804560.27999999991</v>
      </c>
      <c r="AH56" s="50">
        <f>SUM(K56:N56)</f>
        <v>39659.72</v>
      </c>
      <c r="AI56" s="51">
        <f t="shared" si="1"/>
        <v>764900.55999999994</v>
      </c>
      <c r="AJ56" s="48">
        <f t="shared" si="2"/>
        <v>2471660.79</v>
      </c>
      <c r="AK56" s="47">
        <f t="shared" si="3"/>
        <v>2230545.44</v>
      </c>
      <c r="AL56" s="56">
        <f t="shared" si="4"/>
        <v>241115.35000000009</v>
      </c>
    </row>
    <row r="57" spans="1:38" ht="15" thickBot="1" x14ac:dyDescent="0.25">
      <c r="A57" s="38" t="s">
        <v>367</v>
      </c>
      <c r="B57" s="38" t="s">
        <v>380</v>
      </c>
      <c r="C57" s="63">
        <v>2265</v>
      </c>
      <c r="D57" s="64" t="s">
        <v>736</v>
      </c>
      <c r="E57" s="251" t="s">
        <v>2854</v>
      </c>
      <c r="F57" s="89">
        <v>448384.37</v>
      </c>
      <c r="G57" s="89">
        <v>27227</v>
      </c>
      <c r="H57" s="89">
        <v>28086.7</v>
      </c>
      <c r="I57" s="251">
        <v>669690.03</v>
      </c>
      <c r="J57" s="251">
        <v>157403.9</v>
      </c>
      <c r="K57" s="232">
        <v>41092</v>
      </c>
      <c r="L57" s="232">
        <v>31231.24</v>
      </c>
      <c r="N57" s="232">
        <v>1218</v>
      </c>
      <c r="Q57" s="251">
        <v>-2679.19</v>
      </c>
      <c r="R57" s="251">
        <v>1915444.77</v>
      </c>
      <c r="S57" s="73">
        <v>1392237.35</v>
      </c>
      <c r="T57" s="73">
        <v>27695</v>
      </c>
      <c r="U57" s="73">
        <v>939.75</v>
      </c>
      <c r="W57" s="73">
        <v>922479</v>
      </c>
      <c r="Y57" s="90">
        <v>1246599</v>
      </c>
      <c r="AB57" s="90">
        <v>654981.92000000004</v>
      </c>
      <c r="AC57" s="90">
        <v>363964.92</v>
      </c>
      <c r="AE57" s="90">
        <v>12264</v>
      </c>
      <c r="AG57" s="72">
        <f>SUM(F57:H57)</f>
        <v>503698.07</v>
      </c>
      <c r="AH57" s="50">
        <f>SUM(K57:N57)</f>
        <v>73541.240000000005</v>
      </c>
      <c r="AI57" s="51">
        <f t="shared" si="1"/>
        <v>430156.83</v>
      </c>
      <c r="AJ57" s="48">
        <f t="shared" si="2"/>
        <v>2343351.1</v>
      </c>
      <c r="AK57" s="47">
        <f t="shared" si="3"/>
        <v>2277809.84</v>
      </c>
      <c r="AL57" s="56">
        <f t="shared" si="4"/>
        <v>65541.260000000242</v>
      </c>
    </row>
    <row r="58" spans="1:38" ht="15" thickBot="1" x14ac:dyDescent="0.25">
      <c r="A58" s="38" t="s">
        <v>367</v>
      </c>
      <c r="B58" s="38" t="s">
        <v>380</v>
      </c>
      <c r="C58" s="63">
        <v>1848</v>
      </c>
      <c r="D58" s="64" t="s">
        <v>737</v>
      </c>
      <c r="E58" s="251" t="s">
        <v>2855</v>
      </c>
      <c r="F58" s="89">
        <v>387956.06</v>
      </c>
      <c r="G58" s="89">
        <v>40108</v>
      </c>
      <c r="H58" s="89">
        <v>16272.33</v>
      </c>
      <c r="I58" s="251">
        <v>648555.49</v>
      </c>
      <c r="J58" s="251">
        <v>131352.04</v>
      </c>
      <c r="K58" s="232">
        <v>11386</v>
      </c>
      <c r="L58" s="232">
        <v>29644.94</v>
      </c>
      <c r="N58" s="232">
        <v>1879</v>
      </c>
      <c r="Q58" s="251">
        <v>-24.34</v>
      </c>
      <c r="R58" s="251">
        <v>1650781.62</v>
      </c>
      <c r="S58" s="73">
        <v>1105558.3400000001</v>
      </c>
      <c r="T58" s="73">
        <v>19830</v>
      </c>
      <c r="U58" s="73">
        <v>798.59</v>
      </c>
      <c r="W58" s="73">
        <v>373579.5</v>
      </c>
      <c r="Y58" s="90">
        <v>663098.5</v>
      </c>
      <c r="AB58" s="90">
        <v>438128.67</v>
      </c>
      <c r="AC58" s="90">
        <v>299098.61</v>
      </c>
      <c r="AE58" s="90">
        <v>2935</v>
      </c>
      <c r="AG58" s="72">
        <f>SUM(F58:H58)</f>
        <v>444336.39</v>
      </c>
      <c r="AH58" s="50">
        <f>SUM(K58:N58)</f>
        <v>42909.94</v>
      </c>
      <c r="AI58" s="51">
        <f t="shared" si="1"/>
        <v>401426.45</v>
      </c>
      <c r="AJ58" s="48">
        <f t="shared" si="2"/>
        <v>1499766.4300000002</v>
      </c>
      <c r="AK58" s="47">
        <f t="shared" si="3"/>
        <v>1403260.7799999998</v>
      </c>
      <c r="AL58" s="56">
        <f t="shared" si="4"/>
        <v>96505.650000000373</v>
      </c>
    </row>
    <row r="59" spans="1:38" ht="15" thickBot="1" x14ac:dyDescent="0.25">
      <c r="A59" s="38" t="s">
        <v>367</v>
      </c>
      <c r="B59" s="38" t="s">
        <v>380</v>
      </c>
      <c r="C59" s="63">
        <v>1945</v>
      </c>
      <c r="D59" s="64" t="s">
        <v>738</v>
      </c>
      <c r="E59" s="251" t="s">
        <v>2856</v>
      </c>
      <c r="F59" s="89">
        <v>494216.26</v>
      </c>
      <c r="G59" s="89">
        <v>52009</v>
      </c>
      <c r="H59" s="89">
        <v>34043.620000000003</v>
      </c>
      <c r="I59" s="251">
        <v>863526.05</v>
      </c>
      <c r="J59" s="251">
        <v>110886.98</v>
      </c>
      <c r="K59" s="232">
        <v>897</v>
      </c>
      <c r="L59" s="232">
        <v>20492</v>
      </c>
      <c r="N59" s="232">
        <v>1525</v>
      </c>
      <c r="Q59" s="251">
        <v>-102</v>
      </c>
      <c r="R59" s="251">
        <v>2032099.69</v>
      </c>
      <c r="S59" s="73">
        <v>1421749.1</v>
      </c>
      <c r="T59" s="73">
        <v>11602.4</v>
      </c>
      <c r="U59" s="73">
        <v>450.91</v>
      </c>
      <c r="W59" s="73">
        <v>592860</v>
      </c>
      <c r="Y59" s="90">
        <v>1009060</v>
      </c>
      <c r="AB59" s="90">
        <v>338314.78</v>
      </c>
      <c r="AC59" s="90">
        <v>311495.98</v>
      </c>
      <c r="AE59" s="90">
        <v>3897</v>
      </c>
      <c r="AG59" s="72">
        <f>SUM(F59:H59)</f>
        <v>580268.88</v>
      </c>
      <c r="AH59" s="50">
        <f>SUM(K59:N59)</f>
        <v>22914</v>
      </c>
      <c r="AI59" s="51">
        <f t="shared" si="1"/>
        <v>557354.88</v>
      </c>
      <c r="AJ59" s="48">
        <f t="shared" si="2"/>
        <v>2026662.41</v>
      </c>
      <c r="AK59" s="47">
        <f t="shared" si="3"/>
        <v>1662767.76</v>
      </c>
      <c r="AL59" s="56">
        <f t="shared" si="4"/>
        <v>363894.64999999991</v>
      </c>
    </row>
    <row r="60" spans="1:38" ht="15" thickBot="1" x14ac:dyDescent="0.25">
      <c r="A60" s="38" t="s">
        <v>367</v>
      </c>
      <c r="B60" s="38" t="s">
        <v>380</v>
      </c>
      <c r="C60" s="63">
        <v>4776</v>
      </c>
      <c r="D60" s="64" t="s">
        <v>739</v>
      </c>
      <c r="E60" s="251" t="s">
        <v>2857</v>
      </c>
      <c r="F60" s="89">
        <v>591604.29</v>
      </c>
      <c r="G60" s="89">
        <v>152303</v>
      </c>
      <c r="H60" s="89">
        <v>37850</v>
      </c>
      <c r="I60" s="251">
        <v>1471130.8</v>
      </c>
      <c r="J60" s="251">
        <v>114774.63</v>
      </c>
      <c r="K60" s="232">
        <v>82800</v>
      </c>
      <c r="L60" s="232">
        <v>38460.269999999997</v>
      </c>
      <c r="N60" s="232">
        <v>9641</v>
      </c>
      <c r="R60" s="251">
        <v>1174038.5</v>
      </c>
      <c r="S60" s="73">
        <v>2230414.5499999998</v>
      </c>
      <c r="T60" s="73">
        <v>64200</v>
      </c>
      <c r="U60" s="73">
        <v>837.41</v>
      </c>
      <c r="W60" s="73">
        <v>848988</v>
      </c>
      <c r="Y60" s="90">
        <v>1348388</v>
      </c>
      <c r="AB60" s="90">
        <v>847406.3</v>
      </c>
      <c r="AC60" s="90">
        <v>397683.11</v>
      </c>
      <c r="AE60" s="90">
        <v>11204.5</v>
      </c>
      <c r="AG60" s="72">
        <f>SUM(F60:H60)</f>
        <v>781757.29</v>
      </c>
      <c r="AH60" s="50">
        <f>SUM(K60:N60)</f>
        <v>130901.26999999999</v>
      </c>
      <c r="AI60" s="51">
        <f t="shared" si="1"/>
        <v>650856.02</v>
      </c>
      <c r="AJ60" s="48">
        <f t="shared" si="2"/>
        <v>3144439.96</v>
      </c>
      <c r="AK60" s="47">
        <f t="shared" si="3"/>
        <v>2604681.9099999997</v>
      </c>
      <c r="AL60" s="56">
        <f t="shared" si="4"/>
        <v>539758.05000000028</v>
      </c>
    </row>
    <row r="61" spans="1:38" ht="15" thickBot="1" x14ac:dyDescent="0.25">
      <c r="A61" s="38" t="s">
        <v>367</v>
      </c>
      <c r="B61" s="38" t="s">
        <v>380</v>
      </c>
      <c r="C61" s="63">
        <v>5154</v>
      </c>
      <c r="D61" s="64" t="s">
        <v>740</v>
      </c>
      <c r="E61" s="251" t="s">
        <v>2858</v>
      </c>
      <c r="F61" s="89">
        <v>1295770.3400000001</v>
      </c>
      <c r="G61" s="89">
        <v>325964.5</v>
      </c>
      <c r="H61" s="89">
        <v>64751.98</v>
      </c>
      <c r="I61" s="251">
        <v>943727.28</v>
      </c>
      <c r="J61" s="251">
        <v>572762.54</v>
      </c>
      <c r="K61" s="232">
        <v>34240</v>
      </c>
      <c r="L61" s="232">
        <v>40584.97</v>
      </c>
      <c r="N61" s="232">
        <v>11224</v>
      </c>
      <c r="Q61" s="251">
        <v>-237.55</v>
      </c>
      <c r="R61" s="251">
        <v>3795531.45</v>
      </c>
      <c r="S61" s="73">
        <v>2376680.35</v>
      </c>
      <c r="T61" s="73">
        <v>283960</v>
      </c>
      <c r="U61" s="73">
        <v>2948.31</v>
      </c>
      <c r="W61" s="73">
        <v>1453179</v>
      </c>
      <c r="Y61" s="90">
        <v>2107997</v>
      </c>
      <c r="AA61" s="90">
        <v>300</v>
      </c>
      <c r="AB61" s="90">
        <v>758448.58</v>
      </c>
      <c r="AC61" s="90">
        <v>590350.09</v>
      </c>
      <c r="AE61" s="90">
        <v>101</v>
      </c>
      <c r="AG61" s="72">
        <f>SUM(F61:H61)</f>
        <v>1686486.82</v>
      </c>
      <c r="AH61" s="50">
        <f>SUM(K61:N61)</f>
        <v>86048.97</v>
      </c>
      <c r="AI61" s="51">
        <f t="shared" si="1"/>
        <v>1600437.85</v>
      </c>
      <c r="AJ61" s="48">
        <f t="shared" si="2"/>
        <v>4116767.66</v>
      </c>
      <c r="AK61" s="47">
        <f t="shared" si="3"/>
        <v>3457196.67</v>
      </c>
      <c r="AL61" s="56">
        <f t="shared" si="4"/>
        <v>659570.99000000022</v>
      </c>
    </row>
    <row r="62" spans="1:38" ht="15" thickBot="1" x14ac:dyDescent="0.25">
      <c r="A62" s="38" t="s">
        <v>367</v>
      </c>
      <c r="B62" s="38" t="s">
        <v>380</v>
      </c>
      <c r="C62" s="63">
        <v>3300</v>
      </c>
      <c r="D62" s="64" t="s">
        <v>741</v>
      </c>
      <c r="E62" s="251" t="s">
        <v>2859</v>
      </c>
      <c r="F62" s="89">
        <v>301178.83</v>
      </c>
      <c r="G62" s="89">
        <v>118408</v>
      </c>
      <c r="H62" s="89">
        <v>36699</v>
      </c>
      <c r="I62" s="251">
        <v>471307.15</v>
      </c>
      <c r="J62" s="251">
        <v>185255.05</v>
      </c>
      <c r="K62" s="232">
        <v>6900</v>
      </c>
      <c r="L62" s="232">
        <v>28221</v>
      </c>
      <c r="N62" s="232">
        <v>4532</v>
      </c>
      <c r="Q62" s="251">
        <v>-630</v>
      </c>
      <c r="R62" s="251">
        <v>1606269.64</v>
      </c>
      <c r="S62" s="73">
        <v>1402996.5</v>
      </c>
      <c r="T62" s="73">
        <v>70845</v>
      </c>
      <c r="U62" s="73">
        <v>582.96</v>
      </c>
      <c r="W62" s="73">
        <v>684257</v>
      </c>
      <c r="X62" s="73">
        <v>20000</v>
      </c>
      <c r="Y62" s="90">
        <v>991257</v>
      </c>
      <c r="AB62" s="90">
        <v>560450.85</v>
      </c>
      <c r="AC62" s="90">
        <v>361433.72</v>
      </c>
      <c r="AE62" s="90">
        <v>6875</v>
      </c>
      <c r="AG62" s="72">
        <f>SUM(F62:H62)</f>
        <v>456285.83</v>
      </c>
      <c r="AH62" s="50">
        <f>SUM(K62:N62)</f>
        <v>39653</v>
      </c>
      <c r="AI62" s="51">
        <f t="shared" si="1"/>
        <v>416632.83</v>
      </c>
      <c r="AJ62" s="48">
        <f t="shared" si="2"/>
        <v>2178681.46</v>
      </c>
      <c r="AK62" s="47">
        <f t="shared" si="3"/>
        <v>1920016.57</v>
      </c>
      <c r="AL62" s="56">
        <f t="shared" si="4"/>
        <v>258664.8899999999</v>
      </c>
    </row>
    <row r="63" spans="1:38" ht="15" thickBot="1" x14ac:dyDescent="0.25">
      <c r="A63" s="38" t="s">
        <v>367</v>
      </c>
      <c r="B63" s="38" t="s">
        <v>380</v>
      </c>
      <c r="C63" s="63">
        <v>2046</v>
      </c>
      <c r="D63" s="64" t="s">
        <v>742</v>
      </c>
      <c r="E63" s="251" t="s">
        <v>2860</v>
      </c>
      <c r="F63" s="89">
        <v>300860.40999999997</v>
      </c>
      <c r="G63" s="89">
        <v>142562.5</v>
      </c>
      <c r="H63" s="89">
        <v>47194.21</v>
      </c>
      <c r="I63" s="251">
        <v>496930.69</v>
      </c>
      <c r="J63" s="251">
        <v>158543.66</v>
      </c>
      <c r="K63" s="232">
        <v>12000</v>
      </c>
      <c r="L63" s="232">
        <v>27446.07</v>
      </c>
      <c r="N63" s="232">
        <v>11483.09</v>
      </c>
      <c r="O63" s="251">
        <v>14282.8</v>
      </c>
      <c r="Q63" s="251">
        <v>-214.2</v>
      </c>
      <c r="R63" s="251">
        <v>2640334.33</v>
      </c>
      <c r="S63" s="73">
        <v>960905.62</v>
      </c>
      <c r="T63" s="73">
        <v>66245</v>
      </c>
      <c r="U63" s="73">
        <v>801.93</v>
      </c>
      <c r="W63" s="73">
        <v>1067010</v>
      </c>
      <c r="Y63" s="90">
        <v>1067010</v>
      </c>
      <c r="AB63" s="90">
        <v>537051.06999999995</v>
      </c>
      <c r="AC63" s="90">
        <v>264583.09999999998</v>
      </c>
      <c r="AE63" s="90">
        <v>8538</v>
      </c>
      <c r="AG63" s="72">
        <f>SUM(F63:H63)</f>
        <v>490617.12</v>
      </c>
      <c r="AH63" s="50">
        <f>SUM(K63:N63)</f>
        <v>50929.16</v>
      </c>
      <c r="AI63" s="51">
        <f t="shared" si="1"/>
        <v>439687.95999999996</v>
      </c>
      <c r="AJ63" s="48">
        <f t="shared" si="2"/>
        <v>2094962.55</v>
      </c>
      <c r="AK63" s="47">
        <f t="shared" si="3"/>
        <v>1877182.17</v>
      </c>
      <c r="AL63" s="56">
        <f t="shared" si="4"/>
        <v>217780.38000000012</v>
      </c>
    </row>
    <row r="64" spans="1:38" ht="15" thickBot="1" x14ac:dyDescent="0.25">
      <c r="A64" s="38" t="s">
        <v>367</v>
      </c>
      <c r="B64" s="38" t="s">
        <v>380</v>
      </c>
      <c r="C64" s="63">
        <v>1475</v>
      </c>
      <c r="D64" s="64" t="s">
        <v>743</v>
      </c>
      <c r="E64" s="251" t="s">
        <v>2922</v>
      </c>
      <c r="F64" s="89">
        <v>351637.39</v>
      </c>
      <c r="G64" s="89">
        <v>61015</v>
      </c>
      <c r="H64" s="89">
        <v>16130.19</v>
      </c>
      <c r="I64" s="251">
        <v>1547218.49</v>
      </c>
      <c r="J64" s="251">
        <v>118715.91</v>
      </c>
      <c r="K64" s="232">
        <v>17980</v>
      </c>
      <c r="L64" s="232">
        <v>21081.75</v>
      </c>
      <c r="N64" s="232">
        <v>2288</v>
      </c>
      <c r="Q64" s="251">
        <v>-15.66</v>
      </c>
      <c r="R64" s="251">
        <v>2029021.21</v>
      </c>
      <c r="S64" s="73">
        <v>823018.29</v>
      </c>
      <c r="U64" s="73">
        <v>401.11</v>
      </c>
      <c r="W64" s="73">
        <v>530859</v>
      </c>
      <c r="Y64" s="90">
        <v>610659</v>
      </c>
      <c r="AB64" s="90">
        <v>295867.99</v>
      </c>
      <c r="AC64" s="90">
        <v>348375.3</v>
      </c>
      <c r="AE64" s="90">
        <v>4923.5</v>
      </c>
      <c r="AG64" s="72">
        <f>SUM(F64:H64)</f>
        <v>428782.58</v>
      </c>
      <c r="AH64" s="50">
        <f>SUM(K64:N64)</f>
        <v>41349.75</v>
      </c>
      <c r="AI64" s="51">
        <f t="shared" si="1"/>
        <v>387432.83</v>
      </c>
      <c r="AJ64" s="48">
        <f t="shared" si="2"/>
        <v>1354278.4</v>
      </c>
      <c r="AK64" s="47">
        <f t="shared" si="3"/>
        <v>1259825.79</v>
      </c>
      <c r="AL64" s="56">
        <f t="shared" si="4"/>
        <v>94452.60999999987</v>
      </c>
    </row>
    <row r="65" spans="1:38" ht="15" thickBot="1" x14ac:dyDescent="0.25">
      <c r="A65" s="38" t="s">
        <v>383</v>
      </c>
      <c r="B65" s="38" t="s">
        <v>384</v>
      </c>
      <c r="C65" s="63">
        <v>1295</v>
      </c>
      <c r="D65" s="64" t="s">
        <v>744</v>
      </c>
      <c r="E65" s="251" t="s">
        <v>2861</v>
      </c>
      <c r="F65" s="89">
        <v>487226.09</v>
      </c>
      <c r="G65" s="89">
        <v>0</v>
      </c>
      <c r="H65" s="89">
        <v>27852.75</v>
      </c>
      <c r="I65" s="251">
        <v>2324371.31</v>
      </c>
      <c r="J65" s="251">
        <v>17028</v>
      </c>
      <c r="K65" s="232">
        <v>12590</v>
      </c>
      <c r="L65" s="232">
        <v>23250</v>
      </c>
      <c r="N65" s="232">
        <v>0</v>
      </c>
      <c r="Q65" s="251">
        <v>268</v>
      </c>
      <c r="R65" s="251">
        <v>849648.43</v>
      </c>
      <c r="S65" s="73">
        <v>642555.09</v>
      </c>
      <c r="T65" s="73">
        <v>26000</v>
      </c>
      <c r="U65" s="73">
        <v>1007.3</v>
      </c>
      <c r="W65" s="73">
        <v>1187183</v>
      </c>
      <c r="X65" s="73">
        <v>30500</v>
      </c>
      <c r="Y65" s="90">
        <v>1197683</v>
      </c>
      <c r="AB65" s="90">
        <v>408649.2</v>
      </c>
      <c r="AC65" s="90">
        <v>120049.33</v>
      </c>
      <c r="AG65" s="72">
        <f>SUM(F65:H65)</f>
        <v>515078.84</v>
      </c>
      <c r="AH65" s="50">
        <f>SUM(K65:N65)</f>
        <v>35840</v>
      </c>
      <c r="AI65" s="51">
        <f t="shared" si="1"/>
        <v>479238.84</v>
      </c>
      <c r="AJ65" s="48">
        <f t="shared" si="2"/>
        <v>1887245.3900000001</v>
      </c>
      <c r="AK65" s="47">
        <f t="shared" si="3"/>
        <v>1726381.53</v>
      </c>
      <c r="AL65" s="56">
        <f t="shared" si="4"/>
        <v>160863.8600000001</v>
      </c>
    </row>
    <row r="66" spans="1:38" ht="15" thickBot="1" x14ac:dyDescent="0.25">
      <c r="A66" s="38" t="s">
        <v>383</v>
      </c>
      <c r="B66" s="38" t="s">
        <v>384</v>
      </c>
      <c r="C66" s="63">
        <v>1368</v>
      </c>
      <c r="D66" s="64" t="s">
        <v>745</v>
      </c>
      <c r="E66" s="251" t="s">
        <v>2862</v>
      </c>
      <c r="F66" s="89">
        <v>694037.16</v>
      </c>
      <c r="G66" s="89">
        <v>0</v>
      </c>
      <c r="H66" s="89">
        <v>14669.93</v>
      </c>
      <c r="I66" s="251">
        <v>563412.78</v>
      </c>
      <c r="J66" s="251">
        <v>31762.71</v>
      </c>
      <c r="N66" s="232">
        <v>0</v>
      </c>
      <c r="Q66" s="251">
        <v>-50621.01</v>
      </c>
      <c r="R66" s="251">
        <v>236925.61</v>
      </c>
      <c r="S66" s="73">
        <v>648835.93999999994</v>
      </c>
      <c r="T66" s="73">
        <v>107260</v>
      </c>
      <c r="U66" s="73">
        <v>1352.41</v>
      </c>
      <c r="W66" s="73">
        <v>1191469</v>
      </c>
      <c r="X66" s="73">
        <v>30500</v>
      </c>
      <c r="Y66" s="90">
        <v>1201969</v>
      </c>
      <c r="AB66" s="90">
        <v>403772.09</v>
      </c>
      <c r="AC66" s="90">
        <v>155992.62</v>
      </c>
      <c r="AG66" s="72">
        <f>SUM(F66:H66)</f>
        <v>708707.09000000008</v>
      </c>
      <c r="AH66" s="50">
        <f>SUM(K66:N66)</f>
        <v>0</v>
      </c>
      <c r="AI66" s="51">
        <f t="shared" si="1"/>
        <v>708707.09000000008</v>
      </c>
      <c r="AJ66" s="48">
        <f t="shared" si="2"/>
        <v>1979417.35</v>
      </c>
      <c r="AK66" s="47">
        <f t="shared" si="3"/>
        <v>1761733.71</v>
      </c>
      <c r="AL66" s="56">
        <f t="shared" si="4"/>
        <v>217683.64000000013</v>
      </c>
    </row>
    <row r="67" spans="1:38" ht="15" thickBot="1" x14ac:dyDescent="0.25">
      <c r="A67" s="38" t="s">
        <v>383</v>
      </c>
      <c r="B67" s="38" t="s">
        <v>384</v>
      </c>
      <c r="C67" s="63">
        <v>2588</v>
      </c>
      <c r="D67" s="64" t="s">
        <v>746</v>
      </c>
      <c r="E67" s="251" t="s">
        <v>2863</v>
      </c>
      <c r="F67" s="89">
        <v>483939.1</v>
      </c>
      <c r="G67" s="89">
        <v>0</v>
      </c>
      <c r="H67" s="89">
        <v>90112.91</v>
      </c>
      <c r="I67" s="251">
        <v>591866.43999999994</v>
      </c>
      <c r="J67" s="251">
        <v>37187.279999999999</v>
      </c>
      <c r="K67" s="232">
        <v>7900</v>
      </c>
      <c r="L67" s="232">
        <v>27981.78</v>
      </c>
      <c r="N67" s="232">
        <v>0</v>
      </c>
      <c r="Q67" s="251">
        <v>-38.590000000000003</v>
      </c>
      <c r="R67" s="251">
        <v>1982889.72</v>
      </c>
      <c r="S67" s="73">
        <v>936502.59</v>
      </c>
      <c r="T67" s="73">
        <v>46425</v>
      </c>
      <c r="U67" s="73">
        <v>939.5</v>
      </c>
      <c r="W67" s="73">
        <v>1020599</v>
      </c>
      <c r="X67" s="73">
        <v>30500</v>
      </c>
      <c r="Y67" s="90">
        <v>1190699</v>
      </c>
      <c r="AB67" s="90">
        <v>495385.09</v>
      </c>
      <c r="AC67" s="90">
        <v>119104.68</v>
      </c>
      <c r="AG67" s="72">
        <f>SUM(F67:H67)</f>
        <v>574052.01</v>
      </c>
      <c r="AH67" s="50">
        <f>SUM(K67:N67)</f>
        <v>35881.78</v>
      </c>
      <c r="AI67" s="51">
        <f t="shared" si="1"/>
        <v>538170.23</v>
      </c>
      <c r="AJ67" s="48">
        <f t="shared" si="2"/>
        <v>2034966.0899999999</v>
      </c>
      <c r="AK67" s="47">
        <f t="shared" si="3"/>
        <v>1805188.77</v>
      </c>
      <c r="AL67" s="56">
        <f t="shared" si="4"/>
        <v>229777.31999999983</v>
      </c>
    </row>
    <row r="68" spans="1:38" ht="15" thickBot="1" x14ac:dyDescent="0.25">
      <c r="A68" s="38" t="s">
        <v>383</v>
      </c>
      <c r="B68" s="38" t="s">
        <v>384</v>
      </c>
      <c r="C68" s="63">
        <v>1190</v>
      </c>
      <c r="D68" s="64" t="s">
        <v>747</v>
      </c>
      <c r="E68" s="251" t="s">
        <v>2864</v>
      </c>
      <c r="F68" s="89">
        <v>367415.01</v>
      </c>
      <c r="G68" s="89">
        <v>0</v>
      </c>
      <c r="H68" s="89">
        <v>77479.16</v>
      </c>
      <c r="I68" s="251">
        <v>729908.59</v>
      </c>
      <c r="J68" s="251">
        <v>67016.11</v>
      </c>
      <c r="K68" s="232">
        <v>12040</v>
      </c>
      <c r="L68" s="232">
        <v>18773.02</v>
      </c>
      <c r="N68" s="232">
        <v>0</v>
      </c>
      <c r="Q68" s="251">
        <v>546.70000000000005</v>
      </c>
      <c r="R68" s="251">
        <v>2283492.7400000002</v>
      </c>
      <c r="S68" s="73">
        <v>836757.94</v>
      </c>
      <c r="T68" s="73">
        <v>107465</v>
      </c>
      <c r="U68" s="73">
        <v>724.9</v>
      </c>
      <c r="W68" s="73">
        <v>1014096</v>
      </c>
      <c r="X68" s="73">
        <v>30500</v>
      </c>
      <c r="Y68" s="90">
        <v>1204416</v>
      </c>
      <c r="AB68" s="90">
        <v>589132.09</v>
      </c>
      <c r="AC68" s="90">
        <v>151843.03</v>
      </c>
      <c r="AG68" s="72">
        <f>SUM(F68:H68)</f>
        <v>444894.17000000004</v>
      </c>
      <c r="AH68" s="50">
        <f>SUM(K68:N68)</f>
        <v>30813.02</v>
      </c>
      <c r="AI68" s="51">
        <f t="shared" si="1"/>
        <v>414081.15</v>
      </c>
      <c r="AJ68" s="48">
        <f t="shared" si="2"/>
        <v>1989543.8399999999</v>
      </c>
      <c r="AK68" s="47">
        <f t="shared" si="3"/>
        <v>1945391.1199999999</v>
      </c>
      <c r="AL68" s="56">
        <f t="shared" si="4"/>
        <v>44152.719999999972</v>
      </c>
    </row>
    <row r="69" spans="1:38" ht="15" thickBot="1" x14ac:dyDescent="0.25">
      <c r="A69" s="38" t="s">
        <v>383</v>
      </c>
      <c r="B69" s="38" t="s">
        <v>384</v>
      </c>
      <c r="C69" s="63">
        <v>897</v>
      </c>
      <c r="D69" s="64" t="s">
        <v>748</v>
      </c>
      <c r="E69" s="251" t="s">
        <v>2919</v>
      </c>
      <c r="F69" s="89">
        <v>304217.37</v>
      </c>
      <c r="G69" s="89">
        <v>0</v>
      </c>
      <c r="H69" s="89">
        <v>18030.490000000002</v>
      </c>
      <c r="I69" s="251">
        <v>581170.17000000004</v>
      </c>
      <c r="J69" s="251">
        <v>55862.559999999998</v>
      </c>
      <c r="K69" s="232">
        <v>9412</v>
      </c>
      <c r="L69" s="232">
        <v>18330</v>
      </c>
      <c r="Q69" s="251">
        <v>2109147.98</v>
      </c>
      <c r="R69" s="251">
        <v>355552.49</v>
      </c>
      <c r="S69" s="73">
        <v>738349.78</v>
      </c>
      <c r="T69" s="73">
        <v>55405</v>
      </c>
      <c r="U69" s="73">
        <v>653.22</v>
      </c>
      <c r="W69" s="73">
        <v>471059</v>
      </c>
      <c r="X69" s="73">
        <v>20000</v>
      </c>
      <c r="Y69" s="90">
        <v>662579</v>
      </c>
      <c r="AB69" s="90">
        <v>453611.99</v>
      </c>
      <c r="AC69" s="90">
        <v>1630275.89</v>
      </c>
      <c r="AG69" s="72">
        <f>SUM(F69:H69)</f>
        <v>322247.86</v>
      </c>
      <c r="AH69" s="50">
        <f>SUM(K69:N69)</f>
        <v>27742</v>
      </c>
      <c r="AI69" s="51">
        <f t="shared" ref="AI69:AI130" si="5">AG69-AH69</f>
        <v>294505.86</v>
      </c>
      <c r="AJ69" s="48">
        <f t="shared" ref="AJ69:AJ130" si="6">SUM(S69:X69)</f>
        <v>1285467</v>
      </c>
      <c r="AK69" s="47">
        <f t="shared" ref="AK69:AK130" si="7">SUM(Y69:AF69)</f>
        <v>2746466.88</v>
      </c>
      <c r="AL69" s="56">
        <f t="shared" ref="AL69:AL130" si="8">AJ69-AK69</f>
        <v>-1460999.88</v>
      </c>
    </row>
    <row r="70" spans="1:38" ht="15" thickBot="1" x14ac:dyDescent="0.25">
      <c r="A70" s="38" t="s">
        <v>387</v>
      </c>
      <c r="B70" s="38" t="s">
        <v>388</v>
      </c>
      <c r="C70" s="63">
        <v>2172</v>
      </c>
      <c r="D70" s="64" t="s">
        <v>749</v>
      </c>
      <c r="E70" s="251" t="s">
        <v>2865</v>
      </c>
      <c r="F70" s="89">
        <v>336337.76</v>
      </c>
      <c r="G70" s="89">
        <v>238438.5</v>
      </c>
      <c r="H70" s="89">
        <v>27403.11</v>
      </c>
      <c r="I70" s="251">
        <v>146462.09</v>
      </c>
      <c r="J70" s="251">
        <v>165381.23000000001</v>
      </c>
      <c r="K70" s="232">
        <v>0</v>
      </c>
      <c r="M70" s="232">
        <v>5750</v>
      </c>
      <c r="N70" s="232">
        <v>46.38</v>
      </c>
      <c r="R70" s="251">
        <v>547255.34</v>
      </c>
      <c r="S70" s="73">
        <v>1212751.45</v>
      </c>
      <c r="U70" s="73">
        <v>426.25</v>
      </c>
      <c r="W70" s="73">
        <v>816391.8</v>
      </c>
      <c r="X70" s="73">
        <v>212440</v>
      </c>
      <c r="Y70" s="90">
        <v>997081.8</v>
      </c>
      <c r="AB70" s="90">
        <v>699106.39</v>
      </c>
      <c r="AC70" s="90">
        <v>95786.35</v>
      </c>
      <c r="AF70" s="90">
        <v>60000</v>
      </c>
      <c r="AG70" s="72">
        <f>SUM(F70:H70)</f>
        <v>602179.37</v>
      </c>
      <c r="AH70" s="50">
        <f>SUM(K70:N70)</f>
        <v>5796.38</v>
      </c>
      <c r="AI70" s="51">
        <f t="shared" si="5"/>
        <v>596382.99</v>
      </c>
      <c r="AJ70" s="48">
        <f t="shared" si="6"/>
        <v>2242009.5</v>
      </c>
      <c r="AK70" s="47">
        <f t="shared" si="7"/>
        <v>1851974.54</v>
      </c>
      <c r="AL70" s="56">
        <f t="shared" si="8"/>
        <v>390034.95999999996</v>
      </c>
    </row>
    <row r="71" spans="1:38" ht="15" thickBot="1" x14ac:dyDescent="0.25">
      <c r="A71" s="38" t="s">
        <v>387</v>
      </c>
      <c r="B71" s="38" t="s">
        <v>388</v>
      </c>
      <c r="C71" s="63">
        <v>3964</v>
      </c>
      <c r="D71" s="64" t="s">
        <v>750</v>
      </c>
      <c r="E71" s="251" t="s">
        <v>2866</v>
      </c>
      <c r="F71" s="89">
        <v>1134660.3500000001</v>
      </c>
      <c r="G71" s="89">
        <v>346720</v>
      </c>
      <c r="H71" s="89">
        <v>55951.09</v>
      </c>
      <c r="I71" s="251">
        <v>268587.36</v>
      </c>
      <c r="J71" s="251">
        <v>317815.48</v>
      </c>
      <c r="K71" s="232">
        <v>0</v>
      </c>
      <c r="L71" s="232">
        <v>34267</v>
      </c>
      <c r="N71" s="232">
        <v>733.66</v>
      </c>
      <c r="O71" s="251">
        <v>210736</v>
      </c>
      <c r="R71" s="251">
        <v>2767861</v>
      </c>
      <c r="S71" s="73">
        <v>2567029.4700000002</v>
      </c>
      <c r="U71" s="73">
        <v>801.02</v>
      </c>
      <c r="W71" s="73">
        <v>1204356.3999999999</v>
      </c>
      <c r="X71" s="73">
        <v>26985</v>
      </c>
      <c r="Y71" s="90">
        <v>1903216.4</v>
      </c>
      <c r="AB71" s="90">
        <v>1129090.29</v>
      </c>
      <c r="AC71" s="90">
        <v>245697.76</v>
      </c>
      <c r="AF71" s="90">
        <v>9050</v>
      </c>
      <c r="AG71" s="72">
        <f>SUM(F71:H71)</f>
        <v>1537331.4400000002</v>
      </c>
      <c r="AH71" s="50">
        <f>SUM(K71:N71)</f>
        <v>35000.660000000003</v>
      </c>
      <c r="AI71" s="51">
        <f t="shared" si="5"/>
        <v>1502330.7800000003</v>
      </c>
      <c r="AJ71" s="48">
        <f t="shared" si="6"/>
        <v>3799171.89</v>
      </c>
      <c r="AK71" s="47">
        <f t="shared" si="7"/>
        <v>3287054.45</v>
      </c>
      <c r="AL71" s="56">
        <f t="shared" si="8"/>
        <v>512117.43999999994</v>
      </c>
    </row>
    <row r="72" spans="1:38" ht="15" thickBot="1" x14ac:dyDescent="0.25">
      <c r="A72" s="38" t="s">
        <v>387</v>
      </c>
      <c r="B72" s="38" t="s">
        <v>388</v>
      </c>
      <c r="C72" s="63">
        <v>1537</v>
      </c>
      <c r="D72" s="64" t="s">
        <v>751</v>
      </c>
      <c r="E72" s="251" t="s">
        <v>2867</v>
      </c>
      <c r="F72" s="89">
        <v>333911.18</v>
      </c>
      <c r="G72" s="89">
        <v>149650</v>
      </c>
      <c r="H72" s="89">
        <v>36070.49</v>
      </c>
      <c r="I72" s="251">
        <v>59094.720000000001</v>
      </c>
      <c r="J72" s="251">
        <v>102380.38</v>
      </c>
      <c r="K72" s="232">
        <v>0</v>
      </c>
      <c r="L72" s="232">
        <v>28401.86</v>
      </c>
      <c r="M72" s="232">
        <v>46462</v>
      </c>
      <c r="N72" s="232">
        <v>302.16000000000003</v>
      </c>
      <c r="Q72" s="251">
        <v>5117.6499999999996</v>
      </c>
      <c r="R72" s="251">
        <v>432862.99</v>
      </c>
      <c r="S72" s="73">
        <v>884113.06</v>
      </c>
      <c r="U72" s="73">
        <v>372.12</v>
      </c>
      <c r="W72" s="73">
        <v>853076</v>
      </c>
      <c r="X72" s="73">
        <v>81500</v>
      </c>
      <c r="Y72" s="90">
        <v>864576</v>
      </c>
      <c r="AB72" s="90">
        <v>595061.31000000006</v>
      </c>
      <c r="AC72" s="90">
        <v>78137.02</v>
      </c>
      <c r="AG72" s="72">
        <f>SUM(F72:H72)</f>
        <v>519631.67</v>
      </c>
      <c r="AH72" s="50">
        <f>SUM(K72:N72)</f>
        <v>75166.02</v>
      </c>
      <c r="AI72" s="51">
        <f t="shared" si="5"/>
        <v>444465.64999999997</v>
      </c>
      <c r="AJ72" s="48">
        <f t="shared" si="6"/>
        <v>1819061.1800000002</v>
      </c>
      <c r="AK72" s="47">
        <f t="shared" si="7"/>
        <v>1537774.33</v>
      </c>
      <c r="AL72" s="56">
        <f t="shared" si="8"/>
        <v>281286.85000000009</v>
      </c>
    </row>
    <row r="73" spans="1:38" ht="15" thickBot="1" x14ac:dyDescent="0.25">
      <c r="A73" s="38" t="s">
        <v>387</v>
      </c>
      <c r="B73" s="38" t="s">
        <v>388</v>
      </c>
      <c r="C73" s="63">
        <v>1440</v>
      </c>
      <c r="D73" s="64" t="s">
        <v>752</v>
      </c>
      <c r="E73" s="251" t="s">
        <v>2868</v>
      </c>
      <c r="F73" s="89">
        <v>282690.8</v>
      </c>
      <c r="G73" s="89">
        <v>74642</v>
      </c>
      <c r="H73" s="89">
        <v>21490.240000000002</v>
      </c>
      <c r="I73" s="251">
        <v>364652.33</v>
      </c>
      <c r="J73" s="251">
        <v>73198.61</v>
      </c>
      <c r="K73" s="232">
        <v>0</v>
      </c>
      <c r="L73" s="232">
        <v>42813.34</v>
      </c>
      <c r="M73" s="232">
        <v>39033</v>
      </c>
      <c r="N73" s="232">
        <v>184.11</v>
      </c>
      <c r="R73" s="251">
        <v>923490.75</v>
      </c>
      <c r="S73" s="73">
        <v>739297.27</v>
      </c>
      <c r="U73" s="73">
        <v>253.74</v>
      </c>
      <c r="W73" s="73">
        <v>1078114</v>
      </c>
      <c r="X73" s="73">
        <v>322160</v>
      </c>
      <c r="Y73" s="90">
        <v>1444614</v>
      </c>
      <c r="AB73" s="90">
        <v>447625.05</v>
      </c>
      <c r="AC73" s="90">
        <v>96616.62</v>
      </c>
      <c r="AG73" s="72">
        <f>SUM(F73:H73)</f>
        <v>378823.04</v>
      </c>
      <c r="AH73" s="50">
        <f>SUM(K73:N73)</f>
        <v>82030.45</v>
      </c>
      <c r="AI73" s="51">
        <f t="shared" si="5"/>
        <v>296792.58999999997</v>
      </c>
      <c r="AJ73" s="48">
        <f t="shared" si="6"/>
        <v>2139825.0099999998</v>
      </c>
      <c r="AK73" s="47">
        <f t="shared" si="7"/>
        <v>1988855.67</v>
      </c>
      <c r="AL73" s="56">
        <f t="shared" si="8"/>
        <v>150969.33999999985</v>
      </c>
    </row>
    <row r="74" spans="1:38" ht="15" thickBot="1" x14ac:dyDescent="0.25">
      <c r="A74" s="38" t="s">
        <v>387</v>
      </c>
      <c r="B74" s="38" t="s">
        <v>388</v>
      </c>
      <c r="C74" s="63">
        <v>1880</v>
      </c>
      <c r="D74" s="64" t="s">
        <v>753</v>
      </c>
      <c r="E74" s="251" t="s">
        <v>2869</v>
      </c>
      <c r="F74" s="89">
        <v>268312.39</v>
      </c>
      <c r="G74" s="89">
        <v>113795</v>
      </c>
      <c r="H74" s="89">
        <v>29503.1</v>
      </c>
      <c r="I74" s="251">
        <v>97154.32</v>
      </c>
      <c r="J74" s="251">
        <v>115067.16</v>
      </c>
      <c r="K74" s="232">
        <v>0</v>
      </c>
      <c r="M74" s="232">
        <v>38630</v>
      </c>
      <c r="N74" s="232">
        <v>0.23</v>
      </c>
      <c r="Q74" s="251">
        <v>1352.26</v>
      </c>
      <c r="R74" s="251">
        <v>606181.84</v>
      </c>
      <c r="S74" s="73">
        <v>968622.44</v>
      </c>
      <c r="U74" s="73">
        <v>341.59</v>
      </c>
      <c r="W74" s="73">
        <v>854406</v>
      </c>
      <c r="X74" s="73">
        <v>200980</v>
      </c>
      <c r="Y74" s="90">
        <v>1079789</v>
      </c>
      <c r="AA74" s="90">
        <v>8012</v>
      </c>
      <c r="AB74" s="90">
        <v>559846.48</v>
      </c>
      <c r="AC74" s="90">
        <v>70577.48</v>
      </c>
      <c r="AD74" s="90">
        <v>1757.5</v>
      </c>
      <c r="AG74" s="72">
        <f>SUM(F74:H74)</f>
        <v>411610.49</v>
      </c>
      <c r="AH74" s="50">
        <f>SUM(K74:N74)</f>
        <v>38630.230000000003</v>
      </c>
      <c r="AI74" s="51">
        <f t="shared" si="5"/>
        <v>372980.26</v>
      </c>
      <c r="AJ74" s="48">
        <f t="shared" si="6"/>
        <v>2024350.0299999998</v>
      </c>
      <c r="AK74" s="47">
        <f t="shared" si="7"/>
        <v>1719982.46</v>
      </c>
      <c r="AL74" s="56">
        <f t="shared" si="8"/>
        <v>304367.56999999983</v>
      </c>
    </row>
    <row r="75" spans="1:38" ht="15" thickBot="1" x14ac:dyDescent="0.25">
      <c r="A75" s="38" t="s">
        <v>387</v>
      </c>
      <c r="B75" s="38" t="s">
        <v>388</v>
      </c>
      <c r="C75" s="63">
        <v>2455</v>
      </c>
      <c r="D75" s="64" t="s">
        <v>754</v>
      </c>
      <c r="E75" s="251" t="s">
        <v>2870</v>
      </c>
      <c r="F75" s="89">
        <v>649487.07999999996</v>
      </c>
      <c r="G75" s="89">
        <v>376267</v>
      </c>
      <c r="H75" s="89">
        <v>56916.1</v>
      </c>
      <c r="I75" s="251">
        <v>309736.84999999998</v>
      </c>
      <c r="J75" s="251">
        <v>186442.32</v>
      </c>
      <c r="K75" s="232">
        <v>0</v>
      </c>
      <c r="L75" s="232">
        <v>26576.240000000002</v>
      </c>
      <c r="N75" s="232">
        <v>725.47</v>
      </c>
      <c r="O75" s="251">
        <v>143320</v>
      </c>
      <c r="Q75" s="251">
        <v>4740.71</v>
      </c>
      <c r="R75" s="251">
        <v>1832865.74</v>
      </c>
      <c r="S75" s="73">
        <v>1397193.5</v>
      </c>
      <c r="U75" s="73">
        <v>609.74</v>
      </c>
      <c r="W75" s="73">
        <v>1134374.3999999999</v>
      </c>
      <c r="X75" s="73">
        <v>563784</v>
      </c>
      <c r="Y75" s="90">
        <v>1453274.4</v>
      </c>
      <c r="AB75" s="90">
        <v>598401.89</v>
      </c>
      <c r="AC75" s="90">
        <v>125009.32</v>
      </c>
      <c r="AG75" s="72">
        <f>SUM(F75:H75)</f>
        <v>1082670.18</v>
      </c>
      <c r="AH75" s="50">
        <f>SUM(K75:N75)</f>
        <v>27301.710000000003</v>
      </c>
      <c r="AI75" s="51">
        <f t="shared" si="5"/>
        <v>1055368.47</v>
      </c>
      <c r="AJ75" s="48">
        <f t="shared" si="6"/>
        <v>3095961.6399999997</v>
      </c>
      <c r="AK75" s="47">
        <f t="shared" si="7"/>
        <v>2176685.61</v>
      </c>
      <c r="AL75" s="56">
        <f t="shared" si="8"/>
        <v>919276.0299999998</v>
      </c>
    </row>
    <row r="76" spans="1:38" ht="15" thickBot="1" x14ac:dyDescent="0.25">
      <c r="A76" s="38" t="s">
        <v>391</v>
      </c>
      <c r="B76" s="38" t="s">
        <v>392</v>
      </c>
      <c r="C76" s="63">
        <v>1765</v>
      </c>
      <c r="D76" s="64" t="s">
        <v>755</v>
      </c>
      <c r="E76" s="251" t="s">
        <v>2871</v>
      </c>
      <c r="F76" s="89">
        <v>390811.54</v>
      </c>
      <c r="G76" s="89">
        <v>0</v>
      </c>
      <c r="H76" s="89">
        <v>9213.32</v>
      </c>
      <c r="I76" s="251">
        <v>723472.48</v>
      </c>
      <c r="J76" s="251">
        <v>-25931.53</v>
      </c>
      <c r="L76" s="232">
        <v>37300.5</v>
      </c>
      <c r="M76" s="232">
        <v>118470</v>
      </c>
      <c r="N76" s="232">
        <v>7.9</v>
      </c>
      <c r="Q76" s="251">
        <v>30000</v>
      </c>
      <c r="R76" s="251">
        <v>1701541.88</v>
      </c>
      <c r="S76" s="73">
        <v>795668.3</v>
      </c>
      <c r="T76" s="73">
        <v>40030</v>
      </c>
      <c r="U76" s="73">
        <v>304.22000000000003</v>
      </c>
      <c r="W76" s="73">
        <v>614090</v>
      </c>
      <c r="Y76" s="90">
        <v>899115</v>
      </c>
      <c r="AB76" s="90">
        <v>337310.25</v>
      </c>
      <c r="AC76" s="90">
        <v>80909.98</v>
      </c>
      <c r="AF76" s="90">
        <v>500</v>
      </c>
      <c r="AG76" s="72">
        <f>SUM(F76:H76)</f>
        <v>400024.86</v>
      </c>
      <c r="AH76" s="50">
        <f>SUM(K76:N76)</f>
        <v>155778.4</v>
      </c>
      <c r="AI76" s="51">
        <f t="shared" si="5"/>
        <v>244246.46</v>
      </c>
      <c r="AJ76" s="48">
        <f t="shared" si="6"/>
        <v>1450092.52</v>
      </c>
      <c r="AK76" s="47">
        <f t="shared" si="7"/>
        <v>1317835.23</v>
      </c>
      <c r="AL76" s="56">
        <f t="shared" si="8"/>
        <v>132257.29000000004</v>
      </c>
    </row>
    <row r="77" spans="1:38" ht="15" thickBot="1" x14ac:dyDescent="0.25">
      <c r="A77" s="38" t="s">
        <v>391</v>
      </c>
      <c r="B77" s="38" t="s">
        <v>392</v>
      </c>
      <c r="C77" s="63">
        <v>2349</v>
      </c>
      <c r="D77" s="64" t="s">
        <v>756</v>
      </c>
      <c r="E77" s="251" t="s">
        <v>2872</v>
      </c>
      <c r="F77" s="89">
        <v>380804.1</v>
      </c>
      <c r="G77" s="89">
        <v>0</v>
      </c>
      <c r="H77" s="89">
        <v>29063.75</v>
      </c>
      <c r="I77" s="251">
        <v>1110697.54</v>
      </c>
      <c r="J77" s="251">
        <v>112331.36</v>
      </c>
      <c r="K77" s="232">
        <v>1430</v>
      </c>
      <c r="L77" s="232">
        <v>41257.050000000003</v>
      </c>
      <c r="M77" s="232">
        <v>29550</v>
      </c>
      <c r="N77" s="232">
        <v>33.799999999999997</v>
      </c>
      <c r="Q77" s="251">
        <v>1250</v>
      </c>
      <c r="R77" s="251">
        <v>2052419.41</v>
      </c>
      <c r="S77" s="73">
        <v>1120539.92</v>
      </c>
      <c r="T77" s="73">
        <v>176470</v>
      </c>
      <c r="U77" s="73">
        <v>480.78</v>
      </c>
      <c r="W77" s="73">
        <v>1355830</v>
      </c>
      <c r="Y77" s="90">
        <v>1866415</v>
      </c>
      <c r="AB77" s="90">
        <v>586221.47</v>
      </c>
      <c r="AC77" s="90">
        <v>20671.79</v>
      </c>
      <c r="AG77" s="72">
        <f>SUM(F77:H77)</f>
        <v>409867.85</v>
      </c>
      <c r="AH77" s="50">
        <f>SUM(K77:N77)</f>
        <v>72270.850000000006</v>
      </c>
      <c r="AI77" s="51">
        <f t="shared" si="5"/>
        <v>337597</v>
      </c>
      <c r="AJ77" s="48">
        <f t="shared" si="6"/>
        <v>2653320.7000000002</v>
      </c>
      <c r="AK77" s="47">
        <f t="shared" si="7"/>
        <v>2473308.2599999998</v>
      </c>
      <c r="AL77" s="56">
        <f t="shared" si="8"/>
        <v>180012.44000000041</v>
      </c>
    </row>
    <row r="78" spans="1:38" ht="15" thickBot="1" x14ac:dyDescent="0.25">
      <c r="A78" s="38" t="s">
        <v>391</v>
      </c>
      <c r="B78" s="38" t="s">
        <v>392</v>
      </c>
      <c r="C78" s="63">
        <v>2942</v>
      </c>
      <c r="D78" s="64" t="s">
        <v>757</v>
      </c>
      <c r="E78" s="251" t="s">
        <v>2873</v>
      </c>
      <c r="F78" s="89">
        <v>290217.76</v>
      </c>
      <c r="G78" s="89">
        <v>0</v>
      </c>
      <c r="H78" s="89">
        <v>6432.58</v>
      </c>
      <c r="I78" s="251">
        <v>291892.74</v>
      </c>
      <c r="J78" s="251">
        <v>4302.0200000000004</v>
      </c>
      <c r="K78" s="232">
        <v>500</v>
      </c>
      <c r="L78" s="232">
        <v>57224.72</v>
      </c>
      <c r="M78" s="232">
        <v>38170</v>
      </c>
      <c r="N78" s="232">
        <v>252.3</v>
      </c>
      <c r="Q78" s="251">
        <v>72500</v>
      </c>
      <c r="R78" s="251">
        <v>2038156.59</v>
      </c>
      <c r="S78" s="73">
        <v>932960.5</v>
      </c>
      <c r="T78" s="73">
        <v>93910</v>
      </c>
      <c r="U78" s="73">
        <v>505.19</v>
      </c>
      <c r="W78" s="73">
        <v>356000</v>
      </c>
      <c r="X78" s="73">
        <v>50000</v>
      </c>
      <c r="Y78" s="90">
        <v>826865</v>
      </c>
      <c r="AB78" s="90">
        <v>615250.38</v>
      </c>
      <c r="AC78" s="90">
        <v>50407.46</v>
      </c>
      <c r="AF78" s="90">
        <v>52100</v>
      </c>
      <c r="AG78" s="72">
        <f>SUM(F78:H78)</f>
        <v>296650.34000000003</v>
      </c>
      <c r="AH78" s="50">
        <f>SUM(K78:N78)</f>
        <v>96147.02</v>
      </c>
      <c r="AI78" s="51">
        <f t="shared" si="5"/>
        <v>200503.32</v>
      </c>
      <c r="AJ78" s="48">
        <f t="shared" si="6"/>
        <v>1433375.69</v>
      </c>
      <c r="AK78" s="47">
        <f t="shared" si="7"/>
        <v>1544622.8399999999</v>
      </c>
      <c r="AL78" s="56">
        <f t="shared" si="8"/>
        <v>-111247.14999999991</v>
      </c>
    </row>
    <row r="79" spans="1:38" ht="15" thickBot="1" x14ac:dyDescent="0.25">
      <c r="A79" s="38" t="s">
        <v>391</v>
      </c>
      <c r="B79" s="38" t="s">
        <v>392</v>
      </c>
      <c r="C79" s="63">
        <v>2523</v>
      </c>
      <c r="D79" s="64" t="s">
        <v>758</v>
      </c>
      <c r="E79" s="251" t="s">
        <v>2874</v>
      </c>
      <c r="F79" s="89">
        <v>742583.71</v>
      </c>
      <c r="G79" s="89">
        <v>0</v>
      </c>
      <c r="H79" s="89">
        <v>45427.01</v>
      </c>
      <c r="I79" s="251">
        <v>792056.84</v>
      </c>
      <c r="J79" s="251">
        <v>41035.160000000003</v>
      </c>
      <c r="L79" s="232">
        <v>58059</v>
      </c>
      <c r="N79" s="232">
        <v>2519.7600000000002</v>
      </c>
      <c r="Q79" s="251">
        <v>6480</v>
      </c>
      <c r="R79" s="251">
        <v>2089445.48</v>
      </c>
      <c r="S79" s="73">
        <v>781077.66</v>
      </c>
      <c r="T79" s="73">
        <v>75830</v>
      </c>
      <c r="U79" s="73">
        <v>1097.5899999999999</v>
      </c>
      <c r="W79" s="73">
        <v>1123280.5</v>
      </c>
      <c r="X79" s="73">
        <v>5600</v>
      </c>
      <c r="Y79" s="90">
        <v>1336625.5</v>
      </c>
      <c r="AB79" s="90">
        <v>250681.63</v>
      </c>
      <c r="AC79" s="90">
        <v>121113.3</v>
      </c>
      <c r="AD79" s="90">
        <v>34566</v>
      </c>
      <c r="AG79" s="72">
        <f>SUM(F79:H79)</f>
        <v>788010.72</v>
      </c>
      <c r="AH79" s="50">
        <f>SUM(K79:N79)</f>
        <v>60578.76</v>
      </c>
      <c r="AI79" s="51">
        <f t="shared" si="5"/>
        <v>727431.96</v>
      </c>
      <c r="AJ79" s="48">
        <f t="shared" si="6"/>
        <v>1986885.75</v>
      </c>
      <c r="AK79" s="47">
        <f t="shared" si="7"/>
        <v>1742986.43</v>
      </c>
      <c r="AL79" s="56">
        <f t="shared" si="8"/>
        <v>243899.32000000007</v>
      </c>
    </row>
    <row r="80" spans="1:38" ht="15" thickBot="1" x14ac:dyDescent="0.25">
      <c r="A80" s="38" t="s">
        <v>391</v>
      </c>
      <c r="B80" s="38" t="s">
        <v>392</v>
      </c>
      <c r="C80" s="63">
        <v>4280</v>
      </c>
      <c r="D80" s="64" t="s">
        <v>759</v>
      </c>
      <c r="E80" s="251" t="s">
        <v>2875</v>
      </c>
      <c r="F80" s="89">
        <v>840156.38</v>
      </c>
      <c r="G80" s="89">
        <v>47963</v>
      </c>
      <c r="H80" s="89">
        <v>8804.57</v>
      </c>
      <c r="I80" s="251">
        <v>351188.19</v>
      </c>
      <c r="J80" s="251">
        <v>135082.56</v>
      </c>
      <c r="K80" s="232">
        <v>63113</v>
      </c>
      <c r="L80" s="232">
        <v>53800</v>
      </c>
      <c r="N80" s="232">
        <v>807.7</v>
      </c>
      <c r="R80" s="251">
        <v>1725194.64</v>
      </c>
      <c r="S80" s="73">
        <v>943973.23</v>
      </c>
      <c r="U80" s="73">
        <v>1513.89</v>
      </c>
      <c r="Y80" s="90">
        <v>347645</v>
      </c>
      <c r="AA80" s="90">
        <v>6050</v>
      </c>
      <c r="AB80" s="90">
        <v>345753.7</v>
      </c>
      <c r="AC80" s="90">
        <v>121170.18</v>
      </c>
      <c r="AG80" s="72">
        <f>SUM(F80:H80)</f>
        <v>896923.95</v>
      </c>
      <c r="AH80" s="50">
        <f>SUM(K80:N80)</f>
        <v>117720.7</v>
      </c>
      <c r="AI80" s="51">
        <f t="shared" si="5"/>
        <v>779203.25</v>
      </c>
      <c r="AJ80" s="48">
        <f t="shared" si="6"/>
        <v>945487.12</v>
      </c>
      <c r="AK80" s="47">
        <f t="shared" si="7"/>
        <v>820618.87999999989</v>
      </c>
      <c r="AL80" s="56">
        <f t="shared" si="8"/>
        <v>124868.24000000011</v>
      </c>
    </row>
    <row r="81" spans="1:38" ht="15" thickBot="1" x14ac:dyDescent="0.25">
      <c r="A81" s="38" t="s">
        <v>391</v>
      </c>
      <c r="B81" s="38" t="s">
        <v>392</v>
      </c>
      <c r="C81" s="63">
        <v>2682</v>
      </c>
      <c r="D81" s="64" t="s">
        <v>760</v>
      </c>
      <c r="E81" s="251" t="s">
        <v>2876</v>
      </c>
      <c r="F81" s="89">
        <v>679624.8</v>
      </c>
      <c r="G81" s="89">
        <v>0</v>
      </c>
      <c r="H81" s="89">
        <v>10267.77</v>
      </c>
      <c r="I81" s="251">
        <v>-703579.9</v>
      </c>
      <c r="J81" s="251">
        <v>-116253.74</v>
      </c>
      <c r="K81" s="232">
        <v>0</v>
      </c>
      <c r="L81" s="232">
        <v>32402.48</v>
      </c>
      <c r="M81" s="232">
        <v>80000</v>
      </c>
      <c r="N81" s="232">
        <v>9.61</v>
      </c>
      <c r="Q81" s="251">
        <v>46200</v>
      </c>
      <c r="R81" s="251">
        <v>613262.28</v>
      </c>
      <c r="S81" s="73">
        <v>750929.01</v>
      </c>
      <c r="T81" s="73">
        <v>38970</v>
      </c>
      <c r="U81" s="73">
        <v>931.54</v>
      </c>
      <c r="W81" s="73">
        <v>473210</v>
      </c>
      <c r="X81" s="73">
        <v>30</v>
      </c>
      <c r="Y81" s="90">
        <v>780030</v>
      </c>
      <c r="AB81" s="90">
        <v>323467.23</v>
      </c>
      <c r="AC81" s="90">
        <v>36088.78</v>
      </c>
      <c r="AF81" s="90">
        <v>500</v>
      </c>
      <c r="AG81" s="72">
        <f>SUM(F81:H81)</f>
        <v>689892.57000000007</v>
      </c>
      <c r="AH81" s="50">
        <f>SUM(K81:N81)</f>
        <v>112412.09</v>
      </c>
      <c r="AI81" s="51">
        <f t="shared" si="5"/>
        <v>577480.4800000001</v>
      </c>
      <c r="AJ81" s="48">
        <f t="shared" si="6"/>
        <v>1264070.55</v>
      </c>
      <c r="AK81" s="47">
        <f t="shared" si="7"/>
        <v>1140086.01</v>
      </c>
      <c r="AL81" s="56">
        <f t="shared" si="8"/>
        <v>123984.54000000004</v>
      </c>
    </row>
    <row r="82" spans="1:38" ht="15" thickBot="1" x14ac:dyDescent="0.25">
      <c r="A82" s="38" t="s">
        <v>391</v>
      </c>
      <c r="B82" s="38" t="s">
        <v>392</v>
      </c>
      <c r="C82" s="63">
        <v>742</v>
      </c>
      <c r="D82" s="64" t="s">
        <v>761</v>
      </c>
      <c r="E82" s="251" t="s">
        <v>2877</v>
      </c>
      <c r="F82" s="89">
        <v>179219.06</v>
      </c>
      <c r="G82" s="89">
        <v>0</v>
      </c>
      <c r="H82" s="89">
        <v>19126.080000000002</v>
      </c>
      <c r="I82" s="251">
        <v>197866.75</v>
      </c>
      <c r="J82" s="251">
        <v>61649.2</v>
      </c>
      <c r="L82" s="232">
        <v>26156.959999999999</v>
      </c>
      <c r="M82" s="232">
        <v>4000</v>
      </c>
      <c r="N82" s="232">
        <v>45.63</v>
      </c>
      <c r="Q82" s="251">
        <v>-22552</v>
      </c>
      <c r="R82" s="251">
        <v>788047.76</v>
      </c>
      <c r="S82" s="73">
        <v>714512.17</v>
      </c>
      <c r="T82" s="73">
        <v>7000</v>
      </c>
      <c r="U82" s="73">
        <v>435.16</v>
      </c>
      <c r="W82" s="73">
        <v>525300</v>
      </c>
      <c r="X82" s="73">
        <v>50030</v>
      </c>
      <c r="Y82" s="90">
        <v>853625</v>
      </c>
      <c r="AA82" s="90">
        <v>4080</v>
      </c>
      <c r="AB82" s="90">
        <v>418711.85</v>
      </c>
      <c r="AC82" s="90">
        <v>35986.14</v>
      </c>
      <c r="AF82" s="90">
        <v>50500</v>
      </c>
      <c r="AG82" s="72">
        <f>SUM(F82:H82)</f>
        <v>198345.14</v>
      </c>
      <c r="AH82" s="50">
        <f>SUM(K82:N82)</f>
        <v>30202.59</v>
      </c>
      <c r="AI82" s="51">
        <f t="shared" si="5"/>
        <v>168142.55000000002</v>
      </c>
      <c r="AJ82" s="48">
        <f t="shared" si="6"/>
        <v>1297277.33</v>
      </c>
      <c r="AK82" s="47">
        <f t="shared" si="7"/>
        <v>1362902.99</v>
      </c>
      <c r="AL82" s="56">
        <f t="shared" si="8"/>
        <v>-65625.659999999916</v>
      </c>
    </row>
    <row r="83" spans="1:38" ht="15" thickBot="1" x14ac:dyDescent="0.25">
      <c r="A83" s="38" t="s">
        <v>391</v>
      </c>
      <c r="B83" s="38" t="s">
        <v>392</v>
      </c>
      <c r="C83" s="63">
        <v>697</v>
      </c>
      <c r="D83" s="64" t="s">
        <v>762</v>
      </c>
      <c r="E83" s="251" t="s">
        <v>2878</v>
      </c>
      <c r="F83" s="89">
        <v>511802.76</v>
      </c>
      <c r="G83" s="89">
        <v>0</v>
      </c>
      <c r="H83" s="89">
        <v>38381.86</v>
      </c>
      <c r="I83" s="251">
        <v>284762.01</v>
      </c>
      <c r="J83" s="251">
        <v>74624.350000000006</v>
      </c>
      <c r="K83" s="232">
        <v>0</v>
      </c>
      <c r="L83" s="232">
        <v>30791.89</v>
      </c>
      <c r="N83" s="232">
        <v>84.11</v>
      </c>
      <c r="R83" s="251">
        <v>123193.16</v>
      </c>
      <c r="S83" s="73">
        <v>502097.93</v>
      </c>
      <c r="T83" s="73">
        <v>51150</v>
      </c>
      <c r="U83" s="73">
        <v>829.42</v>
      </c>
      <c r="W83" s="73">
        <v>806826</v>
      </c>
      <c r="X83" s="73">
        <v>2250</v>
      </c>
      <c r="Y83" s="90">
        <v>987571</v>
      </c>
      <c r="AB83" s="90">
        <v>201531.61</v>
      </c>
      <c r="AC83" s="90">
        <v>41201.25</v>
      </c>
      <c r="AG83" s="72">
        <f>SUM(F83:H83)</f>
        <v>550184.62</v>
      </c>
      <c r="AH83" s="50">
        <f>SUM(K83:N83)</f>
        <v>30876</v>
      </c>
      <c r="AI83" s="51">
        <f t="shared" si="5"/>
        <v>519308.62</v>
      </c>
      <c r="AJ83" s="48">
        <f t="shared" si="6"/>
        <v>1363153.35</v>
      </c>
      <c r="AK83" s="47">
        <f t="shared" si="7"/>
        <v>1230303.8599999999</v>
      </c>
      <c r="AL83" s="56">
        <f t="shared" si="8"/>
        <v>132849.49000000022</v>
      </c>
    </row>
    <row r="84" spans="1:38" ht="15" thickBot="1" x14ac:dyDescent="0.25">
      <c r="A84" s="38" t="s">
        <v>391</v>
      </c>
      <c r="B84" s="38" t="s">
        <v>392</v>
      </c>
      <c r="C84" s="63">
        <v>783</v>
      </c>
      <c r="D84" s="64" t="s">
        <v>763</v>
      </c>
      <c r="E84" s="251" t="s">
        <v>2923</v>
      </c>
      <c r="F84" s="89">
        <v>501431.93</v>
      </c>
      <c r="G84" s="89">
        <v>0</v>
      </c>
      <c r="H84" s="89">
        <v>44963.93</v>
      </c>
      <c r="I84" s="251">
        <v>305639.32</v>
      </c>
      <c r="J84" s="251">
        <v>23956.62</v>
      </c>
      <c r="L84" s="232">
        <v>30474.15</v>
      </c>
      <c r="M84" s="232">
        <v>64050</v>
      </c>
      <c r="N84" s="232">
        <v>94.11</v>
      </c>
      <c r="O84" s="251">
        <v>3960</v>
      </c>
      <c r="R84" s="251">
        <v>2101746.27</v>
      </c>
      <c r="S84" s="73">
        <v>683295.87</v>
      </c>
      <c r="T84" s="73">
        <v>11600</v>
      </c>
      <c r="U84" s="73">
        <v>766.08</v>
      </c>
      <c r="W84" s="73">
        <v>704409.5</v>
      </c>
      <c r="X84" s="73">
        <v>240</v>
      </c>
      <c r="Y84" s="90">
        <v>1017534.5</v>
      </c>
      <c r="AB84" s="90">
        <v>215892.43</v>
      </c>
      <c r="AC84" s="90">
        <v>97303.3</v>
      </c>
      <c r="AF84" s="90">
        <v>500</v>
      </c>
      <c r="AG84" s="72">
        <f>SUM(F84:H84)</f>
        <v>546395.86</v>
      </c>
      <c r="AH84" s="50">
        <f>SUM(K84:N84)</f>
        <v>94618.26</v>
      </c>
      <c r="AI84" s="51">
        <f t="shared" si="5"/>
        <v>451777.6</v>
      </c>
      <c r="AJ84" s="48">
        <f t="shared" si="6"/>
        <v>1400311.45</v>
      </c>
      <c r="AK84" s="47">
        <f t="shared" si="7"/>
        <v>1331230.23</v>
      </c>
      <c r="AL84" s="56">
        <f t="shared" si="8"/>
        <v>69081.219999999972</v>
      </c>
    </row>
    <row r="85" spans="1:38" ht="15" thickBot="1" x14ac:dyDescent="0.25">
      <c r="A85" s="38" t="s">
        <v>395</v>
      </c>
      <c r="B85" s="38" t="s">
        <v>396</v>
      </c>
      <c r="C85" s="63">
        <v>3757</v>
      </c>
      <c r="D85" s="64" t="s">
        <v>764</v>
      </c>
      <c r="E85" s="251" t="s">
        <v>2879</v>
      </c>
      <c r="F85" s="89">
        <v>576253.13</v>
      </c>
      <c r="G85" s="89">
        <v>0</v>
      </c>
      <c r="H85" s="89">
        <v>55265.21</v>
      </c>
      <c r="I85" s="251">
        <v>994014.69</v>
      </c>
      <c r="J85" s="251">
        <v>98567.19</v>
      </c>
      <c r="K85" s="232">
        <v>2700</v>
      </c>
      <c r="M85" s="232">
        <v>21</v>
      </c>
      <c r="Q85" s="251">
        <v>7552.48</v>
      </c>
      <c r="R85" s="251">
        <v>1047464</v>
      </c>
      <c r="S85" s="73">
        <v>1044912.77</v>
      </c>
      <c r="T85" s="73">
        <v>240900</v>
      </c>
      <c r="U85" s="73">
        <v>862.04</v>
      </c>
      <c r="W85" s="73">
        <v>1065711.8</v>
      </c>
      <c r="Y85" s="90">
        <v>1430471.8</v>
      </c>
      <c r="AB85" s="90">
        <v>493623.7</v>
      </c>
      <c r="AC85" s="90">
        <v>109137.44</v>
      </c>
      <c r="AG85" s="72">
        <f>SUM(F85:H85)</f>
        <v>631518.34</v>
      </c>
      <c r="AH85" s="50">
        <f>SUM(K85:N85)</f>
        <v>2721</v>
      </c>
      <c r="AI85" s="51">
        <f t="shared" si="5"/>
        <v>628797.34</v>
      </c>
      <c r="AJ85" s="48">
        <f t="shared" si="6"/>
        <v>2352386.6100000003</v>
      </c>
      <c r="AK85" s="47">
        <f t="shared" si="7"/>
        <v>2033232.94</v>
      </c>
      <c r="AL85" s="56">
        <f t="shared" si="8"/>
        <v>319153.67000000039</v>
      </c>
    </row>
    <row r="86" spans="1:38" ht="15" thickBot="1" x14ac:dyDescent="0.25">
      <c r="A86" s="38" t="s">
        <v>395</v>
      </c>
      <c r="B86" s="38" t="s">
        <v>396</v>
      </c>
      <c r="C86" s="63">
        <v>7605</v>
      </c>
      <c r="D86" s="64" t="s">
        <v>765</v>
      </c>
      <c r="E86" s="251" t="s">
        <v>2880</v>
      </c>
      <c r="F86" s="89">
        <v>830553.28</v>
      </c>
      <c r="G86" s="89">
        <v>0</v>
      </c>
      <c r="H86" s="89">
        <v>81284.289999999994</v>
      </c>
      <c r="I86" s="251">
        <v>3652531.18</v>
      </c>
      <c r="J86" s="251">
        <v>484508.89</v>
      </c>
      <c r="K86" s="232">
        <v>0</v>
      </c>
      <c r="M86" s="232">
        <v>197100.9</v>
      </c>
      <c r="R86" s="251">
        <v>14214425</v>
      </c>
      <c r="S86" s="73">
        <v>2284647.96</v>
      </c>
      <c r="T86" s="73">
        <v>527097</v>
      </c>
      <c r="U86" s="73">
        <v>1285.68</v>
      </c>
      <c r="Y86" s="90">
        <v>961359</v>
      </c>
      <c r="Z86" s="90">
        <v>132034</v>
      </c>
      <c r="AA86" s="90">
        <v>6863</v>
      </c>
      <c r="AB86" s="90">
        <v>1326929.6000000001</v>
      </c>
      <c r="AC86" s="90">
        <v>343731.6</v>
      </c>
      <c r="AF86" s="90">
        <v>102800</v>
      </c>
      <c r="AG86" s="72">
        <f>SUM(F86:H86)</f>
        <v>911837.57000000007</v>
      </c>
      <c r="AH86" s="50">
        <f>SUM(K86:N86)</f>
        <v>197100.9</v>
      </c>
      <c r="AI86" s="51">
        <f t="shared" si="5"/>
        <v>714736.67</v>
      </c>
      <c r="AJ86" s="48">
        <f t="shared" si="6"/>
        <v>2813030.64</v>
      </c>
      <c r="AK86" s="47">
        <f t="shared" si="7"/>
        <v>2873717.2</v>
      </c>
      <c r="AL86" s="56">
        <f t="shared" si="8"/>
        <v>-60686.560000000056</v>
      </c>
    </row>
    <row r="87" spans="1:38" ht="15" thickBot="1" x14ac:dyDescent="0.25">
      <c r="A87" s="38" t="s">
        <v>395</v>
      </c>
      <c r="B87" s="38" t="s">
        <v>396</v>
      </c>
      <c r="C87" s="63">
        <v>7029</v>
      </c>
      <c r="D87" s="64" t="s">
        <v>766</v>
      </c>
      <c r="E87" s="251" t="s">
        <v>2881</v>
      </c>
      <c r="F87" s="89">
        <v>1741894.55</v>
      </c>
      <c r="H87" s="89">
        <v>93190.91</v>
      </c>
      <c r="I87" s="251">
        <v>1097396.43</v>
      </c>
      <c r="J87" s="251">
        <v>307578.15000000002</v>
      </c>
      <c r="Q87" s="251">
        <v>-3696</v>
      </c>
      <c r="R87" s="251">
        <v>1212550.31</v>
      </c>
      <c r="S87" s="73">
        <v>3661159.47</v>
      </c>
      <c r="T87" s="73">
        <v>305561</v>
      </c>
      <c r="U87" s="73">
        <v>1256.55</v>
      </c>
      <c r="W87" s="73">
        <v>1892170</v>
      </c>
      <c r="Y87" s="90">
        <v>3344220</v>
      </c>
      <c r="AB87" s="90">
        <v>1147549.6100000001</v>
      </c>
      <c r="AC87" s="90">
        <v>201108.81</v>
      </c>
      <c r="AG87" s="72">
        <f>SUM(F87:H87)</f>
        <v>1835085.46</v>
      </c>
      <c r="AH87" s="50">
        <f>SUM(K87:N87)</f>
        <v>0</v>
      </c>
      <c r="AI87" s="51">
        <f t="shared" si="5"/>
        <v>1835085.46</v>
      </c>
      <c r="AJ87" s="48">
        <f t="shared" si="6"/>
        <v>5860147.0199999996</v>
      </c>
      <c r="AK87" s="47">
        <f t="shared" si="7"/>
        <v>4692878.42</v>
      </c>
      <c r="AL87" s="56">
        <f t="shared" si="8"/>
        <v>1167268.5999999996</v>
      </c>
    </row>
    <row r="88" spans="1:38" ht="15" thickBot="1" x14ac:dyDescent="0.25">
      <c r="A88" s="38" t="s">
        <v>395</v>
      </c>
      <c r="B88" s="38" t="s">
        <v>396</v>
      </c>
      <c r="C88" s="63">
        <v>4650</v>
      </c>
      <c r="D88" s="64" t="s">
        <v>767</v>
      </c>
      <c r="E88" s="251" t="s">
        <v>2882</v>
      </c>
      <c r="F88" s="89">
        <v>663583.22</v>
      </c>
      <c r="G88" s="89">
        <v>0</v>
      </c>
      <c r="H88" s="89">
        <v>90964.83</v>
      </c>
      <c r="I88" s="251">
        <v>3260754.88</v>
      </c>
      <c r="J88" s="251">
        <v>144628.66</v>
      </c>
      <c r="M88" s="232">
        <v>259079</v>
      </c>
      <c r="Q88" s="251">
        <v>225567.45</v>
      </c>
      <c r="R88" s="251">
        <v>1047464</v>
      </c>
      <c r="S88" s="73">
        <v>1222100.82</v>
      </c>
      <c r="T88" s="73">
        <v>150000</v>
      </c>
      <c r="U88" s="73">
        <v>1075.6099999999999</v>
      </c>
      <c r="W88" s="73">
        <v>1434110</v>
      </c>
      <c r="Y88" s="90">
        <v>2156610</v>
      </c>
      <c r="AB88" s="90">
        <v>289308.52</v>
      </c>
      <c r="AC88" s="90">
        <v>228669.18</v>
      </c>
      <c r="AF88" s="90">
        <v>180258.69</v>
      </c>
      <c r="AG88" s="72">
        <f>SUM(F88:H88)</f>
        <v>754548.04999999993</v>
      </c>
      <c r="AH88" s="50">
        <f>SUM(K88:N88)</f>
        <v>259079</v>
      </c>
      <c r="AI88" s="51">
        <f t="shared" si="5"/>
        <v>495469.04999999993</v>
      </c>
      <c r="AJ88" s="48">
        <f t="shared" si="6"/>
        <v>2807286.43</v>
      </c>
      <c r="AK88" s="47">
        <f t="shared" si="7"/>
        <v>2854846.39</v>
      </c>
      <c r="AL88" s="56">
        <f t="shared" si="8"/>
        <v>-47559.959999999963</v>
      </c>
    </row>
    <row r="89" spans="1:38" ht="15" thickBot="1" x14ac:dyDescent="0.25">
      <c r="A89" s="38" t="s">
        <v>395</v>
      </c>
      <c r="B89" s="38" t="s">
        <v>396</v>
      </c>
      <c r="C89" s="63">
        <v>3899</v>
      </c>
      <c r="D89" s="64" t="s">
        <v>768</v>
      </c>
      <c r="E89" s="251" t="s">
        <v>2883</v>
      </c>
      <c r="F89" s="89">
        <v>525948.21</v>
      </c>
      <c r="G89" s="89">
        <v>0</v>
      </c>
      <c r="H89" s="89">
        <v>414368.11</v>
      </c>
      <c r="I89" s="251">
        <v>1772006.7</v>
      </c>
      <c r="J89" s="251">
        <v>304951.86</v>
      </c>
      <c r="K89" s="232">
        <v>0</v>
      </c>
      <c r="O89" s="251">
        <v>124684</v>
      </c>
      <c r="R89" s="251">
        <v>2617329.11</v>
      </c>
      <c r="S89" s="73">
        <v>1150117.25</v>
      </c>
      <c r="T89" s="73">
        <v>228787</v>
      </c>
      <c r="U89" s="73">
        <v>494.33</v>
      </c>
      <c r="W89" s="73">
        <v>883100</v>
      </c>
      <c r="Y89" s="90">
        <v>1435163</v>
      </c>
      <c r="AA89" s="90">
        <v>3650</v>
      </c>
      <c r="AB89" s="90">
        <v>366164.64</v>
      </c>
      <c r="AC89" s="90">
        <v>194847.65</v>
      </c>
      <c r="AG89" s="72">
        <f>SUM(F89:H89)</f>
        <v>940316.32</v>
      </c>
      <c r="AH89" s="50">
        <f>SUM(K89:N89)</f>
        <v>0</v>
      </c>
      <c r="AI89" s="51">
        <f t="shared" si="5"/>
        <v>940316.32</v>
      </c>
      <c r="AJ89" s="48">
        <f t="shared" si="6"/>
        <v>2262498.58</v>
      </c>
      <c r="AK89" s="47">
        <f t="shared" si="7"/>
        <v>1999825.29</v>
      </c>
      <c r="AL89" s="56">
        <f t="shared" si="8"/>
        <v>262673.29000000004</v>
      </c>
    </row>
    <row r="90" spans="1:38" ht="15" thickBot="1" x14ac:dyDescent="0.25">
      <c r="A90" s="38" t="s">
        <v>395</v>
      </c>
      <c r="B90" s="38" t="s">
        <v>396</v>
      </c>
      <c r="C90" s="63">
        <v>1800</v>
      </c>
      <c r="D90" s="64" t="s">
        <v>769</v>
      </c>
      <c r="E90" s="251" t="s">
        <v>2884</v>
      </c>
      <c r="F90" s="89">
        <v>245101.94</v>
      </c>
      <c r="G90" s="89">
        <v>28682.75</v>
      </c>
      <c r="H90" s="89">
        <v>52188.11</v>
      </c>
      <c r="I90" s="251">
        <v>504828.1</v>
      </c>
      <c r="J90" s="251">
        <v>105252.12</v>
      </c>
      <c r="K90" s="232">
        <v>229450</v>
      </c>
      <c r="P90" s="251">
        <v>-472911.46</v>
      </c>
      <c r="Q90" s="251">
        <v>1814.86</v>
      </c>
      <c r="R90" s="251">
        <v>1047464</v>
      </c>
      <c r="S90" s="73">
        <v>810389.59</v>
      </c>
      <c r="T90" s="73">
        <v>39450</v>
      </c>
      <c r="U90" s="73">
        <v>273.27999999999997</v>
      </c>
      <c r="W90" s="73">
        <v>496660</v>
      </c>
      <c r="Y90" s="90">
        <v>772000</v>
      </c>
      <c r="AB90" s="90">
        <v>380110.59</v>
      </c>
      <c r="AC90" s="90">
        <v>56846.66</v>
      </c>
      <c r="AG90" s="72">
        <f>SUM(F90:H90)</f>
        <v>325972.8</v>
      </c>
      <c r="AH90" s="50">
        <f>SUM(K90:N90)</f>
        <v>229450</v>
      </c>
      <c r="AI90" s="51">
        <f t="shared" si="5"/>
        <v>96522.799999999988</v>
      </c>
      <c r="AJ90" s="48">
        <f t="shared" si="6"/>
        <v>1346772.87</v>
      </c>
      <c r="AK90" s="47">
        <f t="shared" si="7"/>
        <v>1208957.25</v>
      </c>
      <c r="AL90" s="56">
        <f t="shared" si="8"/>
        <v>137815.62000000011</v>
      </c>
    </row>
    <row r="91" spans="1:38" ht="15" thickBot="1" x14ac:dyDescent="0.25">
      <c r="A91" s="38" t="s">
        <v>395</v>
      </c>
      <c r="B91" s="38" t="s">
        <v>396</v>
      </c>
      <c r="C91" s="63">
        <v>5876</v>
      </c>
      <c r="D91" s="64" t="s">
        <v>770</v>
      </c>
      <c r="E91" s="251" t="s">
        <v>2885</v>
      </c>
      <c r="F91" s="89">
        <v>518334.71</v>
      </c>
      <c r="G91" s="89">
        <v>0</v>
      </c>
      <c r="H91" s="89">
        <v>410484.03</v>
      </c>
      <c r="I91" s="251">
        <v>8554738.1400000006</v>
      </c>
      <c r="J91" s="251">
        <v>392505.13</v>
      </c>
      <c r="K91" s="232">
        <v>21000</v>
      </c>
      <c r="L91" s="232">
        <v>46425</v>
      </c>
      <c r="M91" s="232">
        <v>447143</v>
      </c>
      <c r="N91" s="232">
        <v>0.27</v>
      </c>
      <c r="Q91" s="251">
        <v>-30000</v>
      </c>
      <c r="R91" s="251">
        <v>1215671.21</v>
      </c>
      <c r="S91" s="73">
        <v>1807135.35</v>
      </c>
      <c r="U91" s="73">
        <v>921.96</v>
      </c>
      <c r="W91" s="73">
        <v>1581500</v>
      </c>
      <c r="Y91" s="90">
        <v>2722400</v>
      </c>
      <c r="AB91" s="90">
        <v>327916.24</v>
      </c>
      <c r="AC91" s="90">
        <v>271256.65000000002</v>
      </c>
      <c r="AG91" s="72">
        <f>SUM(F91:H91)</f>
        <v>928818.74</v>
      </c>
      <c r="AH91" s="50">
        <f>SUM(K91:N91)</f>
        <v>514568.27</v>
      </c>
      <c r="AI91" s="51">
        <f t="shared" si="5"/>
        <v>414250.47</v>
      </c>
      <c r="AJ91" s="48">
        <f t="shared" si="6"/>
        <v>3389557.31</v>
      </c>
      <c r="AK91" s="47">
        <f t="shared" si="7"/>
        <v>3321572.89</v>
      </c>
      <c r="AL91" s="56">
        <f t="shared" si="8"/>
        <v>67984.419999999925</v>
      </c>
    </row>
    <row r="92" spans="1:38" ht="15" thickBot="1" x14ac:dyDescent="0.25">
      <c r="A92" s="38" t="s">
        <v>395</v>
      </c>
      <c r="B92" s="38" t="s">
        <v>396</v>
      </c>
      <c r="C92" s="63">
        <v>1689</v>
      </c>
      <c r="D92" s="64" t="s">
        <v>771</v>
      </c>
      <c r="E92" s="251" t="s">
        <v>2886</v>
      </c>
      <c r="F92" s="89">
        <v>367327.88</v>
      </c>
      <c r="G92" s="89">
        <v>2220</v>
      </c>
      <c r="H92" s="89">
        <v>46026.44</v>
      </c>
      <c r="I92" s="251">
        <v>1108943.1200000001</v>
      </c>
      <c r="J92" s="251">
        <v>234688.91</v>
      </c>
      <c r="K92" s="232">
        <v>197082.77</v>
      </c>
      <c r="L92" s="232">
        <v>21384.26</v>
      </c>
      <c r="M92" s="232">
        <v>18</v>
      </c>
      <c r="N92" s="232">
        <v>761.63</v>
      </c>
      <c r="O92" s="251">
        <v>23615</v>
      </c>
      <c r="P92" s="251">
        <v>-134642.35</v>
      </c>
      <c r="Q92" s="251">
        <v>-138294.18</v>
      </c>
      <c r="R92" s="251">
        <v>1849378.08</v>
      </c>
      <c r="S92" s="73">
        <v>533961.22</v>
      </c>
      <c r="T92" s="73">
        <v>101050</v>
      </c>
      <c r="W92" s="73">
        <v>1212900</v>
      </c>
      <c r="Y92" s="90">
        <v>1459780</v>
      </c>
      <c r="Z92" s="90">
        <v>4020</v>
      </c>
      <c r="AB92" s="90">
        <v>200714.84</v>
      </c>
      <c r="AC92" s="90">
        <v>151962.47</v>
      </c>
      <c r="AE92" s="90">
        <v>4810</v>
      </c>
      <c r="AG92" s="72">
        <f>SUM(F92:H92)</f>
        <v>415574.32</v>
      </c>
      <c r="AH92" s="50">
        <f>SUM(K92:N92)</f>
        <v>219246.66</v>
      </c>
      <c r="AI92" s="51">
        <f t="shared" si="5"/>
        <v>196327.66</v>
      </c>
      <c r="AJ92" s="48">
        <f t="shared" si="6"/>
        <v>1847911.22</v>
      </c>
      <c r="AK92" s="47">
        <f t="shared" si="7"/>
        <v>1821287.31</v>
      </c>
      <c r="AL92" s="56">
        <f t="shared" si="8"/>
        <v>26623.909999999916</v>
      </c>
    </row>
    <row r="93" spans="1:38" ht="15" thickBot="1" x14ac:dyDescent="0.25">
      <c r="A93" s="38" t="s">
        <v>395</v>
      </c>
      <c r="B93" s="38" t="s">
        <v>396</v>
      </c>
      <c r="C93" s="63">
        <v>3572</v>
      </c>
      <c r="D93" s="64" t="s">
        <v>772</v>
      </c>
      <c r="E93" s="251" t="s">
        <v>2887</v>
      </c>
      <c r="F93" s="89">
        <v>961684.47</v>
      </c>
      <c r="G93" s="89">
        <v>60533</v>
      </c>
      <c r="H93" s="89">
        <v>60797.25</v>
      </c>
      <c r="I93" s="251">
        <v>1310463.52</v>
      </c>
      <c r="J93" s="251">
        <v>132673.79999999999</v>
      </c>
      <c r="K93" s="232">
        <v>213610</v>
      </c>
      <c r="N93" s="232">
        <v>363.87</v>
      </c>
      <c r="Q93" s="251">
        <v>213771.6</v>
      </c>
      <c r="R93" s="251">
        <v>281440</v>
      </c>
      <c r="S93" s="73">
        <v>1338688.47</v>
      </c>
      <c r="U93" s="73">
        <v>1.02</v>
      </c>
      <c r="Y93" s="90">
        <v>655570</v>
      </c>
      <c r="Z93" s="90">
        <v>8075</v>
      </c>
      <c r="AA93" s="90">
        <v>480</v>
      </c>
      <c r="AB93" s="90">
        <v>297450.09999999998</v>
      </c>
      <c r="AC93" s="90">
        <v>260899.88</v>
      </c>
      <c r="AG93" s="72">
        <f>SUM(F93:H93)</f>
        <v>1083014.72</v>
      </c>
      <c r="AH93" s="50">
        <f>SUM(K93:N93)</f>
        <v>213973.87</v>
      </c>
      <c r="AI93" s="51">
        <f t="shared" si="5"/>
        <v>869040.85</v>
      </c>
      <c r="AJ93" s="48">
        <f t="shared" si="6"/>
        <v>1338689.49</v>
      </c>
      <c r="AK93" s="47">
        <f t="shared" si="7"/>
        <v>1222474.98</v>
      </c>
      <c r="AL93" s="56">
        <f t="shared" si="8"/>
        <v>116214.51000000001</v>
      </c>
    </row>
    <row r="94" spans="1:38" ht="15" thickBot="1" x14ac:dyDescent="0.25">
      <c r="A94" s="38" t="s">
        <v>395</v>
      </c>
      <c r="B94" s="38" t="s">
        <v>396</v>
      </c>
      <c r="C94" s="63">
        <v>3222</v>
      </c>
      <c r="D94" s="64" t="s">
        <v>773</v>
      </c>
      <c r="E94" s="251" t="s">
        <v>2888</v>
      </c>
      <c r="F94" s="89">
        <v>289081.62</v>
      </c>
      <c r="G94" s="89">
        <v>0</v>
      </c>
      <c r="H94" s="89">
        <v>240312.57</v>
      </c>
      <c r="I94" s="251">
        <v>3252051.68</v>
      </c>
      <c r="J94" s="251">
        <v>423317.96</v>
      </c>
      <c r="M94" s="232">
        <v>17670</v>
      </c>
      <c r="Q94" s="251">
        <v>728.72</v>
      </c>
      <c r="R94" s="251">
        <v>2812906.16</v>
      </c>
      <c r="S94" s="73">
        <v>892734.18</v>
      </c>
      <c r="U94" s="73">
        <v>518.25</v>
      </c>
      <c r="W94" s="73">
        <v>1406440</v>
      </c>
      <c r="Y94" s="90">
        <v>1761250</v>
      </c>
      <c r="Z94" s="90">
        <v>24000</v>
      </c>
      <c r="AB94" s="90">
        <v>353751.15</v>
      </c>
      <c r="AC94" s="90">
        <v>344095.59</v>
      </c>
      <c r="AG94" s="72">
        <f>SUM(F94:H94)</f>
        <v>529394.18999999994</v>
      </c>
      <c r="AH94" s="50">
        <f>SUM(K94:N94)</f>
        <v>17670</v>
      </c>
      <c r="AI94" s="51">
        <f t="shared" si="5"/>
        <v>511724.18999999994</v>
      </c>
      <c r="AJ94" s="48">
        <f t="shared" si="6"/>
        <v>2299692.4300000002</v>
      </c>
      <c r="AK94" s="47">
        <f t="shared" si="7"/>
        <v>2483096.7399999998</v>
      </c>
      <c r="AL94" s="56">
        <f t="shared" si="8"/>
        <v>-183404.30999999959</v>
      </c>
    </row>
    <row r="95" spans="1:38" ht="15" thickBot="1" x14ac:dyDescent="0.25">
      <c r="A95" s="38" t="s">
        <v>395</v>
      </c>
      <c r="B95" s="38" t="s">
        <v>396</v>
      </c>
      <c r="C95" s="63">
        <v>3078</v>
      </c>
      <c r="D95" s="64" t="s">
        <v>774</v>
      </c>
      <c r="E95" s="251" t="s">
        <v>2889</v>
      </c>
      <c r="F95" s="89">
        <v>573665</v>
      </c>
      <c r="G95" s="89">
        <v>0</v>
      </c>
      <c r="H95" s="89">
        <v>9007.5400000000009</v>
      </c>
      <c r="I95" s="251">
        <v>-933172.08</v>
      </c>
      <c r="J95" s="251">
        <v>-133333.17000000001</v>
      </c>
      <c r="K95" s="232">
        <v>36170</v>
      </c>
      <c r="L95" s="232">
        <v>250</v>
      </c>
      <c r="M95" s="232">
        <v>18395</v>
      </c>
      <c r="O95" s="251">
        <v>13108</v>
      </c>
      <c r="Q95" s="251">
        <v>307300</v>
      </c>
      <c r="R95" s="251">
        <v>1047464</v>
      </c>
      <c r="S95" s="73">
        <v>843118.91</v>
      </c>
      <c r="T95" s="73">
        <v>110500</v>
      </c>
      <c r="U95" s="73">
        <v>471.78</v>
      </c>
      <c r="W95" s="73">
        <v>906800</v>
      </c>
      <c r="Y95" s="90">
        <v>1350750</v>
      </c>
      <c r="AB95" s="90">
        <v>268156.46000000002</v>
      </c>
      <c r="AC95" s="90">
        <v>182091.85</v>
      </c>
      <c r="AG95" s="72">
        <f>SUM(F95:H95)</f>
        <v>582672.54</v>
      </c>
      <c r="AH95" s="50">
        <f>SUM(K95:N95)</f>
        <v>54815</v>
      </c>
      <c r="AI95" s="51">
        <f t="shared" si="5"/>
        <v>527857.54</v>
      </c>
      <c r="AJ95" s="48">
        <f t="shared" si="6"/>
        <v>1860890.69</v>
      </c>
      <c r="AK95" s="47">
        <f t="shared" si="7"/>
        <v>1800998.31</v>
      </c>
      <c r="AL95" s="56">
        <f t="shared" si="8"/>
        <v>59892.379999999888</v>
      </c>
    </row>
    <row r="96" spans="1:38" ht="15" thickBot="1" x14ac:dyDescent="0.25">
      <c r="A96" s="38" t="s">
        <v>395</v>
      </c>
      <c r="B96" s="38" t="s">
        <v>396</v>
      </c>
      <c r="C96" s="63">
        <v>4264</v>
      </c>
      <c r="D96" s="64" t="s">
        <v>775</v>
      </c>
      <c r="E96" s="251" t="s">
        <v>2890</v>
      </c>
      <c r="F96" s="89">
        <v>352044.26</v>
      </c>
      <c r="G96" s="89">
        <v>0</v>
      </c>
      <c r="H96" s="89">
        <v>5278.07</v>
      </c>
      <c r="I96" s="251">
        <v>955768.23</v>
      </c>
      <c r="J96" s="251">
        <v>472974.15</v>
      </c>
      <c r="M96" s="232">
        <v>23615</v>
      </c>
      <c r="R96" s="251">
        <v>1334838.29</v>
      </c>
      <c r="S96" s="73">
        <v>1364165.13</v>
      </c>
      <c r="T96" s="73">
        <v>109130</v>
      </c>
      <c r="U96" s="73">
        <v>783.12</v>
      </c>
      <c r="Y96" s="90">
        <v>807486</v>
      </c>
      <c r="Z96" s="90">
        <v>4412</v>
      </c>
      <c r="AB96" s="90">
        <v>461958.37</v>
      </c>
      <c r="AC96" s="90">
        <v>163839.95000000001</v>
      </c>
      <c r="AG96" s="72">
        <f>SUM(F96:H96)</f>
        <v>357322.33</v>
      </c>
      <c r="AH96" s="50">
        <f>SUM(K96:N96)</f>
        <v>23615</v>
      </c>
      <c r="AI96" s="51">
        <f t="shared" si="5"/>
        <v>333707.33</v>
      </c>
      <c r="AJ96" s="48">
        <f t="shared" si="6"/>
        <v>1474078.25</v>
      </c>
      <c r="AK96" s="47">
        <f t="shared" si="7"/>
        <v>1437696.32</v>
      </c>
      <c r="AL96" s="56">
        <f t="shared" si="8"/>
        <v>36381.929999999935</v>
      </c>
    </row>
    <row r="97" spans="1:38" ht="15" thickBot="1" x14ac:dyDescent="0.25">
      <c r="A97" s="38" t="s">
        <v>395</v>
      </c>
      <c r="B97" s="38" t="s">
        <v>396</v>
      </c>
      <c r="C97" s="63">
        <v>5763</v>
      </c>
      <c r="D97" s="64" t="s">
        <v>776</v>
      </c>
      <c r="E97" s="251" t="s">
        <v>2891</v>
      </c>
      <c r="F97" s="89">
        <v>58234.78</v>
      </c>
      <c r="G97" s="89">
        <v>320</v>
      </c>
      <c r="H97" s="89">
        <v>282249.59999999998</v>
      </c>
      <c r="I97" s="251">
        <v>1602498.14</v>
      </c>
      <c r="J97" s="251">
        <v>1197613.8400000001</v>
      </c>
      <c r="O97" s="251">
        <v>27347</v>
      </c>
      <c r="Q97" s="251">
        <v>2612076.5099999998</v>
      </c>
      <c r="R97" s="251">
        <v>613325.81999999995</v>
      </c>
      <c r="S97" s="73">
        <v>991095.64</v>
      </c>
      <c r="T97" s="73">
        <v>180</v>
      </c>
      <c r="V97" s="73">
        <v>843.57</v>
      </c>
      <c r="W97" s="73">
        <v>529880</v>
      </c>
      <c r="X97" s="73">
        <v>13381</v>
      </c>
      <c r="Y97" s="90">
        <v>1240751</v>
      </c>
      <c r="AB97" s="90">
        <v>122569.69</v>
      </c>
      <c r="AC97" s="90">
        <v>150152.49</v>
      </c>
      <c r="AG97" s="72">
        <f>SUM(F97:H97)</f>
        <v>340804.38</v>
      </c>
      <c r="AH97" s="50">
        <f>SUM(K97:N97)</f>
        <v>0</v>
      </c>
      <c r="AI97" s="51">
        <f t="shared" si="5"/>
        <v>340804.38</v>
      </c>
      <c r="AJ97" s="48">
        <f t="shared" si="6"/>
        <v>1535380.21</v>
      </c>
      <c r="AK97" s="47">
        <f t="shared" si="7"/>
        <v>1513473.18</v>
      </c>
      <c r="AL97" s="56">
        <f t="shared" si="8"/>
        <v>21907.030000000028</v>
      </c>
    </row>
    <row r="98" spans="1:38" ht="15" thickBot="1" x14ac:dyDescent="0.25">
      <c r="A98" s="38" t="s">
        <v>395</v>
      </c>
      <c r="B98" s="38" t="s">
        <v>396</v>
      </c>
      <c r="C98" s="63">
        <v>3934</v>
      </c>
      <c r="D98" s="64" t="s">
        <v>777</v>
      </c>
      <c r="E98" s="251" t="s">
        <v>2892</v>
      </c>
      <c r="F98" s="89">
        <v>675786.96</v>
      </c>
      <c r="G98" s="89">
        <v>0</v>
      </c>
      <c r="H98" s="89">
        <v>128316</v>
      </c>
      <c r="I98" s="251">
        <v>978873.25</v>
      </c>
      <c r="J98" s="251">
        <v>-223014.12</v>
      </c>
      <c r="M98" s="232">
        <v>35000</v>
      </c>
      <c r="Q98" s="251">
        <v>-2803.74</v>
      </c>
      <c r="R98" s="251">
        <v>1790978.12</v>
      </c>
      <c r="S98" s="73">
        <v>1325946.77</v>
      </c>
      <c r="U98" s="73">
        <v>1288.68</v>
      </c>
      <c r="W98" s="73">
        <v>1308937</v>
      </c>
      <c r="Y98" s="90">
        <v>1897237</v>
      </c>
      <c r="AA98" s="90">
        <v>13606</v>
      </c>
      <c r="AB98" s="90">
        <v>365075.06</v>
      </c>
      <c r="AC98" s="90">
        <v>147345.43</v>
      </c>
      <c r="AF98" s="90">
        <v>316690.96000000002</v>
      </c>
      <c r="AG98" s="72">
        <f>SUM(F98:H98)</f>
        <v>804102.96</v>
      </c>
      <c r="AH98" s="50">
        <f>SUM(K98:N98)</f>
        <v>35000</v>
      </c>
      <c r="AI98" s="51">
        <f t="shared" si="5"/>
        <v>769102.96</v>
      </c>
      <c r="AJ98" s="48">
        <f t="shared" si="6"/>
        <v>2636172.4500000002</v>
      </c>
      <c r="AK98" s="47">
        <f t="shared" si="7"/>
        <v>2739954.45</v>
      </c>
      <c r="AL98" s="56">
        <f t="shared" si="8"/>
        <v>-103782</v>
      </c>
    </row>
    <row r="99" spans="1:38" ht="15" thickBot="1" x14ac:dyDescent="0.25">
      <c r="A99" s="38" t="s">
        <v>395</v>
      </c>
      <c r="B99" s="38" t="s">
        <v>396</v>
      </c>
      <c r="C99" s="63">
        <v>5633</v>
      </c>
      <c r="D99" s="64" t="s">
        <v>778</v>
      </c>
      <c r="E99" s="251" t="s">
        <v>2893</v>
      </c>
      <c r="F99" s="89">
        <v>1679256.12</v>
      </c>
      <c r="G99" s="89">
        <v>0</v>
      </c>
      <c r="H99" s="89">
        <v>105448.97</v>
      </c>
      <c r="I99" s="251">
        <v>3966429.87</v>
      </c>
      <c r="J99" s="251">
        <v>1225514.43</v>
      </c>
      <c r="K99" s="232">
        <v>0</v>
      </c>
      <c r="N99" s="232">
        <v>0</v>
      </c>
      <c r="O99" s="251">
        <v>164284</v>
      </c>
      <c r="R99" s="251">
        <v>1047464</v>
      </c>
      <c r="S99" s="73">
        <v>2652633.29</v>
      </c>
      <c r="T99" s="73">
        <v>272513</v>
      </c>
      <c r="U99" s="73">
        <v>4851.47</v>
      </c>
      <c r="W99" s="73">
        <v>1380260</v>
      </c>
      <c r="Y99" s="90">
        <v>2129880</v>
      </c>
      <c r="AB99" s="90">
        <v>751546.38</v>
      </c>
      <c r="AC99" s="90">
        <v>592328.37</v>
      </c>
      <c r="AG99" s="72">
        <f>SUM(F99:H99)</f>
        <v>1784705.09</v>
      </c>
      <c r="AH99" s="50">
        <f>SUM(K99:N99)</f>
        <v>0</v>
      </c>
      <c r="AI99" s="51">
        <f t="shared" si="5"/>
        <v>1784705.09</v>
      </c>
      <c r="AJ99" s="48">
        <f t="shared" si="6"/>
        <v>4310257.76</v>
      </c>
      <c r="AK99" s="47">
        <f t="shared" si="7"/>
        <v>3473754.75</v>
      </c>
      <c r="AL99" s="56">
        <f t="shared" si="8"/>
        <v>836503.00999999978</v>
      </c>
    </row>
    <row r="100" spans="1:38" ht="15" thickBot="1" x14ac:dyDescent="0.25">
      <c r="A100" s="38" t="s">
        <v>395</v>
      </c>
      <c r="B100" s="38" t="s">
        <v>396</v>
      </c>
      <c r="C100" s="63">
        <v>3215</v>
      </c>
      <c r="D100" s="64" t="s">
        <v>779</v>
      </c>
      <c r="E100" s="251" t="s">
        <v>2894</v>
      </c>
      <c r="F100" s="89">
        <v>186221.78</v>
      </c>
      <c r="G100" s="89">
        <v>48725</v>
      </c>
      <c r="H100" s="89">
        <v>34237.589999999997</v>
      </c>
      <c r="I100" s="251">
        <v>1170530.6000000001</v>
      </c>
      <c r="J100" s="251">
        <v>109360.68</v>
      </c>
      <c r="K100" s="232">
        <v>12400</v>
      </c>
      <c r="M100" s="232">
        <v>185191</v>
      </c>
      <c r="O100" s="251">
        <v>151225</v>
      </c>
      <c r="Q100" s="251">
        <v>204840.84</v>
      </c>
      <c r="R100" s="251">
        <v>1768225.65</v>
      </c>
      <c r="S100" s="73">
        <v>976556.47</v>
      </c>
      <c r="U100" s="73">
        <v>374.69</v>
      </c>
      <c r="Y100" s="90">
        <v>489700</v>
      </c>
      <c r="AB100" s="90">
        <v>586578.43999999994</v>
      </c>
      <c r="AC100" s="90">
        <v>137598.17000000001</v>
      </c>
      <c r="AG100" s="72">
        <f>SUM(F100:H100)</f>
        <v>269184.37</v>
      </c>
      <c r="AH100" s="50">
        <f>SUM(K100:N100)</f>
        <v>197591</v>
      </c>
      <c r="AI100" s="51">
        <f t="shared" si="5"/>
        <v>71593.37</v>
      </c>
      <c r="AJ100" s="48">
        <f t="shared" si="6"/>
        <v>976931.15999999992</v>
      </c>
      <c r="AK100" s="47">
        <f t="shared" si="7"/>
        <v>1213876.6099999999</v>
      </c>
      <c r="AL100" s="56">
        <f t="shared" si="8"/>
        <v>-236945.44999999995</v>
      </c>
    </row>
    <row r="101" spans="1:38" ht="15" thickBot="1" x14ac:dyDescent="0.25">
      <c r="A101" s="38" t="s">
        <v>395</v>
      </c>
      <c r="B101" s="38" t="s">
        <v>396</v>
      </c>
      <c r="C101" s="63">
        <v>4457</v>
      </c>
      <c r="D101" s="64" t="s">
        <v>780</v>
      </c>
      <c r="E101" s="251" t="s">
        <v>2924</v>
      </c>
      <c r="F101" s="89">
        <v>313972.13</v>
      </c>
      <c r="G101" s="89">
        <v>0</v>
      </c>
      <c r="H101" s="89">
        <v>56927.67</v>
      </c>
      <c r="I101" s="251">
        <v>808154.25</v>
      </c>
      <c r="J101" s="251">
        <v>111010.4</v>
      </c>
      <c r="Q101" s="251">
        <v>20000</v>
      </c>
      <c r="R101" s="251">
        <v>1440650.38</v>
      </c>
      <c r="S101" s="73">
        <v>1180060.32</v>
      </c>
      <c r="T101" s="73">
        <v>226435</v>
      </c>
      <c r="U101" s="73">
        <v>836.21</v>
      </c>
      <c r="W101" s="73">
        <v>1776700</v>
      </c>
      <c r="Y101" s="90">
        <v>2375030</v>
      </c>
      <c r="AB101" s="90">
        <v>678776.52</v>
      </c>
      <c r="AC101" s="90">
        <v>214842.01</v>
      </c>
      <c r="AG101" s="72">
        <f>SUM(F101:H101)</f>
        <v>370899.8</v>
      </c>
      <c r="AH101" s="50">
        <f>SUM(K101:N101)</f>
        <v>0</v>
      </c>
      <c r="AI101" s="51">
        <f t="shared" si="5"/>
        <v>370899.8</v>
      </c>
      <c r="AJ101" s="48">
        <f t="shared" si="6"/>
        <v>3184031.5300000003</v>
      </c>
      <c r="AK101" s="47">
        <f t="shared" si="7"/>
        <v>3268648.5300000003</v>
      </c>
      <c r="AL101" s="56">
        <f t="shared" si="8"/>
        <v>-84617</v>
      </c>
    </row>
    <row r="102" spans="1:38" ht="15" thickBot="1" x14ac:dyDescent="0.25">
      <c r="A102" s="38" t="s">
        <v>399</v>
      </c>
      <c r="B102" s="38" t="s">
        <v>400</v>
      </c>
      <c r="C102" s="63">
        <v>2578</v>
      </c>
      <c r="D102" s="64" t="s">
        <v>781</v>
      </c>
      <c r="E102" s="251" t="s">
        <v>2895</v>
      </c>
      <c r="F102" s="89">
        <v>480199.45</v>
      </c>
      <c r="G102" s="89">
        <v>0</v>
      </c>
      <c r="H102" s="89">
        <v>8428.41</v>
      </c>
      <c r="I102" s="251">
        <v>1447387.87</v>
      </c>
      <c r="J102" s="251">
        <v>396251.98</v>
      </c>
      <c r="K102" s="232">
        <v>91000</v>
      </c>
      <c r="N102" s="232">
        <v>954.27</v>
      </c>
      <c r="R102" s="251">
        <v>2439714</v>
      </c>
      <c r="S102" s="73">
        <v>739130.81</v>
      </c>
      <c r="T102" s="73">
        <v>40000</v>
      </c>
      <c r="U102" s="73">
        <v>512.44000000000005</v>
      </c>
      <c r="W102" s="73">
        <v>1132650</v>
      </c>
      <c r="X102" s="73">
        <v>3000</v>
      </c>
      <c r="Y102" s="90">
        <v>1214672</v>
      </c>
      <c r="AB102" s="90">
        <v>266735.35999999999</v>
      </c>
      <c r="AC102" s="90">
        <v>267145.13</v>
      </c>
      <c r="AG102" s="72">
        <f>SUM(F102:H102)</f>
        <v>488627.86</v>
      </c>
      <c r="AH102" s="50">
        <f>SUM(K102:N102)</f>
        <v>91954.27</v>
      </c>
      <c r="AI102" s="51">
        <f t="shared" si="5"/>
        <v>396673.58999999997</v>
      </c>
      <c r="AJ102" s="48">
        <f t="shared" si="6"/>
        <v>1915293.25</v>
      </c>
      <c r="AK102" s="47">
        <f t="shared" si="7"/>
        <v>1748552.4899999998</v>
      </c>
      <c r="AL102" s="56">
        <f t="shared" si="8"/>
        <v>166740.76000000024</v>
      </c>
    </row>
    <row r="103" spans="1:38" ht="15" thickBot="1" x14ac:dyDescent="0.25">
      <c r="A103" s="38" t="s">
        <v>399</v>
      </c>
      <c r="B103" s="38" t="s">
        <v>400</v>
      </c>
      <c r="C103" s="63">
        <v>5205</v>
      </c>
      <c r="D103" s="64" t="s">
        <v>782</v>
      </c>
      <c r="E103" s="251" t="s">
        <v>2896</v>
      </c>
      <c r="F103" s="89">
        <v>169023.54</v>
      </c>
      <c r="G103" s="89">
        <v>0</v>
      </c>
      <c r="H103" s="89">
        <v>67393.06</v>
      </c>
      <c r="I103" s="251">
        <v>1037751.34</v>
      </c>
      <c r="J103" s="251">
        <v>201275.47</v>
      </c>
      <c r="K103" s="232">
        <v>0</v>
      </c>
      <c r="M103" s="232">
        <v>360</v>
      </c>
      <c r="N103" s="232">
        <v>908.46</v>
      </c>
      <c r="Q103" s="251">
        <v>-3050.56</v>
      </c>
      <c r="R103" s="251">
        <v>3137825</v>
      </c>
      <c r="S103" s="73">
        <v>944160.57</v>
      </c>
      <c r="U103" s="73">
        <v>472.02</v>
      </c>
      <c r="W103" s="73">
        <v>1740000</v>
      </c>
      <c r="X103" s="73">
        <v>3000</v>
      </c>
      <c r="Y103" s="90">
        <v>2047950</v>
      </c>
      <c r="Z103" s="90">
        <v>2520</v>
      </c>
      <c r="AB103" s="90">
        <v>328234.67</v>
      </c>
      <c r="AC103" s="90">
        <v>191982.58</v>
      </c>
      <c r="AG103" s="72">
        <f>SUM(F103:H103)</f>
        <v>236416.6</v>
      </c>
      <c r="AH103" s="50">
        <f>SUM(K103:N103)</f>
        <v>1268.46</v>
      </c>
      <c r="AI103" s="51">
        <f t="shared" si="5"/>
        <v>235148.14</v>
      </c>
      <c r="AJ103" s="48">
        <f t="shared" si="6"/>
        <v>2687632.59</v>
      </c>
      <c r="AK103" s="47">
        <f t="shared" si="7"/>
        <v>2570687.25</v>
      </c>
      <c r="AL103" s="56">
        <f t="shared" si="8"/>
        <v>116945.33999999985</v>
      </c>
    </row>
    <row r="104" spans="1:38" ht="15" thickBot="1" x14ac:dyDescent="0.25">
      <c r="A104" s="38" t="s">
        <v>399</v>
      </c>
      <c r="B104" s="38" t="s">
        <v>400</v>
      </c>
      <c r="C104" s="63">
        <v>2942</v>
      </c>
      <c r="D104" s="64" t="s">
        <v>783</v>
      </c>
      <c r="E104" s="251" t="s">
        <v>2899</v>
      </c>
      <c r="F104" s="89">
        <v>169674.91</v>
      </c>
      <c r="G104" s="89">
        <v>0</v>
      </c>
      <c r="H104" s="89">
        <v>76807.92</v>
      </c>
      <c r="I104" s="251">
        <v>1248154.07</v>
      </c>
      <c r="J104" s="251">
        <v>358384.96</v>
      </c>
      <c r="L104" s="232">
        <v>651.04</v>
      </c>
      <c r="N104" s="232">
        <v>4117.45</v>
      </c>
      <c r="Q104" s="251">
        <v>400555.98</v>
      </c>
      <c r="R104" s="251">
        <v>1499736.2</v>
      </c>
      <c r="S104" s="73">
        <v>1226427.1000000001</v>
      </c>
      <c r="U104" s="73">
        <v>117.47</v>
      </c>
      <c r="W104" s="73">
        <v>759870</v>
      </c>
      <c r="X104" s="73">
        <v>9000</v>
      </c>
      <c r="Y104" s="90">
        <v>1091470</v>
      </c>
      <c r="AB104" s="90">
        <v>474874.59</v>
      </c>
      <c r="AC104" s="90">
        <v>150334.04999999999</v>
      </c>
      <c r="AD104" s="90">
        <v>14771</v>
      </c>
      <c r="AG104" s="72">
        <f>SUM(F104:H104)</f>
        <v>246482.83000000002</v>
      </c>
      <c r="AH104" s="50">
        <f>SUM(K104:N104)</f>
        <v>4768.49</v>
      </c>
      <c r="AI104" s="51">
        <f t="shared" si="5"/>
        <v>241714.34000000003</v>
      </c>
      <c r="AJ104" s="48">
        <f t="shared" si="6"/>
        <v>1995414.57</v>
      </c>
      <c r="AK104" s="47">
        <f t="shared" si="7"/>
        <v>1731449.6400000001</v>
      </c>
      <c r="AL104" s="56">
        <f t="shared" si="8"/>
        <v>263964.92999999993</v>
      </c>
    </row>
    <row r="105" spans="1:38" ht="15" thickBot="1" x14ac:dyDescent="0.25">
      <c r="A105" s="38" t="s">
        <v>399</v>
      </c>
      <c r="B105" s="38" t="s">
        <v>400</v>
      </c>
      <c r="C105" s="63">
        <v>3193</v>
      </c>
      <c r="D105" s="64" t="s">
        <v>784</v>
      </c>
      <c r="E105" s="251" t="s">
        <v>2900</v>
      </c>
      <c r="F105" s="89">
        <v>538077.85</v>
      </c>
      <c r="G105" s="89">
        <v>0</v>
      </c>
      <c r="H105" s="89">
        <v>40548.519999999997</v>
      </c>
      <c r="I105" s="251">
        <v>571054.26</v>
      </c>
      <c r="J105" s="251">
        <v>306222.48</v>
      </c>
      <c r="L105" s="232">
        <v>2350.73</v>
      </c>
      <c r="N105" s="232">
        <v>2045.48</v>
      </c>
      <c r="Q105" s="251">
        <v>70153.490000000005</v>
      </c>
      <c r="R105" s="251">
        <v>2219622</v>
      </c>
      <c r="S105" s="73">
        <v>1137350.76</v>
      </c>
      <c r="U105" s="73">
        <v>546.77</v>
      </c>
      <c r="W105" s="73">
        <v>973110</v>
      </c>
      <c r="X105" s="73">
        <v>132678</v>
      </c>
      <c r="Y105" s="90">
        <v>1418520</v>
      </c>
      <c r="AB105" s="90">
        <v>443481.08</v>
      </c>
      <c r="AC105" s="90">
        <v>176404.8</v>
      </c>
      <c r="AF105" s="90">
        <v>12779</v>
      </c>
      <c r="AG105" s="72">
        <f>SUM(F105:H105)</f>
        <v>578626.37</v>
      </c>
      <c r="AH105" s="50">
        <f>SUM(K105:N105)</f>
        <v>4396.21</v>
      </c>
      <c r="AI105" s="51">
        <f t="shared" si="5"/>
        <v>574230.16</v>
      </c>
      <c r="AJ105" s="48">
        <f t="shared" si="6"/>
        <v>2243685.5300000003</v>
      </c>
      <c r="AK105" s="47">
        <f t="shared" si="7"/>
        <v>2051184.8800000001</v>
      </c>
      <c r="AL105" s="56">
        <f t="shared" si="8"/>
        <v>192500.65000000014</v>
      </c>
    </row>
    <row r="106" spans="1:38" ht="15" thickBot="1" x14ac:dyDescent="0.25">
      <c r="A106" s="38" t="s">
        <v>399</v>
      </c>
      <c r="B106" s="38" t="s">
        <v>400</v>
      </c>
      <c r="C106" s="63">
        <v>4152</v>
      </c>
      <c r="D106" s="64" t="s">
        <v>785</v>
      </c>
      <c r="E106" s="251" t="s">
        <v>2902</v>
      </c>
      <c r="F106" s="89">
        <v>209024.97</v>
      </c>
      <c r="G106" s="89">
        <v>0</v>
      </c>
      <c r="H106" s="89">
        <v>15063.25</v>
      </c>
      <c r="I106" s="251">
        <v>899471.45</v>
      </c>
      <c r="J106" s="251">
        <v>256455.35</v>
      </c>
      <c r="K106" s="232">
        <v>0</v>
      </c>
      <c r="L106" s="232">
        <v>17400</v>
      </c>
      <c r="N106" s="232">
        <v>34.85</v>
      </c>
      <c r="Q106" s="251">
        <v>41256</v>
      </c>
      <c r="R106" s="251">
        <v>1687514</v>
      </c>
      <c r="S106" s="73">
        <v>886883.71</v>
      </c>
      <c r="U106" s="73">
        <v>444.11</v>
      </c>
      <c r="W106" s="73">
        <v>167110</v>
      </c>
      <c r="X106" s="73">
        <v>5000</v>
      </c>
      <c r="Y106" s="90">
        <v>579571</v>
      </c>
      <c r="Z106" s="90">
        <v>5276</v>
      </c>
      <c r="AA106" s="90">
        <v>592</v>
      </c>
      <c r="AB106" s="90">
        <v>358949.65</v>
      </c>
      <c r="AC106" s="90">
        <v>151619.16</v>
      </c>
      <c r="AG106" s="72">
        <f>SUM(F106:H106)</f>
        <v>224088.22</v>
      </c>
      <c r="AH106" s="50">
        <f>SUM(K106:N106)</f>
        <v>17434.849999999999</v>
      </c>
      <c r="AI106" s="51">
        <f t="shared" si="5"/>
        <v>206653.37</v>
      </c>
      <c r="AJ106" s="48">
        <f t="shared" si="6"/>
        <v>1059437.8199999998</v>
      </c>
      <c r="AK106" s="47">
        <f t="shared" si="7"/>
        <v>1096007.81</v>
      </c>
      <c r="AL106" s="56">
        <f t="shared" si="8"/>
        <v>-36569.990000000224</v>
      </c>
    </row>
    <row r="107" spans="1:38" ht="15" thickBot="1" x14ac:dyDescent="0.25">
      <c r="A107" s="38" t="s">
        <v>403</v>
      </c>
      <c r="B107" s="38" t="s">
        <v>404</v>
      </c>
      <c r="C107" s="63">
        <v>4559</v>
      </c>
      <c r="D107" s="64" t="s">
        <v>786</v>
      </c>
      <c r="E107" s="251" t="s">
        <v>2904</v>
      </c>
      <c r="F107" s="89">
        <v>891677.41</v>
      </c>
      <c r="G107" s="89">
        <v>0</v>
      </c>
      <c r="H107" s="89">
        <v>78619.42</v>
      </c>
      <c r="I107" s="251">
        <v>864183.37</v>
      </c>
      <c r="J107" s="251">
        <v>212797.5</v>
      </c>
      <c r="K107" s="232">
        <v>0</v>
      </c>
      <c r="N107" s="232">
        <v>698.2</v>
      </c>
      <c r="Q107" s="251">
        <v>79121.8</v>
      </c>
      <c r="R107" s="251">
        <v>4303318.3099999996</v>
      </c>
      <c r="S107" s="73">
        <v>1470691.13</v>
      </c>
      <c r="T107" s="73">
        <v>216997</v>
      </c>
      <c r="U107" s="73">
        <v>962.01</v>
      </c>
      <c r="W107" s="73">
        <v>2044865</v>
      </c>
      <c r="Y107" s="90">
        <v>2613725</v>
      </c>
      <c r="AB107" s="90">
        <v>591139.47</v>
      </c>
      <c r="AC107" s="90">
        <v>127633.60000000001</v>
      </c>
      <c r="AG107" s="72">
        <f>SUM(F107:H107)</f>
        <v>970296.83000000007</v>
      </c>
      <c r="AH107" s="50">
        <f>SUM(K107:N107)</f>
        <v>698.2</v>
      </c>
      <c r="AI107" s="51">
        <f t="shared" si="5"/>
        <v>969598.63000000012</v>
      </c>
      <c r="AJ107" s="48">
        <f t="shared" si="6"/>
        <v>3733515.1399999997</v>
      </c>
      <c r="AK107" s="47">
        <f t="shared" si="7"/>
        <v>3332498.07</v>
      </c>
      <c r="AL107" s="56">
        <f t="shared" si="8"/>
        <v>401017.06999999983</v>
      </c>
    </row>
    <row r="108" spans="1:38" ht="15" thickBot="1" x14ac:dyDescent="0.25">
      <c r="A108" s="38" t="s">
        <v>403</v>
      </c>
      <c r="B108" s="38" t="s">
        <v>404</v>
      </c>
      <c r="C108" s="63">
        <v>1402</v>
      </c>
      <c r="D108" s="64" t="s">
        <v>787</v>
      </c>
      <c r="E108" s="251" t="s">
        <v>2905</v>
      </c>
      <c r="F108" s="89">
        <v>390756.2</v>
      </c>
      <c r="G108" s="89">
        <v>0</v>
      </c>
      <c r="H108" s="89">
        <v>7126.53</v>
      </c>
      <c r="I108" s="251">
        <v>670207.03</v>
      </c>
      <c r="J108" s="251">
        <v>230897.06</v>
      </c>
      <c r="K108" s="232">
        <v>0</v>
      </c>
      <c r="L108" s="232">
        <v>1865</v>
      </c>
      <c r="N108" s="232">
        <v>783.91</v>
      </c>
      <c r="Q108" s="251">
        <v>10700</v>
      </c>
      <c r="R108" s="251">
        <v>2346487</v>
      </c>
      <c r="S108" s="73">
        <v>727141.74</v>
      </c>
      <c r="T108" s="73">
        <v>52617</v>
      </c>
      <c r="U108" s="73">
        <v>503.6</v>
      </c>
      <c r="W108" s="73">
        <v>1177525.3</v>
      </c>
      <c r="Y108" s="90">
        <v>1358525.3</v>
      </c>
      <c r="AB108" s="90">
        <v>347121.93</v>
      </c>
      <c r="AC108" s="90">
        <v>160297.65</v>
      </c>
      <c r="AF108" s="90">
        <v>20000</v>
      </c>
      <c r="AG108" s="72">
        <f>SUM(F108:H108)</f>
        <v>397882.73000000004</v>
      </c>
      <c r="AH108" s="50">
        <f>SUM(K108:N108)</f>
        <v>2648.91</v>
      </c>
      <c r="AI108" s="51">
        <f t="shared" si="5"/>
        <v>395233.82000000007</v>
      </c>
      <c r="AJ108" s="48">
        <f t="shared" si="6"/>
        <v>1957787.6400000001</v>
      </c>
      <c r="AK108" s="47">
        <f t="shared" si="7"/>
        <v>1885944.88</v>
      </c>
      <c r="AL108" s="56">
        <f t="shared" si="8"/>
        <v>71842.760000000242</v>
      </c>
    </row>
    <row r="109" spans="1:38" ht="15" thickBot="1" x14ac:dyDescent="0.25">
      <c r="A109" s="38" t="s">
        <v>403</v>
      </c>
      <c r="B109" s="38" t="s">
        <v>404</v>
      </c>
      <c r="C109" s="63">
        <v>4041</v>
      </c>
      <c r="D109" s="64" t="s">
        <v>788</v>
      </c>
      <c r="E109" s="251" t="s">
        <v>2906</v>
      </c>
      <c r="F109" s="89">
        <v>646605.27</v>
      </c>
      <c r="G109" s="89">
        <v>0</v>
      </c>
      <c r="H109" s="89">
        <v>68830.98</v>
      </c>
      <c r="I109" s="251">
        <v>1017536.11</v>
      </c>
      <c r="J109" s="251">
        <v>257740.79999999999</v>
      </c>
      <c r="K109" s="232">
        <v>0</v>
      </c>
      <c r="L109" s="232">
        <v>30951.13</v>
      </c>
      <c r="N109" s="232">
        <v>1200.74</v>
      </c>
      <c r="Q109" s="251">
        <v>14300</v>
      </c>
      <c r="R109" s="251">
        <v>2125037.4300000002</v>
      </c>
      <c r="S109" s="73">
        <v>1336253</v>
      </c>
      <c r="U109" s="73">
        <v>673.65</v>
      </c>
      <c r="W109" s="73">
        <v>1149601.5</v>
      </c>
      <c r="X109" s="73">
        <v>458100</v>
      </c>
      <c r="Y109" s="90">
        <v>1597901.5</v>
      </c>
      <c r="AB109" s="90">
        <v>701470.25</v>
      </c>
      <c r="AC109" s="90">
        <v>171645.4</v>
      </c>
      <c r="AF109" s="90">
        <v>500</v>
      </c>
      <c r="AG109" s="72">
        <f>SUM(F109:H109)</f>
        <v>715436.25</v>
      </c>
      <c r="AH109" s="50">
        <f>SUM(K109:N109)</f>
        <v>32151.870000000003</v>
      </c>
      <c r="AI109" s="51">
        <f t="shared" si="5"/>
        <v>683284.38</v>
      </c>
      <c r="AJ109" s="48">
        <f t="shared" si="6"/>
        <v>2944628.15</v>
      </c>
      <c r="AK109" s="47">
        <f t="shared" si="7"/>
        <v>2471517.15</v>
      </c>
      <c r="AL109" s="56">
        <f t="shared" si="8"/>
        <v>473111</v>
      </c>
    </row>
    <row r="110" spans="1:38" ht="15" thickBot="1" x14ac:dyDescent="0.25">
      <c r="A110" s="38" t="s">
        <v>403</v>
      </c>
      <c r="B110" s="38" t="s">
        <v>404</v>
      </c>
      <c r="C110" s="63">
        <v>3664</v>
      </c>
      <c r="D110" s="64" t="s">
        <v>789</v>
      </c>
      <c r="E110" s="251" t="s">
        <v>2907</v>
      </c>
      <c r="F110" s="89">
        <v>751725.6</v>
      </c>
      <c r="G110" s="89">
        <v>0</v>
      </c>
      <c r="H110" s="89">
        <v>2535.19</v>
      </c>
      <c r="I110" s="251">
        <v>2917114.41</v>
      </c>
      <c r="J110" s="251">
        <v>171740.69</v>
      </c>
      <c r="K110" s="232">
        <v>0</v>
      </c>
      <c r="L110" s="232">
        <v>34591.99</v>
      </c>
      <c r="N110" s="232">
        <v>434.37</v>
      </c>
      <c r="Q110" s="251">
        <v>16700</v>
      </c>
      <c r="R110" s="251">
        <v>1196485.3400000001</v>
      </c>
      <c r="S110" s="73">
        <v>1221156.6499999999</v>
      </c>
      <c r="U110" s="73">
        <v>1123.24</v>
      </c>
      <c r="W110" s="73">
        <v>820325</v>
      </c>
      <c r="X110" s="73">
        <v>702504</v>
      </c>
      <c r="Y110" s="90">
        <v>1401225</v>
      </c>
      <c r="AB110" s="90">
        <v>852040.09</v>
      </c>
      <c r="AC110" s="90">
        <v>207414.5</v>
      </c>
      <c r="AF110" s="90">
        <v>500</v>
      </c>
      <c r="AG110" s="72">
        <f>SUM(F110:H110)</f>
        <v>754260.78999999992</v>
      </c>
      <c r="AH110" s="50">
        <f>SUM(K110:N110)</f>
        <v>35026.36</v>
      </c>
      <c r="AI110" s="51">
        <f t="shared" si="5"/>
        <v>719234.42999999993</v>
      </c>
      <c r="AJ110" s="48">
        <f t="shared" si="6"/>
        <v>2745108.8899999997</v>
      </c>
      <c r="AK110" s="47">
        <f t="shared" si="7"/>
        <v>2461179.59</v>
      </c>
      <c r="AL110" s="56">
        <f t="shared" si="8"/>
        <v>283929.29999999981</v>
      </c>
    </row>
    <row r="111" spans="1:38" ht="15" thickBot="1" x14ac:dyDescent="0.25">
      <c r="A111" s="38" t="s">
        <v>403</v>
      </c>
      <c r="B111" s="38" t="s">
        <v>404</v>
      </c>
      <c r="C111" s="63">
        <v>1748</v>
      </c>
      <c r="D111" s="64" t="s">
        <v>790</v>
      </c>
      <c r="E111" s="251" t="s">
        <v>2925</v>
      </c>
      <c r="F111" s="89">
        <v>387019.01</v>
      </c>
      <c r="G111" s="89">
        <v>0</v>
      </c>
      <c r="H111" s="89">
        <v>635.02</v>
      </c>
      <c r="I111" s="251">
        <v>500881.4</v>
      </c>
      <c r="J111" s="251">
        <v>217206.3</v>
      </c>
      <c r="K111" s="232">
        <v>0</v>
      </c>
      <c r="N111" s="232">
        <v>837.65</v>
      </c>
      <c r="Q111" s="251">
        <v>100584.89</v>
      </c>
      <c r="R111" s="251">
        <v>1169693.49</v>
      </c>
      <c r="S111" s="73">
        <v>776496.7</v>
      </c>
      <c r="U111" s="73">
        <v>440.19</v>
      </c>
      <c r="W111" s="73">
        <v>722754</v>
      </c>
      <c r="Y111" s="90">
        <v>942286</v>
      </c>
      <c r="AB111" s="90">
        <v>359832.39</v>
      </c>
      <c r="AC111" s="90">
        <v>153595.48000000001</v>
      </c>
      <c r="AG111" s="72">
        <f>SUM(F111:H111)</f>
        <v>387654.03</v>
      </c>
      <c r="AH111" s="50">
        <f>SUM(K111:N111)</f>
        <v>837.65</v>
      </c>
      <c r="AI111" s="51">
        <f t="shared" si="5"/>
        <v>386816.38</v>
      </c>
      <c r="AJ111" s="48">
        <f t="shared" si="6"/>
        <v>1499690.89</v>
      </c>
      <c r="AK111" s="47">
        <f t="shared" si="7"/>
        <v>1455713.87</v>
      </c>
      <c r="AL111" s="56">
        <f t="shared" si="8"/>
        <v>43977.019999999786</v>
      </c>
    </row>
    <row r="112" spans="1:38" ht="15" thickBot="1" x14ac:dyDescent="0.25">
      <c r="A112" s="38" t="s">
        <v>407</v>
      </c>
      <c r="B112" s="38" t="s">
        <v>408</v>
      </c>
      <c r="C112" s="63">
        <v>5082</v>
      </c>
      <c r="D112" s="64" t="s">
        <v>791</v>
      </c>
      <c r="E112" s="251" t="s">
        <v>2908</v>
      </c>
      <c r="F112" s="89">
        <v>1308149.77</v>
      </c>
      <c r="G112" s="89">
        <v>107624.93</v>
      </c>
      <c r="H112" s="89">
        <v>74659.350000000006</v>
      </c>
      <c r="I112" s="251">
        <v>1384514.2</v>
      </c>
      <c r="J112" s="251">
        <v>233530.57</v>
      </c>
      <c r="K112" s="232">
        <v>0</v>
      </c>
      <c r="L112" s="232">
        <v>61200</v>
      </c>
      <c r="M112" s="232">
        <v>161000</v>
      </c>
      <c r="N112" s="232">
        <v>1020.18</v>
      </c>
      <c r="R112" s="251">
        <v>620039.24</v>
      </c>
      <c r="S112" s="73">
        <v>2237692.92</v>
      </c>
      <c r="U112" s="73">
        <v>1958.98</v>
      </c>
      <c r="W112" s="73">
        <v>1169462</v>
      </c>
      <c r="X112" s="73">
        <v>114500</v>
      </c>
      <c r="Y112" s="90">
        <v>1575862</v>
      </c>
      <c r="AB112" s="90">
        <v>1446748.36</v>
      </c>
      <c r="AC112" s="90">
        <v>221699.53</v>
      </c>
      <c r="AG112" s="72">
        <f>SUM(F112:H112)</f>
        <v>1490434.05</v>
      </c>
      <c r="AH112" s="50">
        <f>SUM(K112:N112)</f>
        <v>223220.18</v>
      </c>
      <c r="AI112" s="51">
        <f t="shared" si="5"/>
        <v>1267213.8700000001</v>
      </c>
      <c r="AJ112" s="48">
        <f t="shared" si="6"/>
        <v>3523613.9</v>
      </c>
      <c r="AK112" s="47">
        <f t="shared" si="7"/>
        <v>3244309.89</v>
      </c>
      <c r="AL112" s="56">
        <f t="shared" si="8"/>
        <v>279304.00999999978</v>
      </c>
    </row>
    <row r="113" spans="1:38" ht="15" thickBot="1" x14ac:dyDescent="0.25">
      <c r="A113" s="38" t="s">
        <v>407</v>
      </c>
      <c r="B113" s="38" t="s">
        <v>408</v>
      </c>
      <c r="C113" s="63">
        <v>5235</v>
      </c>
      <c r="D113" s="64" t="s">
        <v>792</v>
      </c>
      <c r="E113" s="251" t="s">
        <v>2909</v>
      </c>
      <c r="F113" s="89">
        <v>1246826.9099999999</v>
      </c>
      <c r="G113" s="89">
        <v>59700</v>
      </c>
      <c r="H113" s="89">
        <v>28489.73</v>
      </c>
      <c r="I113" s="251">
        <v>555826.16</v>
      </c>
      <c r="J113" s="251">
        <v>112696.6</v>
      </c>
      <c r="M113" s="232">
        <v>301799</v>
      </c>
      <c r="N113" s="232">
        <v>0</v>
      </c>
      <c r="P113" s="251">
        <v>-1949471.62</v>
      </c>
      <c r="Q113" s="251">
        <v>43628</v>
      </c>
      <c r="S113" s="73">
        <v>1983084.92</v>
      </c>
      <c r="U113" s="73">
        <v>732.76</v>
      </c>
      <c r="W113" s="73">
        <v>1163300</v>
      </c>
      <c r="X113" s="73">
        <v>124800</v>
      </c>
      <c r="Y113" s="90">
        <v>1774920</v>
      </c>
      <c r="Z113" s="90">
        <v>576</v>
      </c>
      <c r="AA113" s="90">
        <v>22297</v>
      </c>
      <c r="AB113" s="90">
        <v>1055819.9099999999</v>
      </c>
      <c r="AC113" s="90">
        <v>53558.84</v>
      </c>
      <c r="AG113" s="72">
        <f>SUM(F113:H113)</f>
        <v>1335016.6399999999</v>
      </c>
      <c r="AH113" s="50">
        <f>SUM(K113:N113)</f>
        <v>301799</v>
      </c>
      <c r="AI113" s="51">
        <f t="shared" si="5"/>
        <v>1033217.6399999999</v>
      </c>
      <c r="AJ113" s="48">
        <f t="shared" si="6"/>
        <v>3271917.6799999997</v>
      </c>
      <c r="AK113" s="47">
        <f t="shared" si="7"/>
        <v>2907171.75</v>
      </c>
      <c r="AL113" s="56">
        <f t="shared" si="8"/>
        <v>364745.9299999997</v>
      </c>
    </row>
    <row r="114" spans="1:38" ht="15" thickBot="1" x14ac:dyDescent="0.25">
      <c r="A114" s="38" t="s">
        <v>407</v>
      </c>
      <c r="B114" s="38" t="s">
        <v>408</v>
      </c>
      <c r="C114" s="63">
        <v>2707</v>
      </c>
      <c r="D114" s="64" t="s">
        <v>793</v>
      </c>
      <c r="E114" s="251" t="s">
        <v>2910</v>
      </c>
      <c r="F114" s="89">
        <v>733799.33</v>
      </c>
      <c r="G114" s="89">
        <v>42600</v>
      </c>
      <c r="H114" s="89">
        <v>50633.7</v>
      </c>
      <c r="I114" s="251">
        <v>864188.94</v>
      </c>
      <c r="J114" s="251">
        <v>128191.88</v>
      </c>
      <c r="M114" s="232">
        <v>132372</v>
      </c>
      <c r="P114" s="251">
        <v>390534.44</v>
      </c>
      <c r="Q114" s="251">
        <v>-2</v>
      </c>
      <c r="R114" s="251">
        <v>1131001.29</v>
      </c>
      <c r="S114" s="73">
        <v>1100686.74</v>
      </c>
      <c r="U114" s="73">
        <v>992.49</v>
      </c>
      <c r="W114" s="73">
        <v>660240</v>
      </c>
      <c r="Y114" s="90">
        <v>972440</v>
      </c>
      <c r="AB114" s="90">
        <v>592635.68000000005</v>
      </c>
      <c r="AC114" s="90">
        <v>19358.43</v>
      </c>
      <c r="AG114" s="72">
        <f>SUM(F114:H114)</f>
        <v>827033.02999999991</v>
      </c>
      <c r="AH114" s="50">
        <f>SUM(K114:N114)</f>
        <v>132372</v>
      </c>
      <c r="AI114" s="51">
        <f t="shared" si="5"/>
        <v>694661.02999999991</v>
      </c>
      <c r="AJ114" s="48">
        <f t="shared" si="6"/>
        <v>1761919.23</v>
      </c>
      <c r="AK114" s="47">
        <f t="shared" si="7"/>
        <v>1584434.11</v>
      </c>
      <c r="AL114" s="56">
        <f t="shared" si="8"/>
        <v>177485.11999999988</v>
      </c>
    </row>
    <row r="115" spans="1:38" ht="15" thickBot="1" x14ac:dyDescent="0.25">
      <c r="A115" s="38" t="s">
        <v>407</v>
      </c>
      <c r="B115" s="38" t="s">
        <v>408</v>
      </c>
      <c r="C115" s="63">
        <v>4472</v>
      </c>
      <c r="D115" s="64" t="s">
        <v>794</v>
      </c>
      <c r="E115" s="251" t="s">
        <v>2911</v>
      </c>
      <c r="F115" s="89">
        <v>940461.12</v>
      </c>
      <c r="G115" s="89">
        <v>80334.880000000005</v>
      </c>
      <c r="H115" s="89">
        <v>40694.239999999998</v>
      </c>
      <c r="I115" s="251">
        <v>864611.28</v>
      </c>
      <c r="J115" s="251">
        <v>371367.89</v>
      </c>
      <c r="N115" s="232">
        <v>0</v>
      </c>
      <c r="R115" s="251">
        <v>1731639.01</v>
      </c>
      <c r="S115" s="73">
        <v>2196496.9700000002</v>
      </c>
      <c r="T115" s="73">
        <v>221089</v>
      </c>
      <c r="U115" s="73">
        <v>1122.05</v>
      </c>
      <c r="W115" s="73">
        <v>1559000</v>
      </c>
      <c r="Y115" s="90">
        <v>2208250</v>
      </c>
      <c r="AA115" s="90">
        <v>9885</v>
      </c>
      <c r="AB115" s="90">
        <v>1362967.43</v>
      </c>
      <c r="AC115" s="90">
        <v>113254.19</v>
      </c>
      <c r="AG115" s="72">
        <f>SUM(F115:H115)</f>
        <v>1061490.24</v>
      </c>
      <c r="AH115" s="50">
        <f>SUM(K115:N115)</f>
        <v>0</v>
      </c>
      <c r="AI115" s="51">
        <f t="shared" si="5"/>
        <v>1061490.24</v>
      </c>
      <c r="AJ115" s="48">
        <f t="shared" si="6"/>
        <v>3977708.02</v>
      </c>
      <c r="AK115" s="47">
        <f t="shared" si="7"/>
        <v>3694356.6199999996</v>
      </c>
      <c r="AL115" s="56">
        <f t="shared" si="8"/>
        <v>283351.40000000037</v>
      </c>
    </row>
    <row r="116" spans="1:38" ht="15" thickBot="1" x14ac:dyDescent="0.25">
      <c r="A116" s="38" t="s">
        <v>407</v>
      </c>
      <c r="B116" s="38" t="s">
        <v>408</v>
      </c>
      <c r="C116" s="63">
        <v>1392</v>
      </c>
      <c r="D116" s="64" t="s">
        <v>795</v>
      </c>
      <c r="E116" s="251" t="s">
        <v>2912</v>
      </c>
      <c r="F116" s="89">
        <v>318351.55</v>
      </c>
      <c r="G116" s="89">
        <v>11000</v>
      </c>
      <c r="H116" s="89">
        <v>33988.92</v>
      </c>
      <c r="I116" s="251">
        <v>553144.69999999995</v>
      </c>
      <c r="J116" s="251">
        <v>204744.19</v>
      </c>
      <c r="K116" s="232">
        <v>0</v>
      </c>
      <c r="M116" s="232">
        <v>45921</v>
      </c>
      <c r="N116" s="232">
        <v>301.70999999999998</v>
      </c>
      <c r="Q116" s="251">
        <v>-74.77</v>
      </c>
      <c r="R116" s="251">
        <v>2353915.73</v>
      </c>
      <c r="S116" s="73">
        <v>666607.91</v>
      </c>
      <c r="U116" s="73">
        <v>244</v>
      </c>
      <c r="W116" s="73">
        <v>596910</v>
      </c>
      <c r="Y116" s="90">
        <v>690510</v>
      </c>
      <c r="AA116" s="90">
        <v>6712</v>
      </c>
      <c r="AB116" s="90">
        <v>417236</v>
      </c>
      <c r="AC116" s="90">
        <v>82369.87</v>
      </c>
      <c r="AE116" s="90">
        <v>30000</v>
      </c>
      <c r="AG116" s="72">
        <f>SUM(F116:H116)</f>
        <v>363340.47</v>
      </c>
      <c r="AH116" s="50">
        <f>SUM(K116:N116)</f>
        <v>46222.71</v>
      </c>
      <c r="AI116" s="51">
        <f t="shared" si="5"/>
        <v>317117.75999999995</v>
      </c>
      <c r="AJ116" s="48">
        <f t="shared" si="6"/>
        <v>1263761.9100000001</v>
      </c>
      <c r="AK116" s="47">
        <f t="shared" si="7"/>
        <v>1226827.8700000001</v>
      </c>
      <c r="AL116" s="56">
        <f t="shared" si="8"/>
        <v>36934.040000000037</v>
      </c>
    </row>
    <row r="117" spans="1:38" ht="15" thickBot="1" x14ac:dyDescent="0.25">
      <c r="A117" s="38" t="s">
        <v>407</v>
      </c>
      <c r="B117" s="38" t="s">
        <v>408</v>
      </c>
      <c r="C117" s="63">
        <v>4729</v>
      </c>
      <c r="D117" s="64" t="s">
        <v>796</v>
      </c>
      <c r="E117" s="251" t="s">
        <v>2913</v>
      </c>
      <c r="F117" s="89">
        <v>1169370</v>
      </c>
      <c r="G117" s="89">
        <v>153760</v>
      </c>
      <c r="H117" s="89">
        <v>70794.91</v>
      </c>
      <c r="I117" s="251">
        <v>2457944.79</v>
      </c>
      <c r="J117" s="251">
        <v>495235.96</v>
      </c>
      <c r="K117" s="232">
        <v>7715</v>
      </c>
      <c r="N117" s="232">
        <v>859.62</v>
      </c>
      <c r="Q117" s="251">
        <v>129</v>
      </c>
      <c r="R117" s="251">
        <v>1221990.08</v>
      </c>
      <c r="S117" s="73">
        <v>3306279.78</v>
      </c>
      <c r="U117" s="73">
        <v>1593.53</v>
      </c>
      <c r="W117" s="73">
        <v>1567100</v>
      </c>
      <c r="Y117" s="90">
        <v>2576433</v>
      </c>
      <c r="Z117" s="90">
        <v>500</v>
      </c>
      <c r="AA117" s="90">
        <v>23197</v>
      </c>
      <c r="AB117" s="90">
        <v>1336452.53</v>
      </c>
      <c r="AC117" s="90">
        <v>93709.07</v>
      </c>
      <c r="AG117" s="72">
        <f>SUM(F117:H117)</f>
        <v>1393924.91</v>
      </c>
      <c r="AH117" s="50">
        <f>SUM(K117:N117)</f>
        <v>8574.6200000000008</v>
      </c>
      <c r="AI117" s="51">
        <f t="shared" si="5"/>
        <v>1385350.2899999998</v>
      </c>
      <c r="AJ117" s="48">
        <f t="shared" si="6"/>
        <v>4874973.3099999996</v>
      </c>
      <c r="AK117" s="47">
        <f t="shared" si="7"/>
        <v>4030291.6</v>
      </c>
      <c r="AL117" s="56">
        <f t="shared" si="8"/>
        <v>844681.7099999995</v>
      </c>
    </row>
    <row r="118" spans="1:38" ht="15" thickBot="1" x14ac:dyDescent="0.25">
      <c r="A118" s="38" t="s">
        <v>411</v>
      </c>
      <c r="B118" s="38" t="s">
        <v>412</v>
      </c>
      <c r="C118" s="63">
        <v>3571</v>
      </c>
      <c r="D118" s="64" t="s">
        <v>797</v>
      </c>
      <c r="E118" s="251" t="s">
        <v>2914</v>
      </c>
      <c r="F118" s="89">
        <v>722827.19</v>
      </c>
      <c r="G118" s="89">
        <v>0</v>
      </c>
      <c r="H118" s="89">
        <v>111524.7</v>
      </c>
      <c r="I118" s="251">
        <v>929906.43</v>
      </c>
      <c r="J118" s="251">
        <v>85636.3</v>
      </c>
      <c r="L118" s="232">
        <v>27560.560000000001</v>
      </c>
      <c r="M118" s="232">
        <v>88600</v>
      </c>
      <c r="N118" s="232">
        <v>5671</v>
      </c>
      <c r="Q118" s="251">
        <v>181.57</v>
      </c>
      <c r="R118" s="251">
        <v>1488507.55</v>
      </c>
      <c r="S118" s="73">
        <v>1171964.6200000001</v>
      </c>
      <c r="T118" s="73">
        <v>57710</v>
      </c>
      <c r="U118" s="73">
        <v>1094.5899999999999</v>
      </c>
      <c r="V118" s="73">
        <v>50</v>
      </c>
      <c r="W118" s="73">
        <v>933724.7</v>
      </c>
      <c r="Y118" s="90">
        <v>1340004.7</v>
      </c>
      <c r="AB118" s="90">
        <v>501392.47</v>
      </c>
      <c r="AC118" s="90">
        <v>129698.16</v>
      </c>
      <c r="AG118" s="72">
        <f>SUM(F118:H118)</f>
        <v>834351.8899999999</v>
      </c>
      <c r="AH118" s="50">
        <f>SUM(K118:N118)</f>
        <v>121831.56</v>
      </c>
      <c r="AI118" s="51">
        <f t="shared" si="5"/>
        <v>712520.32999999984</v>
      </c>
      <c r="AJ118" s="48">
        <f t="shared" si="6"/>
        <v>2164543.91</v>
      </c>
      <c r="AK118" s="47">
        <f t="shared" si="7"/>
        <v>1971095.3299999998</v>
      </c>
      <c r="AL118" s="56">
        <f t="shared" si="8"/>
        <v>193448.58000000031</v>
      </c>
    </row>
    <row r="119" spans="1:38" ht="15" thickBot="1" x14ac:dyDescent="0.25">
      <c r="A119" s="38" t="s">
        <v>411</v>
      </c>
      <c r="B119" s="38" t="s">
        <v>412</v>
      </c>
      <c r="C119" s="63">
        <v>3383</v>
      </c>
      <c r="D119" s="64" t="s">
        <v>798</v>
      </c>
      <c r="E119" s="251" t="s">
        <v>2915</v>
      </c>
      <c r="F119" s="89">
        <v>1129405.6499999999</v>
      </c>
      <c r="G119" s="89">
        <v>0</v>
      </c>
      <c r="H119" s="89">
        <v>58148.11</v>
      </c>
      <c r="I119" s="251">
        <v>636424.15</v>
      </c>
      <c r="J119" s="251">
        <v>150761.04</v>
      </c>
      <c r="L119" s="232">
        <v>20200</v>
      </c>
      <c r="M119" s="232">
        <v>426689</v>
      </c>
      <c r="Q119" s="251">
        <v>54999.83</v>
      </c>
      <c r="R119" s="251">
        <v>1247302.3600000001</v>
      </c>
      <c r="S119" s="73">
        <v>838233.93</v>
      </c>
      <c r="U119" s="73">
        <v>1287.99</v>
      </c>
      <c r="W119" s="73">
        <v>804576</v>
      </c>
      <c r="Y119" s="90">
        <v>1103496</v>
      </c>
      <c r="AB119" s="90">
        <v>282426.55</v>
      </c>
      <c r="AC119" s="90">
        <v>109152.87</v>
      </c>
      <c r="AG119" s="72">
        <f>SUM(F119:H119)</f>
        <v>1187553.76</v>
      </c>
      <c r="AH119" s="50">
        <f>SUM(K119:N119)</f>
        <v>446889</v>
      </c>
      <c r="AI119" s="51">
        <f t="shared" si="5"/>
        <v>740664.76</v>
      </c>
      <c r="AJ119" s="48">
        <f t="shared" si="6"/>
        <v>1644097.92</v>
      </c>
      <c r="AK119" s="47">
        <f t="shared" si="7"/>
        <v>1495075.42</v>
      </c>
      <c r="AL119" s="56">
        <f t="shared" si="8"/>
        <v>149022.5</v>
      </c>
    </row>
    <row r="120" spans="1:38" ht="15" thickBot="1" x14ac:dyDescent="0.25">
      <c r="A120" s="38" t="s">
        <v>411</v>
      </c>
      <c r="B120" s="38" t="s">
        <v>412</v>
      </c>
      <c r="C120" s="63">
        <v>3666</v>
      </c>
      <c r="D120" s="64" t="s">
        <v>799</v>
      </c>
      <c r="E120" s="251" t="s">
        <v>2916</v>
      </c>
      <c r="F120" s="89">
        <v>780004.09</v>
      </c>
      <c r="G120" s="89">
        <v>0</v>
      </c>
      <c r="H120" s="89">
        <v>13847.07</v>
      </c>
      <c r="I120" s="251">
        <v>559294.82999999996</v>
      </c>
      <c r="J120" s="251">
        <v>64887.88</v>
      </c>
      <c r="K120" s="232">
        <v>0</v>
      </c>
      <c r="L120" s="232">
        <v>67387</v>
      </c>
      <c r="N120" s="232">
        <v>6340.4</v>
      </c>
      <c r="R120" s="251">
        <v>1693308.65</v>
      </c>
      <c r="S120" s="73">
        <v>1189172.4099999999</v>
      </c>
      <c r="U120" s="73">
        <v>1452.39</v>
      </c>
      <c r="W120" s="73">
        <v>1366360</v>
      </c>
      <c r="X120" s="73">
        <v>945</v>
      </c>
      <c r="Y120" s="90">
        <v>1829060</v>
      </c>
      <c r="AB120" s="90">
        <v>593421.48</v>
      </c>
      <c r="AC120" s="90">
        <v>93123.71</v>
      </c>
      <c r="AG120" s="72">
        <f>SUM(F120:H120)</f>
        <v>793851.15999999992</v>
      </c>
      <c r="AH120" s="50">
        <f>SUM(K120:N120)</f>
        <v>73727.399999999994</v>
      </c>
      <c r="AI120" s="51">
        <f t="shared" si="5"/>
        <v>720123.75999999989</v>
      </c>
      <c r="AJ120" s="48">
        <f t="shared" si="6"/>
        <v>2557929.7999999998</v>
      </c>
      <c r="AK120" s="47">
        <f t="shared" si="7"/>
        <v>2515605.19</v>
      </c>
      <c r="AL120" s="56">
        <f t="shared" si="8"/>
        <v>42324.60999999987</v>
      </c>
    </row>
    <row r="121" spans="1:38" ht="15" thickBot="1" x14ac:dyDescent="0.25">
      <c r="A121" s="38" t="s">
        <v>411</v>
      </c>
      <c r="B121" s="38" t="s">
        <v>412</v>
      </c>
      <c r="C121" s="63">
        <v>4139</v>
      </c>
      <c r="D121" s="64" t="s">
        <v>800</v>
      </c>
      <c r="E121" s="251" t="s">
        <v>2917</v>
      </c>
      <c r="F121" s="89">
        <v>814550.76</v>
      </c>
      <c r="G121" s="89">
        <v>0</v>
      </c>
      <c r="H121" s="89">
        <v>184925.3</v>
      </c>
      <c r="I121" s="251">
        <v>989315.39</v>
      </c>
      <c r="J121" s="251">
        <v>45130.96</v>
      </c>
      <c r="L121" s="232">
        <v>84813.9</v>
      </c>
      <c r="M121" s="232">
        <v>106761</v>
      </c>
      <c r="N121" s="232">
        <v>0</v>
      </c>
      <c r="Q121" s="251">
        <v>-60000</v>
      </c>
      <c r="R121" s="251">
        <v>2084116.46</v>
      </c>
      <c r="S121" s="73">
        <v>1232414.1599999999</v>
      </c>
      <c r="T121" s="73">
        <v>161130</v>
      </c>
      <c r="U121" s="73">
        <v>1150.1400000000001</v>
      </c>
      <c r="V121" s="73">
        <v>400</v>
      </c>
      <c r="W121" s="73">
        <v>852230</v>
      </c>
      <c r="Y121" s="90">
        <v>1199430</v>
      </c>
      <c r="Z121" s="90">
        <v>6434</v>
      </c>
      <c r="AB121" s="90">
        <v>352370.37</v>
      </c>
      <c r="AC121" s="90">
        <v>219930.9</v>
      </c>
      <c r="AG121" s="72">
        <f>SUM(F121:H121)</f>
        <v>999476.06</v>
      </c>
      <c r="AH121" s="50">
        <f>SUM(K121:N121)</f>
        <v>191574.9</v>
      </c>
      <c r="AI121" s="51">
        <f t="shared" si="5"/>
        <v>807901.16</v>
      </c>
      <c r="AJ121" s="48">
        <f t="shared" si="6"/>
        <v>2247324.2999999998</v>
      </c>
      <c r="AK121" s="47">
        <f t="shared" si="7"/>
        <v>1778165.27</v>
      </c>
      <c r="AL121" s="56">
        <f t="shared" si="8"/>
        <v>469159.0299999998</v>
      </c>
    </row>
    <row r="122" spans="1:38" ht="15" thickBot="1" x14ac:dyDescent="0.25">
      <c r="A122" s="38" t="s">
        <v>411</v>
      </c>
      <c r="B122" s="38" t="s">
        <v>412</v>
      </c>
      <c r="C122" s="63">
        <v>1457</v>
      </c>
      <c r="D122" s="64" t="s">
        <v>801</v>
      </c>
      <c r="E122" s="251" t="s">
        <v>2918</v>
      </c>
      <c r="F122" s="89">
        <v>451198.1</v>
      </c>
      <c r="G122" s="89">
        <v>0</v>
      </c>
      <c r="H122" s="89">
        <v>118471.67</v>
      </c>
      <c r="I122" s="251">
        <v>312859.69</v>
      </c>
      <c r="J122" s="251">
        <v>63651.53</v>
      </c>
      <c r="L122" s="232">
        <v>35414.160000000003</v>
      </c>
      <c r="M122" s="232">
        <v>48000</v>
      </c>
      <c r="N122" s="232">
        <v>2449</v>
      </c>
      <c r="Q122" s="251">
        <v>-3724.42</v>
      </c>
      <c r="R122" s="251">
        <v>345503.07</v>
      </c>
      <c r="S122" s="73">
        <v>1088168.98</v>
      </c>
      <c r="U122" s="73">
        <v>520.86</v>
      </c>
      <c r="V122" s="73">
        <v>3870</v>
      </c>
      <c r="W122" s="73">
        <v>683200</v>
      </c>
      <c r="Y122" s="90">
        <v>1212100</v>
      </c>
      <c r="AB122" s="90">
        <v>238424.56</v>
      </c>
      <c r="AC122" s="90">
        <v>38910.71</v>
      </c>
      <c r="AG122" s="72">
        <f>SUM(F122:H122)</f>
        <v>569669.77</v>
      </c>
      <c r="AH122" s="50">
        <f>SUM(K122:N122)</f>
        <v>85863.16</v>
      </c>
      <c r="AI122" s="51">
        <f t="shared" si="5"/>
        <v>483806.61</v>
      </c>
      <c r="AJ122" s="48">
        <f t="shared" si="6"/>
        <v>1775759.84</v>
      </c>
      <c r="AK122" s="47">
        <f t="shared" si="7"/>
        <v>1489435.27</v>
      </c>
      <c r="AL122" s="56">
        <f t="shared" si="8"/>
        <v>286324.57000000007</v>
      </c>
    </row>
    <row r="123" spans="1:38" ht="15" thickBot="1" x14ac:dyDescent="0.25">
      <c r="A123" s="38" t="s">
        <v>411</v>
      </c>
      <c r="B123" s="38" t="s">
        <v>412</v>
      </c>
      <c r="C123" s="63">
        <v>2356</v>
      </c>
      <c r="D123" s="64" t="s">
        <v>802</v>
      </c>
      <c r="E123" s="251" t="s">
        <v>2926</v>
      </c>
      <c r="F123" s="89">
        <v>482482.86</v>
      </c>
      <c r="G123" s="89">
        <v>0</v>
      </c>
      <c r="H123" s="89">
        <v>71393.81</v>
      </c>
      <c r="I123" s="251">
        <v>551264.71</v>
      </c>
      <c r="J123" s="251">
        <v>-40693.74</v>
      </c>
      <c r="K123" s="232">
        <v>2900</v>
      </c>
      <c r="L123" s="232">
        <v>23324.44</v>
      </c>
      <c r="N123" s="232">
        <v>0</v>
      </c>
      <c r="Q123" s="251">
        <v>194908.08</v>
      </c>
      <c r="R123" s="251">
        <v>2439641.09</v>
      </c>
      <c r="S123" s="73">
        <v>620356.49</v>
      </c>
      <c r="T123" s="73">
        <v>53538</v>
      </c>
      <c r="U123" s="73">
        <v>784.72</v>
      </c>
      <c r="V123" s="73">
        <v>850</v>
      </c>
      <c r="W123" s="73">
        <v>756100</v>
      </c>
      <c r="Y123" s="90">
        <v>943200</v>
      </c>
      <c r="AB123" s="90">
        <v>362434.75</v>
      </c>
      <c r="AC123" s="90">
        <v>187414.11</v>
      </c>
      <c r="AG123" s="72">
        <f>SUM(F123:H123)</f>
        <v>553876.66999999993</v>
      </c>
      <c r="AH123" s="50">
        <f>SUM(K123:N123)</f>
        <v>26224.44</v>
      </c>
      <c r="AI123" s="51">
        <f t="shared" si="5"/>
        <v>527652.23</v>
      </c>
      <c r="AJ123" s="48">
        <f t="shared" si="6"/>
        <v>1431629.21</v>
      </c>
      <c r="AK123" s="47">
        <f t="shared" si="7"/>
        <v>1493048.8599999999</v>
      </c>
      <c r="AL123" s="56">
        <f t="shared" si="8"/>
        <v>-61419.649999999907</v>
      </c>
    </row>
    <row r="124" spans="1:38" ht="15" thickBot="1" x14ac:dyDescent="0.25">
      <c r="A124" s="38" t="s">
        <v>411</v>
      </c>
      <c r="B124" s="38" t="s">
        <v>412</v>
      </c>
      <c r="C124" s="63">
        <v>3094</v>
      </c>
      <c r="D124" s="64" t="s">
        <v>803</v>
      </c>
      <c r="E124" s="251" t="s">
        <v>2928</v>
      </c>
      <c r="F124" s="89">
        <v>558662.49</v>
      </c>
      <c r="G124" s="89">
        <v>0</v>
      </c>
      <c r="H124" s="89">
        <v>184210.64</v>
      </c>
      <c r="I124" s="251">
        <v>699635.7</v>
      </c>
      <c r="J124" s="251">
        <v>98395.67</v>
      </c>
      <c r="K124" s="232">
        <v>0</v>
      </c>
      <c r="L124" s="232">
        <v>27700</v>
      </c>
      <c r="M124" s="232">
        <v>93550</v>
      </c>
      <c r="N124" s="232">
        <v>3868.01</v>
      </c>
      <c r="Q124" s="251">
        <v>-62298.22</v>
      </c>
      <c r="R124" s="251">
        <v>3028722.67</v>
      </c>
      <c r="S124" s="73">
        <v>1112773.8700000001</v>
      </c>
      <c r="U124" s="73">
        <v>902.93</v>
      </c>
      <c r="W124" s="73">
        <v>994908</v>
      </c>
      <c r="Y124" s="90">
        <v>1450808</v>
      </c>
      <c r="AB124" s="90">
        <v>355299.12</v>
      </c>
      <c r="AC124" s="90">
        <v>155063.01999999999</v>
      </c>
      <c r="AG124" s="72">
        <f>SUM(F124:H124)</f>
        <v>742873.13</v>
      </c>
      <c r="AH124" s="50">
        <f>SUM(K124:N124)</f>
        <v>125118.01</v>
      </c>
      <c r="AI124" s="51">
        <f t="shared" si="5"/>
        <v>617755.12</v>
      </c>
      <c r="AJ124" s="48">
        <f t="shared" si="6"/>
        <v>2108584.7999999998</v>
      </c>
      <c r="AK124" s="47">
        <f t="shared" si="7"/>
        <v>1961170.1400000001</v>
      </c>
      <c r="AL124" s="56">
        <f t="shared" si="8"/>
        <v>147414.65999999968</v>
      </c>
    </row>
    <row r="125" spans="1:38" ht="15" thickBot="1" x14ac:dyDescent="0.25">
      <c r="A125" s="38" t="s">
        <v>411</v>
      </c>
      <c r="B125" s="38" t="s">
        <v>412</v>
      </c>
      <c r="C125" s="63">
        <v>2499</v>
      </c>
      <c r="D125" s="64" t="s">
        <v>804</v>
      </c>
      <c r="E125" s="251" t="s">
        <v>2930</v>
      </c>
      <c r="F125" s="89">
        <v>312425.56</v>
      </c>
      <c r="G125" s="89">
        <v>0</v>
      </c>
      <c r="H125" s="89">
        <v>28385.5</v>
      </c>
      <c r="I125" s="251">
        <v>935511.58</v>
      </c>
      <c r="J125" s="251">
        <v>119317.04</v>
      </c>
      <c r="L125" s="232">
        <v>51906.52</v>
      </c>
      <c r="M125" s="232">
        <v>47600</v>
      </c>
      <c r="N125" s="232">
        <v>0</v>
      </c>
      <c r="Q125" s="251">
        <v>31293.17</v>
      </c>
      <c r="R125" s="251">
        <v>3118920.11</v>
      </c>
      <c r="S125" s="73">
        <v>796867.24</v>
      </c>
      <c r="U125" s="73">
        <v>301.95999999999998</v>
      </c>
      <c r="V125" s="73">
        <v>640</v>
      </c>
      <c r="W125" s="73">
        <v>1155885.01</v>
      </c>
      <c r="Y125" s="90">
        <v>1595185.01</v>
      </c>
      <c r="AB125" s="90">
        <v>238377.79</v>
      </c>
      <c r="AC125" s="90">
        <v>182631.53</v>
      </c>
      <c r="AG125" s="72">
        <f>SUM(F125:H125)</f>
        <v>340811.06</v>
      </c>
      <c r="AH125" s="50">
        <f>SUM(K125:N125)</f>
        <v>99506.51999999999</v>
      </c>
      <c r="AI125" s="51">
        <f t="shared" si="5"/>
        <v>241304.54</v>
      </c>
      <c r="AJ125" s="48">
        <f t="shared" si="6"/>
        <v>1953694.21</v>
      </c>
      <c r="AK125" s="47">
        <f t="shared" si="7"/>
        <v>2016194.33</v>
      </c>
      <c r="AL125" s="56">
        <f t="shared" si="8"/>
        <v>-62500.120000000112</v>
      </c>
    </row>
    <row r="126" spans="1:38" ht="15" thickBot="1" x14ac:dyDescent="0.25">
      <c r="A126" s="38" t="s">
        <v>415</v>
      </c>
      <c r="B126" s="38" t="s">
        <v>416</v>
      </c>
      <c r="C126" s="63">
        <v>5132</v>
      </c>
      <c r="D126" s="64" t="s">
        <v>805</v>
      </c>
      <c r="E126" s="251" t="s">
        <v>2897</v>
      </c>
      <c r="F126" s="89">
        <v>811499.35</v>
      </c>
      <c r="G126" s="89">
        <v>33929.11</v>
      </c>
      <c r="H126" s="89">
        <v>9813.43</v>
      </c>
      <c r="I126" s="251">
        <v>854419.02</v>
      </c>
      <c r="J126" s="251">
        <v>223563.88</v>
      </c>
      <c r="L126" s="232">
        <v>67051.899999999994</v>
      </c>
      <c r="N126" s="232">
        <v>1346.17</v>
      </c>
      <c r="O126" s="251">
        <v>85640</v>
      </c>
      <c r="P126" s="251">
        <v>-1269160.81</v>
      </c>
      <c r="Q126" s="251">
        <v>-15551</v>
      </c>
      <c r="R126" s="251">
        <v>2656385</v>
      </c>
      <c r="S126" s="73">
        <v>1758400.47</v>
      </c>
      <c r="T126" s="73">
        <v>100</v>
      </c>
      <c r="U126" s="73">
        <v>850.65</v>
      </c>
      <c r="W126" s="73">
        <v>1651294</v>
      </c>
      <c r="X126" s="73">
        <v>187200</v>
      </c>
      <c r="Y126" s="90">
        <v>2400023</v>
      </c>
      <c r="AB126" s="90">
        <v>475938.03</v>
      </c>
      <c r="AC126" s="90">
        <v>187003.89</v>
      </c>
      <c r="AG126" s="72">
        <f>SUM(F126:H126)</f>
        <v>855241.89</v>
      </c>
      <c r="AH126" s="50">
        <f>SUM(K126:N126)</f>
        <v>68398.069999999992</v>
      </c>
      <c r="AI126" s="51">
        <f t="shared" si="5"/>
        <v>786843.82000000007</v>
      </c>
      <c r="AJ126" s="48">
        <f t="shared" si="6"/>
        <v>3597845.12</v>
      </c>
      <c r="AK126" s="47">
        <f t="shared" si="7"/>
        <v>3062964.9200000004</v>
      </c>
      <c r="AL126" s="56">
        <f t="shared" si="8"/>
        <v>534880.19999999972</v>
      </c>
    </row>
    <row r="127" spans="1:38" ht="15" thickBot="1" x14ac:dyDescent="0.25">
      <c r="A127" s="38" t="s">
        <v>415</v>
      </c>
      <c r="B127" s="38" t="s">
        <v>416</v>
      </c>
      <c r="C127" s="63">
        <v>2779</v>
      </c>
      <c r="D127" s="64" t="s">
        <v>806</v>
      </c>
      <c r="E127" s="251" t="s">
        <v>2898</v>
      </c>
      <c r="F127" s="89">
        <v>783230.62</v>
      </c>
      <c r="G127" s="89">
        <v>18778.400000000001</v>
      </c>
      <c r="H127" s="89">
        <v>24937.33</v>
      </c>
      <c r="I127" s="251">
        <v>254902.78</v>
      </c>
      <c r="J127" s="251">
        <v>229255.43</v>
      </c>
      <c r="K127" s="232">
        <v>0</v>
      </c>
      <c r="L127" s="232">
        <v>28152.12</v>
      </c>
      <c r="N127" s="232">
        <v>45.29</v>
      </c>
      <c r="P127" s="251">
        <v>-1849130.55</v>
      </c>
      <c r="Q127" s="251">
        <v>-684</v>
      </c>
      <c r="R127" s="251">
        <v>2668500</v>
      </c>
      <c r="S127" s="73">
        <v>1260728.3899999999</v>
      </c>
      <c r="U127" s="73">
        <v>822.17</v>
      </c>
      <c r="W127" s="73">
        <v>1475449.5</v>
      </c>
      <c r="X127" s="73">
        <v>105600</v>
      </c>
      <c r="Y127" s="90">
        <v>1837885.5</v>
      </c>
      <c r="AB127" s="90">
        <v>386639.94</v>
      </c>
      <c r="AC127" s="90">
        <v>95078.26</v>
      </c>
      <c r="AG127" s="72">
        <f>SUM(F127:H127)</f>
        <v>826946.35</v>
      </c>
      <c r="AH127" s="50">
        <f>SUM(K127:N127)</f>
        <v>28197.41</v>
      </c>
      <c r="AI127" s="51">
        <f t="shared" si="5"/>
        <v>798748.94</v>
      </c>
      <c r="AJ127" s="48">
        <f t="shared" si="6"/>
        <v>2842600.0599999996</v>
      </c>
      <c r="AK127" s="47">
        <f t="shared" si="7"/>
        <v>2319603.6999999997</v>
      </c>
      <c r="AL127" s="56">
        <f t="shared" si="8"/>
        <v>522996.35999999987</v>
      </c>
    </row>
    <row r="128" spans="1:38" ht="15" thickBot="1" x14ac:dyDescent="0.25">
      <c r="A128" s="38" t="s">
        <v>415</v>
      </c>
      <c r="B128" s="38" t="s">
        <v>416</v>
      </c>
      <c r="C128" s="63">
        <v>5936</v>
      </c>
      <c r="D128" s="64" t="s">
        <v>807</v>
      </c>
      <c r="E128" s="251" t="s">
        <v>2901</v>
      </c>
      <c r="F128" s="89">
        <v>1138193.46</v>
      </c>
      <c r="G128" s="89">
        <v>29145.25</v>
      </c>
      <c r="H128" s="89">
        <v>48846.27</v>
      </c>
      <c r="I128" s="251">
        <v>4880963.6900000004</v>
      </c>
      <c r="J128" s="251">
        <v>167079.64000000001</v>
      </c>
      <c r="K128" s="232">
        <v>18</v>
      </c>
      <c r="L128" s="232">
        <v>176483.88</v>
      </c>
      <c r="M128" s="232">
        <v>395730</v>
      </c>
      <c r="N128" s="232">
        <v>26</v>
      </c>
      <c r="P128" s="251">
        <v>-3816502.6</v>
      </c>
      <c r="Q128" s="251">
        <v>1209</v>
      </c>
      <c r="R128" s="251">
        <v>9526566.6699999999</v>
      </c>
      <c r="S128" s="73">
        <v>1914160.87</v>
      </c>
      <c r="T128" s="73">
        <v>235510</v>
      </c>
      <c r="U128" s="73">
        <v>1302.92</v>
      </c>
      <c r="W128" s="73">
        <v>1536311.4</v>
      </c>
      <c r="X128" s="73">
        <v>455357</v>
      </c>
      <c r="Y128" s="90">
        <v>2409191.4</v>
      </c>
      <c r="AA128" s="90">
        <v>3280</v>
      </c>
      <c r="AB128" s="90">
        <v>1194803.45</v>
      </c>
      <c r="AC128" s="90">
        <v>392359.38</v>
      </c>
      <c r="AG128" s="72">
        <f>SUM(F128:H128)</f>
        <v>1216184.98</v>
      </c>
      <c r="AH128" s="50">
        <f>SUM(K128:N128)</f>
        <v>572257.88</v>
      </c>
      <c r="AI128" s="51">
        <f t="shared" si="5"/>
        <v>643927.1</v>
      </c>
      <c r="AJ128" s="48">
        <f t="shared" si="6"/>
        <v>4142642.19</v>
      </c>
      <c r="AK128" s="47">
        <f t="shared" si="7"/>
        <v>3999634.2299999995</v>
      </c>
      <c r="AL128" s="56">
        <f t="shared" si="8"/>
        <v>143007.96000000043</v>
      </c>
    </row>
    <row r="129" spans="1:38" ht="15" thickBot="1" x14ac:dyDescent="0.25">
      <c r="A129" s="38" t="s">
        <v>415</v>
      </c>
      <c r="B129" s="38" t="s">
        <v>416</v>
      </c>
      <c r="C129" s="63">
        <v>2905</v>
      </c>
      <c r="D129" s="64" t="s">
        <v>808</v>
      </c>
      <c r="E129" s="251" t="s">
        <v>2903</v>
      </c>
      <c r="F129" s="89">
        <v>888600.48</v>
      </c>
      <c r="G129" s="89">
        <v>8872.4</v>
      </c>
      <c r="H129" s="89">
        <v>0</v>
      </c>
      <c r="I129" s="251">
        <v>384013.65</v>
      </c>
      <c r="J129" s="251">
        <v>219478.56</v>
      </c>
      <c r="L129" s="232">
        <v>43854.8</v>
      </c>
      <c r="N129" s="232">
        <v>0</v>
      </c>
      <c r="O129" s="251">
        <v>155940</v>
      </c>
      <c r="P129" s="251">
        <v>-1815370.57</v>
      </c>
      <c r="Q129" s="251">
        <v>245.79</v>
      </c>
      <c r="R129" s="251">
        <v>2647000</v>
      </c>
      <c r="S129" s="73">
        <v>1062208.3700000001</v>
      </c>
      <c r="T129" s="73">
        <v>156148</v>
      </c>
      <c r="U129" s="73">
        <v>906.57</v>
      </c>
      <c r="W129" s="73">
        <v>835672.6</v>
      </c>
      <c r="X129" s="73">
        <v>148800</v>
      </c>
      <c r="Y129" s="90">
        <v>1235996.6000000001</v>
      </c>
      <c r="AB129" s="90">
        <v>259512.09</v>
      </c>
      <c r="AC129" s="90">
        <v>85657.93</v>
      </c>
      <c r="AG129" s="72">
        <f>SUM(F129:H129)</f>
        <v>897472.88</v>
      </c>
      <c r="AH129" s="50">
        <f>SUM(K129:N129)</f>
        <v>43854.8</v>
      </c>
      <c r="AI129" s="51">
        <f t="shared" si="5"/>
        <v>853618.08</v>
      </c>
      <c r="AJ129" s="48">
        <f t="shared" si="6"/>
        <v>2203735.54</v>
      </c>
      <c r="AK129" s="47">
        <f t="shared" si="7"/>
        <v>1581166.62</v>
      </c>
      <c r="AL129" s="56">
        <f t="shared" si="8"/>
        <v>622568.91999999993</v>
      </c>
    </row>
    <row r="130" spans="1:38" ht="15" thickBot="1" x14ac:dyDescent="0.25">
      <c r="A130" s="38" t="s">
        <v>415</v>
      </c>
      <c r="B130" s="38" t="s">
        <v>416</v>
      </c>
      <c r="C130" s="63">
        <v>2680</v>
      </c>
      <c r="D130" s="64" t="s">
        <v>809</v>
      </c>
      <c r="E130" s="251" t="s">
        <v>2929</v>
      </c>
      <c r="F130" s="89">
        <v>222938.65</v>
      </c>
      <c r="G130" s="89">
        <v>624</v>
      </c>
      <c r="H130" s="89">
        <v>6619.7</v>
      </c>
      <c r="I130" s="251">
        <v>484035.74</v>
      </c>
      <c r="J130" s="251">
        <v>64614.61</v>
      </c>
      <c r="L130" s="232">
        <v>150169.01</v>
      </c>
      <c r="N130" s="232">
        <v>15</v>
      </c>
      <c r="P130" s="251">
        <v>-1237394.6599999999</v>
      </c>
      <c r="R130" s="251">
        <v>1913700</v>
      </c>
      <c r="S130" s="73">
        <v>40233.26</v>
      </c>
      <c r="W130" s="73">
        <v>72727.600000000006</v>
      </c>
      <c r="Y130" s="90">
        <v>110591.6</v>
      </c>
      <c r="AB130" s="90">
        <v>24788.9</v>
      </c>
      <c r="AC130" s="90">
        <v>11595.51</v>
      </c>
      <c r="AG130" s="72">
        <f>SUM(F130:H130)</f>
        <v>230182.35</v>
      </c>
      <c r="AH130" s="50">
        <f>SUM(K130:N130)</f>
        <v>150184.01</v>
      </c>
      <c r="AI130" s="51">
        <f t="shared" si="5"/>
        <v>79998.34</v>
      </c>
      <c r="AJ130" s="48">
        <f t="shared" si="6"/>
        <v>112960.86000000002</v>
      </c>
      <c r="AK130" s="47">
        <f t="shared" si="7"/>
        <v>146976.01</v>
      </c>
      <c r="AL130" s="56">
        <f t="shared" si="8"/>
        <v>-34015.149999999994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6"/>
  <sheetViews>
    <sheetView topLeftCell="W1" zoomScale="50" zoomScaleNormal="50" workbookViewId="0">
      <selection activeCell="AB1" sqref="A1:AB1048576"/>
    </sheetView>
  </sheetViews>
  <sheetFormatPr defaultColWidth="9" defaultRowHeight="14.25" x14ac:dyDescent="0.2"/>
  <cols>
    <col min="1" max="1" width="42.375" style="251" bestFit="1" customWidth="1"/>
    <col min="2" max="2" width="34.875" style="89" bestFit="1" customWidth="1"/>
    <col min="3" max="3" width="33.875" style="89" bestFit="1" customWidth="1"/>
    <col min="4" max="4" width="25.5" style="89" bestFit="1" customWidth="1"/>
    <col min="5" max="5" width="24.875" style="89" bestFit="1" customWidth="1"/>
    <col min="6" max="7" width="17" style="251" bestFit="1" customWidth="1"/>
    <col min="8" max="8" width="19.125" style="232" bestFit="1" customWidth="1"/>
    <col min="9" max="9" width="21" style="232" bestFit="1" customWidth="1"/>
    <col min="10" max="10" width="20.5" style="232" bestFit="1" customWidth="1"/>
    <col min="11" max="11" width="22.875" style="232" bestFit="1" customWidth="1"/>
    <col min="12" max="12" width="24.875" style="251" bestFit="1" customWidth="1"/>
    <col min="13" max="14" width="28.625" style="251" bestFit="1" customWidth="1"/>
    <col min="15" max="15" width="17" style="251" bestFit="1" customWidth="1"/>
    <col min="16" max="16" width="28.875" style="73" bestFit="1" customWidth="1"/>
    <col min="17" max="17" width="46" style="73" bestFit="1" customWidth="1"/>
    <col min="18" max="18" width="46.625" style="73" bestFit="1" customWidth="1"/>
    <col min="19" max="19" width="30.125" style="73" bestFit="1" customWidth="1"/>
    <col min="20" max="20" width="57" style="73" bestFit="1" customWidth="1"/>
    <col min="21" max="21" width="17" style="73" bestFit="1" customWidth="1"/>
    <col min="22" max="22" width="21.625" style="90" bestFit="1" customWidth="1"/>
    <col min="23" max="23" width="28" style="90" bestFit="1" customWidth="1"/>
    <col min="24" max="24" width="26.375" style="90" bestFit="1" customWidth="1"/>
    <col min="25" max="25" width="44.875" style="90" bestFit="1" customWidth="1"/>
    <col min="26" max="26" width="32.375" style="90" bestFit="1" customWidth="1"/>
    <col min="27" max="27" width="32.875" style="90" bestFit="1" customWidth="1"/>
    <col min="28" max="28" width="34.25" style="90" bestFit="1" customWidth="1"/>
    <col min="29" max="16384" width="9" style="251"/>
  </cols>
  <sheetData>
    <row r="1" spans="1:28" x14ac:dyDescent="0.2">
      <c r="A1" s="251" t="s">
        <v>2456</v>
      </c>
      <c r="B1" s="89" t="s">
        <v>2457</v>
      </c>
      <c r="C1" s="89" t="s">
        <v>2458</v>
      </c>
      <c r="D1" s="89" t="s">
        <v>2459</v>
      </c>
      <c r="E1" s="89" t="s">
        <v>2595</v>
      </c>
      <c r="F1" s="251" t="s">
        <v>2460</v>
      </c>
      <c r="G1" s="251" t="s">
        <v>2461</v>
      </c>
      <c r="H1" s="232" t="s">
        <v>2463</v>
      </c>
      <c r="I1" s="232" t="s">
        <v>2464</v>
      </c>
      <c r="J1" s="232" t="s">
        <v>2465</v>
      </c>
      <c r="K1" s="232" t="s">
        <v>2466</v>
      </c>
      <c r="L1" s="251" t="s">
        <v>2467</v>
      </c>
      <c r="M1" s="251" t="s">
        <v>2468</v>
      </c>
      <c r="N1" s="251" t="s">
        <v>2469</v>
      </c>
      <c r="O1" s="251" t="s">
        <v>2470</v>
      </c>
      <c r="P1" s="73" t="s">
        <v>2933</v>
      </c>
      <c r="Q1" s="73" t="s">
        <v>2471</v>
      </c>
      <c r="R1" s="73" t="s">
        <v>2472</v>
      </c>
      <c r="S1" s="73" t="s">
        <v>2473</v>
      </c>
      <c r="T1" s="73" t="s">
        <v>2474</v>
      </c>
      <c r="U1" s="73" t="s">
        <v>2475</v>
      </c>
      <c r="V1" s="90" t="s">
        <v>2476</v>
      </c>
      <c r="W1" s="90" t="s">
        <v>2477</v>
      </c>
      <c r="X1" s="90" t="s">
        <v>2478</v>
      </c>
      <c r="Y1" s="90" t="s">
        <v>2479</v>
      </c>
      <c r="Z1" s="90" t="s">
        <v>2480</v>
      </c>
      <c r="AA1" s="90" t="s">
        <v>2600</v>
      </c>
      <c r="AB1" s="90" t="s">
        <v>2481</v>
      </c>
    </row>
    <row r="2" spans="1:28" x14ac:dyDescent="0.2">
      <c r="A2" s="251" t="s">
        <v>2482</v>
      </c>
      <c r="B2" s="89" t="s">
        <v>2483</v>
      </c>
      <c r="C2" s="89" t="s">
        <v>2484</v>
      </c>
      <c r="D2" s="89" t="s">
        <v>2485</v>
      </c>
      <c r="E2" s="89" t="s">
        <v>2601</v>
      </c>
      <c r="F2" s="251" t="s">
        <v>2486</v>
      </c>
      <c r="G2" s="251" t="s">
        <v>2487</v>
      </c>
      <c r="H2" s="232" t="s">
        <v>2489</v>
      </c>
      <c r="I2" s="232" t="s">
        <v>2490</v>
      </c>
      <c r="J2" s="232" t="s">
        <v>2491</v>
      </c>
      <c r="K2" s="232" t="s">
        <v>2492</v>
      </c>
      <c r="L2" s="251" t="s">
        <v>2493</v>
      </c>
      <c r="M2" s="251" t="s">
        <v>2494</v>
      </c>
      <c r="N2" s="251" t="s">
        <v>2495</v>
      </c>
      <c r="O2" s="251" t="s">
        <v>2496</v>
      </c>
      <c r="P2" s="73" t="s">
        <v>2934</v>
      </c>
      <c r="Q2" s="73" t="s">
        <v>2497</v>
      </c>
      <c r="R2" s="73" t="s">
        <v>2498</v>
      </c>
      <c r="S2" s="73" t="s">
        <v>2499</v>
      </c>
      <c r="T2" s="73" t="s">
        <v>2500</v>
      </c>
      <c r="U2" s="73" t="s">
        <v>2501</v>
      </c>
      <c r="V2" s="90" t="s">
        <v>2502</v>
      </c>
      <c r="W2" s="90" t="s">
        <v>2503</v>
      </c>
      <c r="X2" s="90" t="s">
        <v>2504</v>
      </c>
      <c r="Y2" s="90" t="s">
        <v>2505</v>
      </c>
      <c r="Z2" s="90" t="s">
        <v>2506</v>
      </c>
      <c r="AA2" s="90" t="s">
        <v>2606</v>
      </c>
      <c r="AB2" s="90" t="s">
        <v>2507</v>
      </c>
    </row>
    <row r="3" spans="1:28" x14ac:dyDescent="0.2">
      <c r="A3" s="251" t="s">
        <v>2508</v>
      </c>
      <c r="B3" s="89">
        <v>50974589.409999996</v>
      </c>
      <c r="C3" s="89">
        <v>4816103.37</v>
      </c>
      <c r="D3" s="89">
        <v>3118388.56</v>
      </c>
      <c r="E3" s="89">
        <v>161.1</v>
      </c>
      <c r="F3" s="251">
        <v>81972207.870000005</v>
      </c>
      <c r="G3" s="251">
        <v>34044576.43</v>
      </c>
      <c r="H3" s="232">
        <v>1030489.62</v>
      </c>
      <c r="I3" s="232">
        <v>1389057.04</v>
      </c>
      <c r="J3" s="232">
        <v>102040</v>
      </c>
      <c r="K3" s="232">
        <v>1672519.84</v>
      </c>
      <c r="L3" s="251">
        <v>440629.35</v>
      </c>
      <c r="M3" s="251">
        <v>-2499278.48</v>
      </c>
      <c r="N3" s="251">
        <v>23732124.170000002</v>
      </c>
      <c r="O3" s="251">
        <v>134764286.09</v>
      </c>
      <c r="P3" s="73">
        <v>28.17</v>
      </c>
      <c r="Q3" s="73">
        <v>122447608.54000001</v>
      </c>
      <c r="R3" s="73">
        <v>14361887.710000001</v>
      </c>
      <c r="S3" s="73">
        <v>77757.58</v>
      </c>
      <c r="T3" s="73">
        <v>112092839.75</v>
      </c>
      <c r="U3" s="73">
        <v>14208133.699999999</v>
      </c>
      <c r="V3" s="90">
        <v>145865714.52000001</v>
      </c>
      <c r="W3" s="90">
        <v>500</v>
      </c>
      <c r="X3" s="90">
        <v>139429.81</v>
      </c>
      <c r="Y3" s="90">
        <v>54710585.759999998</v>
      </c>
      <c r="Z3" s="90">
        <v>27270933.059999999</v>
      </c>
      <c r="AA3" s="90">
        <v>6492.08</v>
      </c>
      <c r="AB3" s="90">
        <v>3029509.05</v>
      </c>
    </row>
    <row r="4" spans="1:28" x14ac:dyDescent="0.2">
      <c r="A4" s="251" t="s">
        <v>2935</v>
      </c>
      <c r="B4" s="89">
        <v>884564.52</v>
      </c>
      <c r="C4" s="89">
        <v>27450</v>
      </c>
      <c r="D4" s="89">
        <v>34119</v>
      </c>
      <c r="F4" s="251">
        <v>8</v>
      </c>
      <c r="G4" s="251">
        <v>420971.01</v>
      </c>
      <c r="J4" s="232">
        <v>8000</v>
      </c>
      <c r="K4" s="232">
        <v>200470.04</v>
      </c>
      <c r="N4" s="251">
        <v>-89895.12</v>
      </c>
      <c r="O4" s="251">
        <v>560321.12</v>
      </c>
      <c r="Q4" s="73">
        <v>142800</v>
      </c>
      <c r="S4" s="73">
        <v>99.28</v>
      </c>
      <c r="T4" s="73">
        <v>2822219.74</v>
      </c>
      <c r="U4" s="73">
        <v>1552081.37</v>
      </c>
      <c r="V4" s="90">
        <v>2958579.74</v>
      </c>
      <c r="X4" s="90">
        <v>10664</v>
      </c>
      <c r="Y4" s="90">
        <v>831661.34</v>
      </c>
      <c r="Z4" s="90">
        <v>28078.82</v>
      </c>
    </row>
    <row r="5" spans="1:28" x14ac:dyDescent="0.2">
      <c r="A5" s="251" t="s">
        <v>2936</v>
      </c>
      <c r="B5" s="89">
        <v>43152</v>
      </c>
      <c r="D5" s="89">
        <v>9000</v>
      </c>
      <c r="F5" s="251">
        <v>390093.62</v>
      </c>
      <c r="G5" s="251">
        <v>363707.18</v>
      </c>
      <c r="K5" s="232">
        <v>43152</v>
      </c>
      <c r="N5" s="251">
        <v>-2080055.41</v>
      </c>
      <c r="O5" s="251">
        <v>2026803.02</v>
      </c>
      <c r="T5" s="73">
        <v>745972.56</v>
      </c>
      <c r="U5" s="73">
        <v>1256147.77</v>
      </c>
      <c r="V5" s="90">
        <v>798372.56</v>
      </c>
      <c r="X5" s="90">
        <v>5245</v>
      </c>
      <c r="Y5" s="90">
        <v>237002.78</v>
      </c>
      <c r="Z5" s="90">
        <v>145446.79999999999</v>
      </c>
    </row>
    <row r="6" spans="1:28" x14ac:dyDescent="0.2">
      <c r="A6" s="251" t="s">
        <v>2937</v>
      </c>
      <c r="B6" s="89">
        <v>178535.19</v>
      </c>
      <c r="D6" s="89">
        <v>73041</v>
      </c>
      <c r="E6" s="89">
        <v>68.98</v>
      </c>
      <c r="F6" s="251">
        <v>2624954.41</v>
      </c>
      <c r="G6" s="251">
        <v>2976.8</v>
      </c>
      <c r="H6" s="232">
        <v>85270</v>
      </c>
      <c r="I6" s="232">
        <v>16475.580000000002</v>
      </c>
      <c r="J6" s="232">
        <v>8000</v>
      </c>
      <c r="K6" s="232">
        <v>150807.35999999999</v>
      </c>
      <c r="N6" s="251">
        <v>2084624.55</v>
      </c>
      <c r="O6" s="251">
        <v>716949.66</v>
      </c>
      <c r="T6" s="73">
        <v>2049074.68</v>
      </c>
      <c r="U6" s="73">
        <v>539095.54</v>
      </c>
      <c r="V6" s="90">
        <v>2076174.68</v>
      </c>
      <c r="X6" s="90">
        <v>5070</v>
      </c>
      <c r="Y6" s="90">
        <v>555265.31000000006</v>
      </c>
      <c r="Z6" s="90">
        <v>134211</v>
      </c>
    </row>
    <row r="7" spans="1:28" x14ac:dyDescent="0.2">
      <c r="A7" s="251" t="s">
        <v>2938</v>
      </c>
      <c r="B7" s="89">
        <v>50043.78</v>
      </c>
      <c r="D7" s="89">
        <v>60603.83</v>
      </c>
      <c r="E7" s="89">
        <v>0</v>
      </c>
      <c r="F7" s="251">
        <v>3292408.9</v>
      </c>
      <c r="G7" s="251">
        <v>337855.52</v>
      </c>
      <c r="H7" s="232">
        <v>97255</v>
      </c>
      <c r="I7" s="232">
        <v>511.37</v>
      </c>
      <c r="K7" s="232">
        <v>9600</v>
      </c>
      <c r="N7" s="251">
        <v>2830912.36</v>
      </c>
      <c r="O7" s="251">
        <v>550717.67000000004</v>
      </c>
      <c r="P7" s="73">
        <v>28.17</v>
      </c>
      <c r="T7" s="73">
        <v>1190546</v>
      </c>
      <c r="U7" s="73">
        <v>1378776.26</v>
      </c>
      <c r="V7" s="90">
        <v>1265426</v>
      </c>
      <c r="X7" s="90">
        <v>9639.81</v>
      </c>
      <c r="Y7" s="90">
        <v>766909.23</v>
      </c>
      <c r="Z7" s="90">
        <v>275459.76</v>
      </c>
    </row>
    <row r="8" spans="1:28" x14ac:dyDescent="0.2">
      <c r="A8" s="251" t="s">
        <v>2939</v>
      </c>
      <c r="B8" s="89">
        <v>185029.22</v>
      </c>
      <c r="C8" s="89">
        <v>9900</v>
      </c>
      <c r="D8" s="89">
        <v>21487</v>
      </c>
      <c r="E8" s="89">
        <v>10.26</v>
      </c>
      <c r="F8" s="251">
        <v>326294.73</v>
      </c>
      <c r="G8" s="251">
        <v>80295.13</v>
      </c>
      <c r="H8" s="232">
        <v>26305</v>
      </c>
      <c r="I8" s="232">
        <v>1087.93</v>
      </c>
      <c r="J8" s="232">
        <v>8000</v>
      </c>
      <c r="K8" s="232">
        <v>0</v>
      </c>
      <c r="N8" s="251">
        <v>-1484159.97</v>
      </c>
      <c r="O8" s="251">
        <v>2257089.6800000002</v>
      </c>
      <c r="R8" s="73">
        <v>327618</v>
      </c>
      <c r="S8" s="73">
        <v>46.59</v>
      </c>
      <c r="T8" s="73">
        <v>1093770</v>
      </c>
      <c r="U8" s="73">
        <v>364493.98</v>
      </c>
      <c r="V8" s="90">
        <v>1167770</v>
      </c>
      <c r="X8" s="90">
        <v>16960</v>
      </c>
      <c r="Y8" s="90">
        <v>580426.72</v>
      </c>
      <c r="Z8" s="90">
        <v>206078.15</v>
      </c>
    </row>
    <row r="9" spans="1:28" x14ac:dyDescent="0.2">
      <c r="A9" s="251" t="s">
        <v>2940</v>
      </c>
      <c r="B9" s="89">
        <v>29004.9</v>
      </c>
      <c r="D9" s="89">
        <v>0</v>
      </c>
      <c r="E9" s="89">
        <v>0</v>
      </c>
      <c r="F9" s="251">
        <v>3870448.2</v>
      </c>
      <c r="G9" s="251">
        <v>294729.48</v>
      </c>
      <c r="H9" s="232">
        <v>20133.47</v>
      </c>
      <c r="I9" s="232">
        <v>1220.19</v>
      </c>
      <c r="K9" s="232">
        <v>28350</v>
      </c>
      <c r="N9" s="251">
        <v>4125104.64</v>
      </c>
      <c r="O9" s="251">
        <v>253201</v>
      </c>
      <c r="T9" s="73">
        <v>836262.5</v>
      </c>
      <c r="U9" s="73">
        <v>337735.76</v>
      </c>
      <c r="V9" s="90">
        <v>925262.5</v>
      </c>
      <c r="X9" s="90">
        <v>14753</v>
      </c>
      <c r="Y9" s="90">
        <v>175681.52</v>
      </c>
      <c r="Z9" s="90">
        <v>290897.96000000002</v>
      </c>
    </row>
    <row r="10" spans="1:28" x14ac:dyDescent="0.2">
      <c r="A10" s="251" t="s">
        <v>2941</v>
      </c>
      <c r="B10" s="89">
        <v>68200.81</v>
      </c>
      <c r="D10" s="89">
        <v>21000</v>
      </c>
      <c r="E10" s="89">
        <v>0</v>
      </c>
      <c r="F10" s="251">
        <v>3292049.76</v>
      </c>
      <c r="G10" s="251">
        <v>3</v>
      </c>
      <c r="H10" s="232">
        <v>9100</v>
      </c>
      <c r="I10" s="232">
        <v>2130.37</v>
      </c>
      <c r="J10" s="232">
        <v>40</v>
      </c>
      <c r="K10" s="232">
        <v>67400</v>
      </c>
      <c r="N10" s="251">
        <v>3421566.77</v>
      </c>
      <c r="Q10" s="73">
        <v>7960</v>
      </c>
      <c r="R10" s="73">
        <v>50000</v>
      </c>
      <c r="S10" s="73">
        <v>2.7</v>
      </c>
      <c r="T10" s="73">
        <v>177145.5</v>
      </c>
      <c r="U10" s="73">
        <v>184474.98</v>
      </c>
      <c r="V10" s="90">
        <v>177145.5</v>
      </c>
      <c r="X10" s="90">
        <v>6572</v>
      </c>
      <c r="Y10" s="90">
        <v>225370.65</v>
      </c>
      <c r="Z10" s="90">
        <v>129478.6</v>
      </c>
    </row>
    <row r="11" spans="1:28" x14ac:dyDescent="0.2">
      <c r="A11" s="251" t="s">
        <v>2942</v>
      </c>
      <c r="B11" s="89">
        <v>52657.21</v>
      </c>
      <c r="D11" s="89">
        <v>0</v>
      </c>
      <c r="E11" s="89">
        <v>42.98</v>
      </c>
      <c r="F11" s="251">
        <v>3687630.75</v>
      </c>
      <c r="G11" s="251">
        <v>-8512.2199999999993</v>
      </c>
      <c r="K11" s="232">
        <v>46000</v>
      </c>
      <c r="N11" s="251">
        <v>3608499.7</v>
      </c>
      <c r="O11" s="251">
        <v>99610.62</v>
      </c>
      <c r="T11" s="73">
        <v>403735.5</v>
      </c>
      <c r="U11" s="73">
        <v>554445.82999999996</v>
      </c>
      <c r="V11" s="90">
        <v>453935.5</v>
      </c>
      <c r="X11" s="90">
        <v>5548</v>
      </c>
      <c r="Y11" s="90">
        <v>144872.64000000001</v>
      </c>
      <c r="Z11" s="90">
        <v>376116.79</v>
      </c>
    </row>
    <row r="12" spans="1:28" x14ac:dyDescent="0.2">
      <c r="A12" s="251" t="s">
        <v>2943</v>
      </c>
      <c r="B12" s="89">
        <v>672133.44</v>
      </c>
      <c r="C12" s="89">
        <v>10000</v>
      </c>
      <c r="D12" s="89">
        <v>33473.4</v>
      </c>
      <c r="F12" s="251">
        <v>1266062.74</v>
      </c>
      <c r="G12" s="251">
        <v>500701.49</v>
      </c>
      <c r="H12" s="232">
        <v>0</v>
      </c>
      <c r="I12" s="232">
        <v>7280</v>
      </c>
      <c r="K12" s="232">
        <v>0</v>
      </c>
      <c r="N12" s="251">
        <v>156543.57999999999</v>
      </c>
      <c r="O12" s="251">
        <v>685585.33</v>
      </c>
      <c r="Q12" s="73">
        <v>1221125.0900000001</v>
      </c>
      <c r="R12" s="73">
        <v>286114</v>
      </c>
      <c r="S12" s="73">
        <v>597.53</v>
      </c>
      <c r="T12" s="73">
        <v>2546003</v>
      </c>
      <c r="U12" s="73">
        <v>59480</v>
      </c>
      <c r="V12" s="90">
        <v>2704831</v>
      </c>
      <c r="Y12" s="90">
        <v>537905.49</v>
      </c>
      <c r="Z12" s="90">
        <v>314888.55</v>
      </c>
      <c r="AA12" s="90">
        <v>4</v>
      </c>
    </row>
    <row r="13" spans="1:28" x14ac:dyDescent="0.2">
      <c r="A13" s="251" t="s">
        <v>2944</v>
      </c>
      <c r="B13" s="89">
        <v>352526.46</v>
      </c>
      <c r="C13" s="89">
        <v>35319.51</v>
      </c>
      <c r="D13" s="89">
        <v>219377.35</v>
      </c>
      <c r="F13" s="251">
        <v>354411</v>
      </c>
      <c r="G13" s="251">
        <v>367684.02</v>
      </c>
      <c r="H13" s="232">
        <v>34900</v>
      </c>
      <c r="I13" s="232">
        <v>8400</v>
      </c>
      <c r="N13" s="251">
        <v>-26281.64</v>
      </c>
      <c r="O13" s="251">
        <v>1517319.83</v>
      </c>
      <c r="Q13" s="73">
        <v>1162041.17</v>
      </c>
      <c r="R13" s="73">
        <v>270780</v>
      </c>
      <c r="S13" s="73">
        <v>398.44</v>
      </c>
      <c r="T13" s="73">
        <v>1930838.17</v>
      </c>
      <c r="U13" s="73">
        <v>53600</v>
      </c>
      <c r="V13" s="90">
        <v>1993438.17</v>
      </c>
      <c r="Y13" s="90">
        <v>542372.79</v>
      </c>
      <c r="Z13" s="90">
        <v>199037.34</v>
      </c>
      <c r="AA13" s="90">
        <v>3</v>
      </c>
    </row>
    <row r="14" spans="1:28" x14ac:dyDescent="0.2">
      <c r="A14" s="251" t="s">
        <v>2945</v>
      </c>
      <c r="B14" s="89">
        <v>283489.13</v>
      </c>
      <c r="C14" s="89">
        <v>286645.15999999997</v>
      </c>
      <c r="D14" s="89">
        <v>22299.98</v>
      </c>
      <c r="F14" s="251">
        <v>980902.35</v>
      </c>
      <c r="G14" s="251">
        <v>500768.23</v>
      </c>
      <c r="H14" s="232">
        <v>0</v>
      </c>
      <c r="K14" s="232">
        <v>0</v>
      </c>
      <c r="N14" s="251">
        <v>28552</v>
      </c>
      <c r="O14" s="251">
        <v>1326846.8</v>
      </c>
      <c r="Q14" s="73">
        <v>1025295.54</v>
      </c>
      <c r="R14" s="73">
        <v>379875</v>
      </c>
      <c r="S14" s="73">
        <v>67.39</v>
      </c>
      <c r="T14" s="73">
        <v>1126621</v>
      </c>
      <c r="U14" s="73">
        <v>16900</v>
      </c>
      <c r="V14" s="90">
        <v>1261621</v>
      </c>
      <c r="Y14" s="90">
        <v>466825.03</v>
      </c>
      <c r="Z14" s="90">
        <v>276242.05</v>
      </c>
    </row>
    <row r="15" spans="1:28" x14ac:dyDescent="0.2">
      <c r="A15" s="251" t="s">
        <v>2946</v>
      </c>
      <c r="B15" s="89">
        <v>233471.08</v>
      </c>
      <c r="C15" s="89">
        <v>41017.660000000003</v>
      </c>
      <c r="D15" s="89">
        <v>78313.850000000006</v>
      </c>
      <c r="F15" s="251">
        <v>70384.210000000006</v>
      </c>
      <c r="G15" s="251">
        <v>311962.02</v>
      </c>
      <c r="H15" s="232">
        <v>12000</v>
      </c>
      <c r="I15" s="232">
        <v>21807</v>
      </c>
      <c r="K15" s="232">
        <v>0</v>
      </c>
      <c r="N15" s="251">
        <v>146198.47</v>
      </c>
      <c r="O15" s="251">
        <v>1336486.2</v>
      </c>
      <c r="Q15" s="73">
        <v>834701.33</v>
      </c>
      <c r="S15" s="73">
        <v>355.15</v>
      </c>
      <c r="T15" s="73">
        <v>2443812.92</v>
      </c>
      <c r="U15" s="73">
        <v>46200</v>
      </c>
      <c r="V15" s="90">
        <v>2578614.7200000002</v>
      </c>
      <c r="Y15" s="90">
        <v>507570.13</v>
      </c>
      <c r="Z15" s="90">
        <v>207930.83</v>
      </c>
      <c r="AA15" s="90">
        <v>5</v>
      </c>
    </row>
    <row r="16" spans="1:28" x14ac:dyDescent="0.2">
      <c r="A16" s="251" t="s">
        <v>2947</v>
      </c>
      <c r="B16" s="89">
        <v>740384.23</v>
      </c>
      <c r="C16" s="89">
        <v>81664.600000000006</v>
      </c>
      <c r="D16" s="89">
        <v>86990.95</v>
      </c>
      <c r="F16" s="251">
        <v>1043829.85</v>
      </c>
      <c r="G16" s="251">
        <v>516653.36</v>
      </c>
      <c r="H16" s="232">
        <v>12000</v>
      </c>
      <c r="I16" s="232">
        <v>8400</v>
      </c>
      <c r="K16" s="232">
        <v>0.1</v>
      </c>
      <c r="N16" s="251">
        <v>258182.7</v>
      </c>
      <c r="O16" s="251">
        <v>2146839.4900000002</v>
      </c>
      <c r="Q16" s="73">
        <v>1764214.73</v>
      </c>
      <c r="R16" s="73">
        <v>240020</v>
      </c>
      <c r="S16" s="73">
        <v>520.36</v>
      </c>
      <c r="T16" s="73">
        <v>2337725.4500000002</v>
      </c>
      <c r="U16" s="73">
        <v>31400</v>
      </c>
      <c r="V16" s="90">
        <v>3009107.56</v>
      </c>
      <c r="Y16" s="90">
        <v>401633.9</v>
      </c>
      <c r="Z16" s="90">
        <v>356288.79</v>
      </c>
      <c r="AA16" s="90">
        <v>1953.17</v>
      </c>
    </row>
    <row r="17" spans="1:28" x14ac:dyDescent="0.2">
      <c r="A17" s="251" t="s">
        <v>2948</v>
      </c>
      <c r="B17" s="89">
        <v>1242717.54</v>
      </c>
      <c r="C17" s="89">
        <v>0</v>
      </c>
      <c r="D17" s="89">
        <v>70990.66</v>
      </c>
      <c r="F17" s="251">
        <v>159361.60999999999</v>
      </c>
      <c r="G17" s="251">
        <v>279161.49</v>
      </c>
      <c r="H17" s="232">
        <v>9700</v>
      </c>
      <c r="K17" s="232">
        <v>0</v>
      </c>
      <c r="N17" s="251">
        <v>3648</v>
      </c>
      <c r="O17" s="251">
        <v>1602780.76</v>
      </c>
      <c r="Q17" s="73">
        <v>2080804.92</v>
      </c>
      <c r="R17" s="73">
        <v>187950</v>
      </c>
      <c r="S17" s="73">
        <v>1158.21</v>
      </c>
      <c r="T17" s="73">
        <v>1778338.3</v>
      </c>
      <c r="U17" s="73">
        <v>84800</v>
      </c>
      <c r="V17" s="90">
        <v>2444298.5</v>
      </c>
      <c r="Y17" s="90">
        <v>498467.5</v>
      </c>
      <c r="Z17" s="90">
        <v>181418.02</v>
      </c>
      <c r="AA17" s="90">
        <v>2</v>
      </c>
    </row>
    <row r="18" spans="1:28" x14ac:dyDescent="0.2">
      <c r="A18" s="251" t="s">
        <v>2949</v>
      </c>
      <c r="B18" s="89">
        <v>463432.32</v>
      </c>
      <c r="C18" s="89">
        <v>7294.25</v>
      </c>
      <c r="D18" s="89">
        <v>7353.36</v>
      </c>
      <c r="F18" s="251">
        <v>458736.52</v>
      </c>
      <c r="G18" s="251">
        <v>2373052.44</v>
      </c>
      <c r="H18" s="232">
        <v>0</v>
      </c>
      <c r="I18" s="232">
        <v>9141.51</v>
      </c>
      <c r="K18" s="232">
        <v>0</v>
      </c>
      <c r="N18" s="251">
        <v>62671.06</v>
      </c>
      <c r="O18" s="251">
        <v>2036704.82</v>
      </c>
      <c r="Q18" s="73">
        <v>870601.99</v>
      </c>
      <c r="R18" s="73">
        <v>170000</v>
      </c>
      <c r="S18" s="73">
        <v>606.20000000000005</v>
      </c>
      <c r="T18" s="73">
        <v>1714331</v>
      </c>
      <c r="U18" s="73">
        <v>26200</v>
      </c>
      <c r="V18" s="90">
        <v>1805011</v>
      </c>
      <c r="Y18" s="90">
        <v>584080.5</v>
      </c>
      <c r="Z18" s="90">
        <v>719703.44</v>
      </c>
      <c r="AA18" s="90">
        <v>17</v>
      </c>
    </row>
    <row r="19" spans="1:28" x14ac:dyDescent="0.2">
      <c r="A19" s="251" t="s">
        <v>2950</v>
      </c>
      <c r="B19" s="89">
        <v>605266.72</v>
      </c>
      <c r="C19" s="89">
        <v>7989.36</v>
      </c>
      <c r="D19" s="89">
        <v>69689.25</v>
      </c>
      <c r="F19" s="251">
        <v>1172640.18</v>
      </c>
      <c r="G19" s="251">
        <v>748573.73</v>
      </c>
      <c r="H19" s="232">
        <v>232120</v>
      </c>
      <c r="I19" s="232">
        <v>8400</v>
      </c>
      <c r="K19" s="232">
        <v>0</v>
      </c>
      <c r="N19" s="251">
        <v>36276.22</v>
      </c>
      <c r="O19" s="251">
        <v>118427.08</v>
      </c>
      <c r="Q19" s="73">
        <v>1018330.29</v>
      </c>
      <c r="R19" s="73">
        <v>88230</v>
      </c>
      <c r="S19" s="73">
        <v>194.43</v>
      </c>
      <c r="T19" s="73">
        <v>757440</v>
      </c>
      <c r="U19" s="73">
        <v>4000</v>
      </c>
      <c r="V19" s="90">
        <v>761440</v>
      </c>
      <c r="Y19" s="90">
        <v>572656.35</v>
      </c>
      <c r="Z19" s="90">
        <v>368130.36</v>
      </c>
      <c r="AA19" s="90">
        <v>3573.9</v>
      </c>
    </row>
    <row r="20" spans="1:28" x14ac:dyDescent="0.2">
      <c r="A20" s="251" t="s">
        <v>2951</v>
      </c>
      <c r="B20" s="89">
        <v>1058505.1299999999</v>
      </c>
      <c r="C20" s="89">
        <v>339062.2</v>
      </c>
      <c r="D20" s="89">
        <v>43544.28</v>
      </c>
      <c r="F20" s="251">
        <v>138305.14000000001</v>
      </c>
      <c r="G20" s="251">
        <v>315951.32</v>
      </c>
      <c r="H20" s="232">
        <v>0</v>
      </c>
      <c r="I20" s="232">
        <v>9100</v>
      </c>
      <c r="K20" s="232">
        <v>0</v>
      </c>
      <c r="N20" s="251">
        <v>425309.35</v>
      </c>
      <c r="O20" s="251">
        <v>1863971.92</v>
      </c>
      <c r="Q20" s="73">
        <v>1800701.02</v>
      </c>
      <c r="R20" s="73">
        <v>380738</v>
      </c>
      <c r="S20" s="73">
        <v>533.95000000000005</v>
      </c>
      <c r="T20" s="73">
        <v>1007860</v>
      </c>
      <c r="U20" s="73">
        <v>66450</v>
      </c>
      <c r="V20" s="90">
        <v>1635097.2</v>
      </c>
      <c r="Y20" s="90">
        <v>430038.28</v>
      </c>
      <c r="Z20" s="90">
        <v>196610.41</v>
      </c>
      <c r="AA20" s="90">
        <v>5</v>
      </c>
    </row>
    <row r="21" spans="1:28" x14ac:dyDescent="0.2">
      <c r="A21" s="251" t="s">
        <v>2952</v>
      </c>
      <c r="B21" s="89">
        <v>972920</v>
      </c>
      <c r="C21" s="89">
        <v>17531.8</v>
      </c>
      <c r="D21" s="89">
        <v>152201.76</v>
      </c>
      <c r="F21" s="251">
        <v>732611.72</v>
      </c>
      <c r="G21" s="251">
        <v>1980808.51</v>
      </c>
      <c r="H21" s="232">
        <v>0</v>
      </c>
      <c r="I21" s="232">
        <v>10800</v>
      </c>
      <c r="K21" s="232">
        <v>0</v>
      </c>
      <c r="N21" s="251">
        <v>521475.48</v>
      </c>
      <c r="O21" s="251">
        <v>2519990.75</v>
      </c>
      <c r="Q21" s="73">
        <v>1602549.05</v>
      </c>
      <c r="R21" s="73">
        <v>521500</v>
      </c>
      <c r="S21" s="73">
        <v>773.63</v>
      </c>
      <c r="T21" s="73">
        <v>1786712</v>
      </c>
      <c r="U21" s="73">
        <v>78600</v>
      </c>
      <c r="V21" s="90">
        <v>2304128</v>
      </c>
      <c r="Y21" s="90">
        <v>996526.28</v>
      </c>
      <c r="Z21" s="90">
        <v>661119.69999999995</v>
      </c>
      <c r="AA21" s="90">
        <v>8</v>
      </c>
    </row>
    <row r="22" spans="1:28" x14ac:dyDescent="0.2">
      <c r="A22" s="251" t="s">
        <v>2953</v>
      </c>
      <c r="B22" s="89">
        <v>623516.66</v>
      </c>
      <c r="C22" s="89">
        <v>63735.58</v>
      </c>
      <c r="D22" s="89">
        <v>6780</v>
      </c>
      <c r="F22" s="251">
        <v>674971.97</v>
      </c>
      <c r="G22" s="251">
        <v>633770.31000000006</v>
      </c>
      <c r="H22" s="232">
        <v>0</v>
      </c>
      <c r="K22" s="232">
        <v>0</v>
      </c>
      <c r="N22" s="251">
        <v>12325</v>
      </c>
      <c r="O22" s="251">
        <v>4994895.4800000004</v>
      </c>
      <c r="Q22" s="73">
        <v>1258536.06</v>
      </c>
      <c r="R22" s="73">
        <v>252710</v>
      </c>
      <c r="S22" s="73">
        <v>1375.2</v>
      </c>
      <c r="T22" s="73">
        <v>2141867</v>
      </c>
      <c r="U22" s="73">
        <v>31490</v>
      </c>
      <c r="V22" s="90">
        <v>2273232</v>
      </c>
      <c r="Y22" s="90">
        <v>868683.07</v>
      </c>
      <c r="Z22" s="90">
        <v>464831.59</v>
      </c>
    </row>
    <row r="23" spans="1:28" x14ac:dyDescent="0.2">
      <c r="A23" s="251" t="s">
        <v>2954</v>
      </c>
      <c r="B23" s="89">
        <v>266813.13</v>
      </c>
      <c r="C23" s="89">
        <v>176133.75</v>
      </c>
      <c r="D23" s="89">
        <v>71730.42</v>
      </c>
      <c r="F23" s="251">
        <v>924960.27</v>
      </c>
      <c r="G23" s="251">
        <v>472286.73</v>
      </c>
      <c r="H23" s="232">
        <v>0</v>
      </c>
      <c r="I23" s="232">
        <v>7840</v>
      </c>
      <c r="K23" s="232">
        <v>46.72</v>
      </c>
      <c r="N23" s="251">
        <v>535571.47</v>
      </c>
      <c r="O23" s="251">
        <v>1550129.81</v>
      </c>
      <c r="Q23" s="73">
        <v>1205855.21</v>
      </c>
      <c r="R23" s="73">
        <v>346685</v>
      </c>
      <c r="S23" s="73">
        <v>302.64</v>
      </c>
      <c r="T23" s="73">
        <v>2306863.7000000002</v>
      </c>
      <c r="U23" s="73">
        <v>57600</v>
      </c>
      <c r="V23" s="90">
        <v>2472245.7000000002</v>
      </c>
      <c r="Y23" s="90">
        <v>534980.79</v>
      </c>
      <c r="Z23" s="90">
        <v>291414.46999999997</v>
      </c>
      <c r="AA23" s="90">
        <v>12</v>
      </c>
    </row>
    <row r="24" spans="1:28" x14ac:dyDescent="0.2">
      <c r="A24" s="251" t="s">
        <v>2955</v>
      </c>
      <c r="B24" s="89">
        <v>2506350.58</v>
      </c>
      <c r="C24" s="89">
        <v>9743.41</v>
      </c>
      <c r="D24" s="89">
        <v>5524.78</v>
      </c>
      <c r="F24" s="251">
        <v>115805.58</v>
      </c>
      <c r="G24" s="251">
        <v>811157.29</v>
      </c>
      <c r="H24" s="232">
        <v>0</v>
      </c>
      <c r="I24" s="232">
        <v>16560</v>
      </c>
      <c r="K24" s="232">
        <v>0</v>
      </c>
      <c r="N24" s="251">
        <v>281564.49</v>
      </c>
      <c r="O24" s="251">
        <v>2878887.21</v>
      </c>
      <c r="Q24" s="73">
        <v>1979869.35</v>
      </c>
      <c r="R24" s="73">
        <v>142850</v>
      </c>
      <c r="S24" s="73">
        <v>4014.68</v>
      </c>
      <c r="T24" s="73">
        <v>3078582</v>
      </c>
      <c r="U24" s="73">
        <v>168400</v>
      </c>
      <c r="V24" s="90">
        <v>3484482</v>
      </c>
      <c r="Y24" s="90">
        <v>1224280.99</v>
      </c>
      <c r="Z24" s="90">
        <v>382729.56</v>
      </c>
      <c r="AA24" s="90">
        <v>6</v>
      </c>
    </row>
    <row r="25" spans="1:28" x14ac:dyDescent="0.2">
      <c r="A25" s="251" t="s">
        <v>2956</v>
      </c>
      <c r="B25" s="89">
        <v>760799.34</v>
      </c>
      <c r="C25" s="89">
        <v>50226.55</v>
      </c>
      <c r="D25" s="89">
        <v>21915.25</v>
      </c>
      <c r="F25" s="251">
        <v>465082.73</v>
      </c>
      <c r="G25" s="251">
        <v>489795.57</v>
      </c>
      <c r="H25" s="232">
        <v>0</v>
      </c>
      <c r="K25" s="232">
        <v>1233.42</v>
      </c>
      <c r="N25" s="251">
        <v>-192786.2</v>
      </c>
      <c r="O25" s="251">
        <v>2079998.65</v>
      </c>
      <c r="Q25" s="73">
        <v>1262518.76</v>
      </c>
      <c r="R25" s="73">
        <v>328796</v>
      </c>
      <c r="S25" s="73">
        <v>367.99</v>
      </c>
      <c r="T25" s="73">
        <v>2132147.7999999998</v>
      </c>
      <c r="U25" s="73">
        <v>84241</v>
      </c>
      <c r="V25" s="90">
        <v>2337488.7999999998</v>
      </c>
      <c r="Y25" s="90">
        <v>489679.43</v>
      </c>
      <c r="Z25" s="90">
        <v>289453.64</v>
      </c>
    </row>
    <row r="26" spans="1:28" x14ac:dyDescent="0.2">
      <c r="A26" s="251" t="s">
        <v>2957</v>
      </c>
      <c r="B26" s="89">
        <v>667570.74</v>
      </c>
      <c r="C26" s="89">
        <v>94721.64</v>
      </c>
      <c r="D26" s="89">
        <v>20167.25</v>
      </c>
      <c r="F26" s="251">
        <v>1165793.1399999999</v>
      </c>
      <c r="G26" s="251">
        <v>243707.09</v>
      </c>
      <c r="H26" s="232">
        <v>10145</v>
      </c>
      <c r="I26" s="232">
        <v>11650</v>
      </c>
      <c r="K26" s="232">
        <v>0</v>
      </c>
      <c r="N26" s="251">
        <v>126601.39</v>
      </c>
      <c r="O26" s="251">
        <v>413083.29</v>
      </c>
      <c r="Q26" s="73">
        <v>1261273.06</v>
      </c>
      <c r="R26" s="73">
        <v>202870</v>
      </c>
      <c r="S26" s="73">
        <v>918.68</v>
      </c>
      <c r="T26" s="73">
        <v>1778920.5</v>
      </c>
      <c r="U26" s="73">
        <v>88800</v>
      </c>
      <c r="V26" s="90">
        <v>2083150.5</v>
      </c>
      <c r="Y26" s="90">
        <v>672821.25</v>
      </c>
      <c r="Z26" s="90">
        <v>258248.87</v>
      </c>
      <c r="AB26" s="90">
        <v>1080</v>
      </c>
    </row>
    <row r="27" spans="1:28" x14ac:dyDescent="0.2">
      <c r="A27" s="251" t="s">
        <v>2958</v>
      </c>
      <c r="B27" s="89">
        <v>477738.75</v>
      </c>
      <c r="C27" s="89">
        <v>0</v>
      </c>
      <c r="D27" s="89">
        <v>10373.26</v>
      </c>
      <c r="F27" s="251">
        <v>697750.2</v>
      </c>
      <c r="G27" s="251">
        <v>381868.36</v>
      </c>
      <c r="H27" s="232">
        <v>0</v>
      </c>
      <c r="N27" s="251">
        <v>285771.52000000002</v>
      </c>
      <c r="O27" s="251">
        <v>2337378.21</v>
      </c>
      <c r="Q27" s="73">
        <v>1026189.16</v>
      </c>
      <c r="R27" s="73">
        <v>62000</v>
      </c>
      <c r="S27" s="73">
        <v>618.53</v>
      </c>
      <c r="T27" s="73">
        <v>1070338</v>
      </c>
      <c r="U27" s="73">
        <v>35600</v>
      </c>
      <c r="V27" s="90">
        <v>1273681.3999999999</v>
      </c>
      <c r="Y27" s="90">
        <v>517922.09</v>
      </c>
      <c r="Z27" s="90">
        <v>296684.82</v>
      </c>
      <c r="AA27" s="90">
        <v>901.01</v>
      </c>
    </row>
    <row r="28" spans="1:28" x14ac:dyDescent="0.2">
      <c r="A28" s="251" t="s">
        <v>2959</v>
      </c>
      <c r="B28" s="89">
        <v>519569.76</v>
      </c>
      <c r="C28" s="89">
        <v>48400</v>
      </c>
      <c r="D28" s="89">
        <v>34688.58</v>
      </c>
      <c r="F28" s="251">
        <v>432570.19</v>
      </c>
      <c r="G28" s="251">
        <v>560958.44999999995</v>
      </c>
      <c r="H28" s="232">
        <v>39376.120000000003</v>
      </c>
      <c r="I28" s="232">
        <v>28020.33</v>
      </c>
      <c r="K28" s="232">
        <v>0</v>
      </c>
      <c r="N28" s="251">
        <v>228092.72</v>
      </c>
      <c r="O28" s="251">
        <v>2446216.73</v>
      </c>
      <c r="Q28" s="73">
        <v>1036879.54</v>
      </c>
      <c r="R28" s="73">
        <v>262600</v>
      </c>
      <c r="S28" s="73">
        <v>383.05</v>
      </c>
      <c r="T28" s="73">
        <v>687254</v>
      </c>
      <c r="U28" s="73">
        <v>9500</v>
      </c>
      <c r="V28" s="90">
        <v>883954</v>
      </c>
      <c r="Y28" s="90">
        <v>319882.83</v>
      </c>
      <c r="Z28" s="90">
        <v>267702.87</v>
      </c>
      <c r="AA28" s="90">
        <v>2</v>
      </c>
      <c r="AB28" s="90">
        <v>100000</v>
      </c>
    </row>
    <row r="29" spans="1:28" x14ac:dyDescent="0.2">
      <c r="A29" s="251" t="s">
        <v>2960</v>
      </c>
      <c r="B29" s="89">
        <v>899292.57</v>
      </c>
      <c r="C29" s="89">
        <v>420894.75</v>
      </c>
      <c r="D29" s="89">
        <v>11586.55</v>
      </c>
      <c r="F29" s="251">
        <v>530948.53</v>
      </c>
      <c r="G29" s="251">
        <v>299129.49</v>
      </c>
      <c r="O29" s="251">
        <v>1940194.37</v>
      </c>
      <c r="Q29" s="73">
        <v>1562701.02</v>
      </c>
      <c r="R29" s="73">
        <v>313500</v>
      </c>
      <c r="S29" s="73">
        <v>1870.54</v>
      </c>
      <c r="T29" s="73">
        <v>1793740.5</v>
      </c>
      <c r="V29" s="90">
        <v>1972440.5</v>
      </c>
      <c r="Y29" s="90">
        <v>535097.53</v>
      </c>
      <c r="Z29" s="90">
        <v>260691.09</v>
      </c>
    </row>
    <row r="30" spans="1:28" x14ac:dyDescent="0.2">
      <c r="A30" s="251" t="s">
        <v>2961</v>
      </c>
      <c r="B30" s="89">
        <v>1351510.77</v>
      </c>
      <c r="C30" s="89">
        <v>367876.89</v>
      </c>
      <c r="D30" s="89">
        <v>24808.57</v>
      </c>
      <c r="F30" s="251">
        <v>2443824.27</v>
      </c>
      <c r="G30" s="251">
        <v>271727.02</v>
      </c>
      <c r="O30" s="251">
        <v>225942.27</v>
      </c>
      <c r="Q30" s="73">
        <v>2345882.21</v>
      </c>
      <c r="R30" s="73">
        <v>260000</v>
      </c>
      <c r="S30" s="73">
        <v>3530.1</v>
      </c>
      <c r="T30" s="73">
        <v>1040648.5</v>
      </c>
      <c r="V30" s="90">
        <v>1481731.5</v>
      </c>
      <c r="Y30" s="90">
        <v>583305.01</v>
      </c>
      <c r="Z30" s="90">
        <v>238747.44</v>
      </c>
    </row>
    <row r="31" spans="1:28" x14ac:dyDescent="0.2">
      <c r="A31" s="251" t="s">
        <v>2962</v>
      </c>
      <c r="B31" s="89">
        <v>1423192.97</v>
      </c>
      <c r="C31" s="89">
        <v>343569.65</v>
      </c>
      <c r="D31" s="89">
        <v>28458.19</v>
      </c>
      <c r="F31" s="251">
        <v>877644.79</v>
      </c>
      <c r="G31" s="251">
        <v>534199.94999999995</v>
      </c>
      <c r="N31" s="251">
        <v>2619.96</v>
      </c>
      <c r="O31" s="251">
        <v>519805.36</v>
      </c>
      <c r="Q31" s="73">
        <v>2543715.67</v>
      </c>
      <c r="S31" s="73">
        <v>2508.11</v>
      </c>
      <c r="T31" s="73">
        <v>890725.5</v>
      </c>
      <c r="V31" s="90">
        <v>1484985.5</v>
      </c>
      <c r="Y31" s="90">
        <v>687517.04</v>
      </c>
      <c r="Z31" s="90">
        <v>128087.55</v>
      </c>
    </row>
    <row r="32" spans="1:28" x14ac:dyDescent="0.2">
      <c r="A32" s="251" t="s">
        <v>2963</v>
      </c>
      <c r="B32" s="89">
        <v>760062.74</v>
      </c>
      <c r="C32" s="89">
        <v>212863.45</v>
      </c>
      <c r="D32" s="89">
        <v>33277.17</v>
      </c>
      <c r="F32" s="251">
        <v>2285962.69</v>
      </c>
      <c r="G32" s="251">
        <v>1055167.05</v>
      </c>
      <c r="N32" s="251">
        <v>31616</v>
      </c>
      <c r="O32" s="251">
        <v>164243.42000000001</v>
      </c>
      <c r="Q32" s="73">
        <v>1228241.0900000001</v>
      </c>
      <c r="R32" s="73">
        <v>185010</v>
      </c>
      <c r="S32" s="73">
        <v>1788.77</v>
      </c>
      <c r="T32" s="73">
        <v>1450361.4</v>
      </c>
      <c r="V32" s="90">
        <v>1850022.4</v>
      </c>
      <c r="Y32" s="90">
        <v>514410.46</v>
      </c>
      <c r="Z32" s="90">
        <v>393632.94</v>
      </c>
    </row>
    <row r="33" spans="1:26" x14ac:dyDescent="0.2">
      <c r="A33" s="251" t="s">
        <v>2964</v>
      </c>
      <c r="B33" s="89">
        <v>352506.67</v>
      </c>
      <c r="C33" s="89">
        <v>142516</v>
      </c>
      <c r="D33" s="89">
        <v>939.28</v>
      </c>
      <c r="F33" s="251">
        <v>483288.39</v>
      </c>
      <c r="G33" s="251">
        <v>527245.42000000004</v>
      </c>
      <c r="K33" s="232">
        <v>441053</v>
      </c>
      <c r="O33" s="251">
        <v>3631737.05</v>
      </c>
      <c r="Q33" s="73">
        <v>1623729.85</v>
      </c>
      <c r="R33" s="73">
        <v>482820</v>
      </c>
      <c r="S33" s="73">
        <v>969.98</v>
      </c>
      <c r="T33" s="73">
        <v>1864101.2</v>
      </c>
      <c r="V33" s="90">
        <v>2431901.2000000002</v>
      </c>
      <c r="Y33" s="90">
        <v>1076511.8999999999</v>
      </c>
      <c r="Z33" s="90">
        <v>305980.86</v>
      </c>
    </row>
    <row r="34" spans="1:26" x14ac:dyDescent="0.2">
      <c r="A34" s="251" t="s">
        <v>2965</v>
      </c>
      <c r="B34" s="89">
        <v>746903.82</v>
      </c>
      <c r="C34" s="89">
        <v>188833.5</v>
      </c>
      <c r="D34" s="89">
        <v>31183.13</v>
      </c>
      <c r="F34" s="251">
        <v>320553.37</v>
      </c>
      <c r="G34" s="251">
        <v>545228.21</v>
      </c>
      <c r="N34" s="251">
        <v>4882.87</v>
      </c>
      <c r="O34" s="251">
        <v>669957.9</v>
      </c>
      <c r="Q34" s="73">
        <v>1748084.16</v>
      </c>
      <c r="R34" s="73">
        <v>200000</v>
      </c>
      <c r="S34" s="73">
        <v>2280.37</v>
      </c>
      <c r="T34" s="73">
        <v>1203710</v>
      </c>
      <c r="V34" s="90">
        <v>1730920</v>
      </c>
      <c r="Y34" s="90">
        <v>840674.15</v>
      </c>
      <c r="Z34" s="90">
        <v>199881.58</v>
      </c>
    </row>
    <row r="35" spans="1:26" x14ac:dyDescent="0.2">
      <c r="A35" s="251" t="s">
        <v>2966</v>
      </c>
      <c r="B35" s="89">
        <v>1385605.8</v>
      </c>
      <c r="C35" s="89">
        <v>287653.37</v>
      </c>
      <c r="D35" s="89">
        <v>28981.45</v>
      </c>
      <c r="E35" s="89">
        <v>0</v>
      </c>
      <c r="F35" s="251">
        <v>618897.73</v>
      </c>
      <c r="G35" s="251">
        <v>220093.41</v>
      </c>
      <c r="H35" s="232">
        <v>1000</v>
      </c>
      <c r="N35" s="251">
        <v>207509.53</v>
      </c>
      <c r="O35" s="251">
        <v>2501284.2200000002</v>
      </c>
      <c r="Q35" s="73">
        <v>1309327.1399999999</v>
      </c>
      <c r="R35" s="73">
        <v>464315</v>
      </c>
      <c r="S35" s="73">
        <v>2569.2399999999998</v>
      </c>
      <c r="T35" s="73">
        <v>1150474</v>
      </c>
      <c r="U35" s="73">
        <v>500</v>
      </c>
      <c r="V35" s="90">
        <v>1541590</v>
      </c>
      <c r="Y35" s="90">
        <v>612058.21</v>
      </c>
      <c r="Z35" s="90">
        <v>235202.35</v>
      </c>
    </row>
    <row r="36" spans="1:26" x14ac:dyDescent="0.2">
      <c r="A36" s="251" t="s">
        <v>2967</v>
      </c>
      <c r="B36" s="89">
        <v>599608.42000000004</v>
      </c>
      <c r="C36" s="89">
        <v>87345.1</v>
      </c>
      <c r="D36" s="89">
        <v>459</v>
      </c>
      <c r="F36" s="251">
        <v>416738.78</v>
      </c>
      <c r="G36" s="251">
        <v>1215005.8400000001</v>
      </c>
      <c r="K36" s="232">
        <v>442250</v>
      </c>
      <c r="N36" s="251">
        <v>-41804.43</v>
      </c>
      <c r="O36" s="251">
        <v>1692932.58</v>
      </c>
      <c r="Q36" s="73">
        <v>1217873.3999999999</v>
      </c>
      <c r="R36" s="73">
        <v>343180</v>
      </c>
      <c r="S36" s="73">
        <v>1434.7</v>
      </c>
      <c r="T36" s="73">
        <v>1267415.5</v>
      </c>
      <c r="V36" s="90">
        <v>1668696.5</v>
      </c>
      <c r="Y36" s="90">
        <v>591715.69999999995</v>
      </c>
      <c r="Z36" s="90">
        <v>181472.53</v>
      </c>
    </row>
    <row r="37" spans="1:26" x14ac:dyDescent="0.2">
      <c r="A37" s="251" t="s">
        <v>2968</v>
      </c>
      <c r="B37" s="89">
        <v>284339.71000000002</v>
      </c>
      <c r="C37" s="89">
        <v>227403.17</v>
      </c>
      <c r="D37" s="89">
        <v>44.05</v>
      </c>
      <c r="F37" s="251">
        <v>1206324.49</v>
      </c>
      <c r="G37" s="251">
        <v>262622.71000000002</v>
      </c>
      <c r="K37" s="232">
        <v>6750</v>
      </c>
      <c r="N37" s="251">
        <v>93579.01</v>
      </c>
      <c r="Q37" s="73">
        <v>1651656.81</v>
      </c>
      <c r="R37" s="73">
        <v>190800</v>
      </c>
      <c r="S37" s="73">
        <v>512.23</v>
      </c>
      <c r="T37" s="73">
        <v>1507566.2</v>
      </c>
      <c r="V37" s="90">
        <v>1764155.2</v>
      </c>
      <c r="Y37" s="90">
        <v>1014376.15</v>
      </c>
      <c r="Z37" s="90">
        <v>319838.02</v>
      </c>
    </row>
    <row r="38" spans="1:26" x14ac:dyDescent="0.2">
      <c r="A38" s="251" t="s">
        <v>2969</v>
      </c>
      <c r="B38" s="89">
        <v>708804.04</v>
      </c>
      <c r="C38" s="89">
        <v>234227.5</v>
      </c>
      <c r="D38" s="89">
        <v>15000</v>
      </c>
      <c r="F38" s="251">
        <v>1155053.25</v>
      </c>
      <c r="G38" s="251">
        <v>595448.43000000005</v>
      </c>
      <c r="I38" s="232">
        <v>8450</v>
      </c>
      <c r="Q38" s="73">
        <v>1685950.33</v>
      </c>
      <c r="R38" s="73">
        <v>106100</v>
      </c>
      <c r="S38" s="73">
        <v>1569.88</v>
      </c>
      <c r="T38" s="73">
        <v>1537936</v>
      </c>
      <c r="V38" s="90">
        <v>2094538</v>
      </c>
      <c r="Y38" s="90">
        <v>471899.94</v>
      </c>
      <c r="Z38" s="90">
        <v>158147.51999999999</v>
      </c>
    </row>
    <row r="39" spans="1:26" x14ac:dyDescent="0.2">
      <c r="A39" s="251" t="s">
        <v>2970</v>
      </c>
      <c r="B39" s="89">
        <v>987706.07</v>
      </c>
      <c r="C39" s="89">
        <v>0</v>
      </c>
      <c r="D39" s="89">
        <v>63404.53</v>
      </c>
      <c r="F39" s="251">
        <v>516896.68</v>
      </c>
      <c r="G39" s="251">
        <v>145014.42000000001</v>
      </c>
      <c r="H39" s="232">
        <v>20250</v>
      </c>
      <c r="I39" s="232">
        <v>23400</v>
      </c>
      <c r="K39" s="232">
        <v>58.4</v>
      </c>
      <c r="L39" s="251">
        <v>56293.63</v>
      </c>
      <c r="N39" s="251">
        <v>-1011977.09</v>
      </c>
      <c r="O39" s="251">
        <v>1814650.86</v>
      </c>
      <c r="Q39" s="73">
        <v>1991258.43</v>
      </c>
      <c r="R39" s="73">
        <v>309083.5</v>
      </c>
      <c r="S39" s="73">
        <v>2963.8</v>
      </c>
      <c r="T39" s="73">
        <v>1777767</v>
      </c>
      <c r="U39" s="73">
        <v>6000</v>
      </c>
      <c r="V39" s="90">
        <v>2031895</v>
      </c>
      <c r="Y39" s="90">
        <v>923523.86</v>
      </c>
      <c r="Z39" s="90">
        <v>122672.97</v>
      </c>
    </row>
    <row r="40" spans="1:26" x14ac:dyDescent="0.2">
      <c r="A40" s="251" t="s">
        <v>2971</v>
      </c>
      <c r="B40" s="89">
        <v>164020.03</v>
      </c>
      <c r="C40" s="89">
        <v>0</v>
      </c>
      <c r="D40" s="89">
        <v>47882</v>
      </c>
      <c r="F40" s="251">
        <v>1518784.62</v>
      </c>
      <c r="G40" s="251">
        <v>225790.65</v>
      </c>
      <c r="H40" s="232">
        <v>14251.63</v>
      </c>
      <c r="I40" s="232">
        <v>25150</v>
      </c>
      <c r="N40" s="251">
        <v>-37627</v>
      </c>
      <c r="O40" s="251">
        <v>1633793.05</v>
      </c>
      <c r="Q40" s="73">
        <v>1650412.63</v>
      </c>
      <c r="R40" s="73">
        <v>205000</v>
      </c>
      <c r="S40" s="73">
        <v>506.78</v>
      </c>
      <c r="T40" s="73">
        <v>1937782.5</v>
      </c>
      <c r="U40" s="73">
        <v>95000</v>
      </c>
      <c r="V40" s="90">
        <v>2314204.5</v>
      </c>
      <c r="Y40" s="90">
        <v>1180066.9099999999</v>
      </c>
      <c r="Z40" s="90">
        <v>269057.78000000003</v>
      </c>
    </row>
    <row r="41" spans="1:26" x14ac:dyDescent="0.2">
      <c r="A41" s="251" t="s">
        <v>2972</v>
      </c>
      <c r="B41" s="89">
        <v>947856.62</v>
      </c>
      <c r="C41" s="89">
        <v>16740</v>
      </c>
      <c r="D41" s="89">
        <v>72314.81</v>
      </c>
      <c r="F41" s="251">
        <v>1087780.74</v>
      </c>
      <c r="G41" s="251">
        <v>375229.47</v>
      </c>
      <c r="H41" s="232">
        <v>13548.6</v>
      </c>
      <c r="I41" s="232">
        <v>20600</v>
      </c>
      <c r="N41" s="251">
        <v>-166</v>
      </c>
      <c r="O41" s="251">
        <v>174893.33</v>
      </c>
      <c r="Q41" s="73">
        <v>1666317.21</v>
      </c>
      <c r="S41" s="73">
        <v>1382.36</v>
      </c>
      <c r="T41" s="73">
        <v>1586773</v>
      </c>
      <c r="U41" s="73">
        <v>17100</v>
      </c>
      <c r="V41" s="90">
        <v>1838373</v>
      </c>
      <c r="Y41" s="90">
        <v>819651.33</v>
      </c>
      <c r="Z41" s="90">
        <v>313692.58</v>
      </c>
    </row>
    <row r="42" spans="1:26" x14ac:dyDescent="0.2">
      <c r="A42" s="251" t="s">
        <v>2973</v>
      </c>
      <c r="B42" s="89">
        <v>2488841.46</v>
      </c>
      <c r="C42" s="89">
        <v>89618.93</v>
      </c>
      <c r="D42" s="89">
        <v>48775.01</v>
      </c>
      <c r="F42" s="251">
        <v>1353313.99</v>
      </c>
      <c r="G42" s="251">
        <v>268736.88</v>
      </c>
      <c r="H42" s="232">
        <v>54785.22</v>
      </c>
      <c r="I42" s="232">
        <v>87400</v>
      </c>
      <c r="K42" s="232">
        <v>0</v>
      </c>
      <c r="L42" s="251">
        <v>50313.22</v>
      </c>
      <c r="N42" s="251">
        <v>-118649.9</v>
      </c>
      <c r="O42" s="251">
        <v>1781475.04</v>
      </c>
      <c r="Q42" s="73">
        <v>4490775.16</v>
      </c>
      <c r="R42" s="73">
        <v>417909.99</v>
      </c>
      <c r="S42" s="73">
        <v>3205.83</v>
      </c>
      <c r="T42" s="73">
        <v>2087300.5</v>
      </c>
      <c r="U42" s="73">
        <v>32100</v>
      </c>
      <c r="V42" s="90">
        <v>2449100.5</v>
      </c>
      <c r="Y42" s="90">
        <v>1876629.73</v>
      </c>
      <c r="Z42" s="90">
        <v>358208.47</v>
      </c>
    </row>
    <row r="43" spans="1:26" x14ac:dyDescent="0.2">
      <c r="A43" s="251" t="s">
        <v>2974</v>
      </c>
      <c r="B43" s="89">
        <v>1115746.46</v>
      </c>
      <c r="C43" s="89">
        <v>0</v>
      </c>
      <c r="D43" s="89">
        <v>36370.83</v>
      </c>
      <c r="F43" s="251">
        <v>377908.47</v>
      </c>
      <c r="G43" s="251">
        <v>205296.9</v>
      </c>
      <c r="H43" s="232">
        <v>19037.599999999999</v>
      </c>
      <c r="I43" s="232">
        <v>28682.99</v>
      </c>
      <c r="K43" s="232">
        <v>13</v>
      </c>
      <c r="N43" s="251">
        <v>-455580.38</v>
      </c>
      <c r="O43" s="251">
        <v>1769380.27</v>
      </c>
      <c r="Q43" s="73">
        <v>2139504.17</v>
      </c>
      <c r="R43" s="73">
        <v>90100</v>
      </c>
      <c r="S43" s="73">
        <v>1397.28</v>
      </c>
      <c r="T43" s="73">
        <v>2356260.5</v>
      </c>
      <c r="U43" s="73">
        <v>36000</v>
      </c>
      <c r="V43" s="90">
        <v>2755960.5</v>
      </c>
      <c r="Y43" s="90">
        <v>1089932</v>
      </c>
      <c r="Z43" s="90">
        <v>200852.27</v>
      </c>
    </row>
    <row r="44" spans="1:26" x14ac:dyDescent="0.2">
      <c r="A44" s="251" t="s">
        <v>2975</v>
      </c>
      <c r="B44" s="89">
        <v>331175</v>
      </c>
      <c r="C44" s="89">
        <v>3704.9</v>
      </c>
      <c r="D44" s="89">
        <v>10944.28</v>
      </c>
      <c r="F44" s="251">
        <v>1110923.28</v>
      </c>
      <c r="G44" s="251">
        <v>196743.12</v>
      </c>
      <c r="H44" s="232">
        <v>8956.2800000000007</v>
      </c>
      <c r="I44" s="232">
        <v>45200</v>
      </c>
      <c r="O44" s="251">
        <v>2854151.72</v>
      </c>
      <c r="Q44" s="73">
        <v>1030564.31</v>
      </c>
      <c r="R44" s="73">
        <v>45700</v>
      </c>
      <c r="S44" s="73">
        <v>371.46</v>
      </c>
      <c r="T44" s="73">
        <v>1292766.5</v>
      </c>
      <c r="U44" s="73">
        <v>18000</v>
      </c>
      <c r="V44" s="90">
        <v>1613416.5</v>
      </c>
      <c r="Y44" s="90">
        <v>292092.56</v>
      </c>
      <c r="Z44" s="90">
        <v>271069.13</v>
      </c>
    </row>
    <row r="45" spans="1:26" x14ac:dyDescent="0.2">
      <c r="A45" s="251" t="s">
        <v>2976</v>
      </c>
      <c r="B45" s="89">
        <v>423005.66</v>
      </c>
      <c r="C45" s="89">
        <v>28312.17</v>
      </c>
      <c r="D45" s="89">
        <v>21744.05</v>
      </c>
      <c r="F45" s="251">
        <v>563246.35</v>
      </c>
      <c r="G45" s="251">
        <v>77228.52</v>
      </c>
      <c r="H45" s="232">
        <v>17382.2</v>
      </c>
      <c r="I45" s="232">
        <v>19573.29</v>
      </c>
      <c r="N45" s="251">
        <v>-1655</v>
      </c>
      <c r="O45" s="251">
        <v>1653756.5</v>
      </c>
      <c r="Q45" s="73">
        <v>1628481.11</v>
      </c>
      <c r="R45" s="73">
        <v>129620</v>
      </c>
      <c r="S45" s="73">
        <v>448.46</v>
      </c>
      <c r="T45" s="73">
        <v>650644</v>
      </c>
      <c r="U45" s="73">
        <v>12700</v>
      </c>
      <c r="V45" s="90">
        <v>1250522</v>
      </c>
      <c r="Y45" s="90">
        <v>639118.26</v>
      </c>
      <c r="Z45" s="90">
        <v>199710.19</v>
      </c>
    </row>
    <row r="46" spans="1:26" x14ac:dyDescent="0.2">
      <c r="A46" s="251" t="s">
        <v>2977</v>
      </c>
      <c r="B46" s="89">
        <v>309506.2</v>
      </c>
      <c r="C46" s="89">
        <v>162508.37</v>
      </c>
      <c r="D46" s="89">
        <v>34696.480000000003</v>
      </c>
      <c r="F46" s="251">
        <v>757422.48</v>
      </c>
      <c r="G46" s="251">
        <v>258647.57</v>
      </c>
      <c r="H46" s="232">
        <v>11760</v>
      </c>
      <c r="I46" s="232">
        <v>12312.53</v>
      </c>
      <c r="K46" s="232">
        <v>1279.6400000000001</v>
      </c>
      <c r="N46" s="251">
        <v>70956</v>
      </c>
      <c r="O46" s="251">
        <v>1474437.8</v>
      </c>
      <c r="Q46" s="73">
        <v>1047556.64</v>
      </c>
      <c r="R46" s="73">
        <v>122250</v>
      </c>
      <c r="S46" s="73">
        <v>417.09</v>
      </c>
      <c r="T46" s="73">
        <v>1086156.6000000001</v>
      </c>
      <c r="U46" s="73">
        <v>43500</v>
      </c>
      <c r="V46" s="90">
        <v>1489836.6</v>
      </c>
      <c r="Y46" s="90">
        <v>568657.65</v>
      </c>
      <c r="Z46" s="90">
        <v>213834.81</v>
      </c>
    </row>
    <row r="47" spans="1:26" x14ac:dyDescent="0.2">
      <c r="A47" s="251" t="s">
        <v>2978</v>
      </c>
      <c r="B47" s="89">
        <v>350819.36</v>
      </c>
      <c r="C47" s="89">
        <v>38164.83</v>
      </c>
      <c r="D47" s="89">
        <v>45444.63</v>
      </c>
      <c r="F47" s="251">
        <v>1329271.73</v>
      </c>
      <c r="G47" s="251">
        <v>179277.67</v>
      </c>
      <c r="H47" s="232">
        <v>46009.69</v>
      </c>
      <c r="I47" s="232">
        <v>50100</v>
      </c>
      <c r="K47" s="232">
        <v>45.2</v>
      </c>
      <c r="N47" s="251">
        <v>2356</v>
      </c>
      <c r="O47" s="251">
        <v>2017007.85</v>
      </c>
      <c r="Q47" s="73">
        <v>2399777.87</v>
      </c>
      <c r="R47" s="73">
        <v>526450</v>
      </c>
      <c r="S47" s="73">
        <v>2091.59</v>
      </c>
      <c r="T47" s="73">
        <v>1121896.5</v>
      </c>
      <c r="U47" s="73">
        <v>25000</v>
      </c>
      <c r="V47" s="90">
        <v>1886762.5</v>
      </c>
      <c r="Y47" s="90">
        <v>1787265.98</v>
      </c>
      <c r="Z47" s="90">
        <v>257923.72</v>
      </c>
    </row>
    <row r="48" spans="1:26" x14ac:dyDescent="0.2">
      <c r="A48" s="251" t="s">
        <v>2979</v>
      </c>
      <c r="B48" s="89">
        <v>349084.29</v>
      </c>
      <c r="C48" s="89">
        <v>3.26</v>
      </c>
      <c r="D48" s="89">
        <v>19168.75</v>
      </c>
      <c r="F48" s="251">
        <v>1249425.25</v>
      </c>
      <c r="G48" s="251">
        <v>119934.38</v>
      </c>
      <c r="H48" s="232">
        <v>4660.4399999999996</v>
      </c>
      <c r="I48" s="232">
        <v>38400</v>
      </c>
      <c r="O48" s="251">
        <v>216270.07999999999</v>
      </c>
      <c r="Q48" s="73">
        <v>1030956.38</v>
      </c>
      <c r="R48" s="73">
        <v>206150</v>
      </c>
      <c r="S48" s="73">
        <v>953.59</v>
      </c>
      <c r="T48" s="73">
        <v>1393007.2</v>
      </c>
      <c r="U48" s="73">
        <v>38000</v>
      </c>
      <c r="V48" s="90">
        <v>1731007.2</v>
      </c>
      <c r="Y48" s="90">
        <v>557504.29</v>
      </c>
      <c r="Z48" s="90">
        <v>218885.97</v>
      </c>
    </row>
    <row r="49" spans="1:28" x14ac:dyDescent="0.2">
      <c r="A49" s="251" t="s">
        <v>2980</v>
      </c>
      <c r="B49" s="89">
        <v>384564.5</v>
      </c>
      <c r="C49" s="89">
        <v>6168.39</v>
      </c>
      <c r="D49" s="89">
        <v>70148</v>
      </c>
      <c r="F49" s="251">
        <v>1359545.5</v>
      </c>
      <c r="G49" s="251">
        <v>231891.88</v>
      </c>
      <c r="H49" s="232">
        <v>11655.4</v>
      </c>
      <c r="I49" s="232">
        <v>28800</v>
      </c>
      <c r="K49" s="232">
        <v>423.17</v>
      </c>
      <c r="L49" s="251">
        <v>281833.43</v>
      </c>
      <c r="N49" s="251">
        <v>42209.52</v>
      </c>
      <c r="O49" s="251">
        <v>2076002.99</v>
      </c>
      <c r="Q49" s="73">
        <v>2434586.02</v>
      </c>
      <c r="R49" s="73">
        <v>221943.3</v>
      </c>
      <c r="S49" s="73">
        <v>990.74</v>
      </c>
      <c r="T49" s="73">
        <v>1957951</v>
      </c>
      <c r="U49" s="73">
        <v>126600</v>
      </c>
      <c r="V49" s="90">
        <v>2895851</v>
      </c>
      <c r="Y49" s="90">
        <v>1358907.39</v>
      </c>
      <c r="Z49" s="90">
        <v>278109.82</v>
      </c>
    </row>
    <row r="50" spans="1:28" x14ac:dyDescent="0.2">
      <c r="A50" s="251" t="s">
        <v>2981</v>
      </c>
      <c r="B50" s="89">
        <v>371558.91</v>
      </c>
      <c r="C50" s="89">
        <v>8355.7199999999993</v>
      </c>
      <c r="D50" s="89">
        <v>62992.26</v>
      </c>
      <c r="F50" s="251">
        <v>918495.98</v>
      </c>
      <c r="G50" s="251">
        <v>141328.57999999999</v>
      </c>
      <c r="H50" s="232">
        <v>21333.8</v>
      </c>
      <c r="I50" s="232">
        <v>50538.83</v>
      </c>
      <c r="K50" s="232">
        <v>11.8</v>
      </c>
      <c r="N50" s="251">
        <v>2712.52</v>
      </c>
      <c r="O50" s="251">
        <v>2700044.99</v>
      </c>
      <c r="Q50" s="73">
        <v>1642693.38</v>
      </c>
      <c r="R50" s="73">
        <v>148345</v>
      </c>
      <c r="T50" s="73">
        <v>887677</v>
      </c>
      <c r="U50" s="73">
        <v>123500</v>
      </c>
      <c r="V50" s="90">
        <v>1539427</v>
      </c>
      <c r="Y50" s="90">
        <v>694253.03</v>
      </c>
      <c r="Z50" s="90">
        <v>302469.09000000003</v>
      </c>
    </row>
    <row r="51" spans="1:28" x14ac:dyDescent="0.2">
      <c r="A51" s="251" t="s">
        <v>2982</v>
      </c>
      <c r="B51" s="89">
        <v>351035.19</v>
      </c>
      <c r="C51" s="89">
        <v>1185.21</v>
      </c>
      <c r="D51" s="89">
        <v>20123.04</v>
      </c>
      <c r="F51" s="251">
        <v>720128.07</v>
      </c>
      <c r="G51" s="251">
        <v>96243.04</v>
      </c>
      <c r="H51" s="232">
        <v>8666.4</v>
      </c>
      <c r="I51" s="232">
        <v>17400</v>
      </c>
      <c r="K51" s="232">
        <v>310.38</v>
      </c>
      <c r="L51" s="251">
        <v>52189.07</v>
      </c>
      <c r="N51" s="251">
        <v>-483058.41</v>
      </c>
      <c r="O51" s="251">
        <v>1671717.03</v>
      </c>
      <c r="Q51" s="73">
        <v>1396146.13</v>
      </c>
      <c r="R51" s="73">
        <v>118909.92</v>
      </c>
      <c r="S51" s="73">
        <v>818.77</v>
      </c>
      <c r="T51" s="73">
        <v>604107</v>
      </c>
      <c r="U51" s="73">
        <v>198050</v>
      </c>
      <c r="V51" s="90">
        <v>1148957</v>
      </c>
      <c r="Y51" s="90">
        <v>879837.94</v>
      </c>
      <c r="Z51" s="90">
        <v>223268.8</v>
      </c>
    </row>
    <row r="52" spans="1:28" x14ac:dyDescent="0.2">
      <c r="A52" s="251" t="s">
        <v>2983</v>
      </c>
      <c r="B52" s="89">
        <v>660806.89</v>
      </c>
      <c r="C52" s="89">
        <v>51549.7</v>
      </c>
      <c r="D52" s="89">
        <v>28934</v>
      </c>
      <c r="F52" s="251">
        <v>934059.56</v>
      </c>
      <c r="G52" s="251">
        <v>152155.64000000001</v>
      </c>
      <c r="H52" s="232">
        <v>12147.4</v>
      </c>
      <c r="I52" s="232">
        <v>45100</v>
      </c>
      <c r="K52" s="232">
        <v>320</v>
      </c>
      <c r="O52" s="251">
        <v>579857.57999999996</v>
      </c>
      <c r="Q52" s="73">
        <v>1579352.91</v>
      </c>
      <c r="R52" s="73">
        <v>526800</v>
      </c>
      <c r="S52" s="73">
        <v>1336.36</v>
      </c>
      <c r="T52" s="73">
        <v>610004.5</v>
      </c>
      <c r="U52" s="73">
        <v>32900</v>
      </c>
      <c r="V52" s="90">
        <v>1002519.06</v>
      </c>
      <c r="Y52" s="90">
        <v>971676.86</v>
      </c>
      <c r="Z52" s="90">
        <v>209276.92</v>
      </c>
    </row>
    <row r="53" spans="1:28" x14ac:dyDescent="0.2">
      <c r="A53" s="251" t="s">
        <v>2984</v>
      </c>
      <c r="B53" s="89">
        <v>454139.05</v>
      </c>
      <c r="C53" s="89">
        <v>16566.57</v>
      </c>
      <c r="D53" s="89">
        <v>33579.72</v>
      </c>
      <c r="F53" s="251">
        <v>1281480.43</v>
      </c>
      <c r="G53" s="251">
        <v>163299.12</v>
      </c>
      <c r="H53" s="232">
        <v>10462.370000000001</v>
      </c>
      <c r="I53" s="232">
        <v>25020</v>
      </c>
      <c r="K53" s="232">
        <v>42.28</v>
      </c>
      <c r="N53" s="251">
        <v>-58850</v>
      </c>
      <c r="O53" s="251">
        <v>446722.69</v>
      </c>
      <c r="Q53" s="73">
        <v>1371825.06</v>
      </c>
      <c r="S53" s="73">
        <v>1279.74</v>
      </c>
      <c r="T53" s="73">
        <v>1532447</v>
      </c>
      <c r="U53" s="73">
        <v>2400</v>
      </c>
      <c r="V53" s="90">
        <v>1858447</v>
      </c>
      <c r="Y53" s="90">
        <v>512380.15999999997</v>
      </c>
      <c r="Z53" s="90">
        <v>297453</v>
      </c>
    </row>
    <row r="54" spans="1:28" x14ac:dyDescent="0.2">
      <c r="A54" s="251" t="s">
        <v>2987</v>
      </c>
      <c r="B54" s="89">
        <v>242215.38</v>
      </c>
      <c r="C54" s="89">
        <v>0</v>
      </c>
      <c r="D54" s="89">
        <v>59082.46</v>
      </c>
      <c r="F54" s="251">
        <v>4</v>
      </c>
      <c r="G54" s="251">
        <v>646615.87</v>
      </c>
      <c r="H54" s="232">
        <v>0</v>
      </c>
      <c r="I54" s="232">
        <v>23542.86</v>
      </c>
      <c r="K54" s="232">
        <v>822.42</v>
      </c>
      <c r="M54" s="251">
        <v>8348.7199999999993</v>
      </c>
      <c r="N54" s="251">
        <v>1835737.75</v>
      </c>
      <c r="O54" s="251">
        <v>1557377.06</v>
      </c>
      <c r="Q54" s="73">
        <v>826347.74</v>
      </c>
      <c r="R54" s="73">
        <v>77500</v>
      </c>
      <c r="S54" s="73">
        <v>218.47</v>
      </c>
      <c r="T54" s="73">
        <v>1114849</v>
      </c>
      <c r="U54" s="73">
        <v>67592</v>
      </c>
      <c r="V54" s="90">
        <v>1377549</v>
      </c>
      <c r="X54" s="90">
        <v>0</v>
      </c>
      <c r="Y54" s="90">
        <v>321580.38</v>
      </c>
      <c r="Z54" s="90">
        <v>1183223.29</v>
      </c>
    </row>
    <row r="55" spans="1:28" x14ac:dyDescent="0.2">
      <c r="A55" s="251" t="s">
        <v>2988</v>
      </c>
      <c r="B55" s="89">
        <v>231263.64</v>
      </c>
      <c r="C55" s="89">
        <v>0</v>
      </c>
      <c r="D55" s="89">
        <v>69511.929999999993</v>
      </c>
      <c r="F55" s="251">
        <v>1004396.61</v>
      </c>
      <c r="G55" s="251">
        <v>514424.95</v>
      </c>
      <c r="H55" s="232">
        <v>0</v>
      </c>
      <c r="I55" s="232">
        <v>28541.439999999999</v>
      </c>
      <c r="K55" s="232">
        <v>37.380000000000003</v>
      </c>
      <c r="N55" s="251">
        <v>1722871.56</v>
      </c>
      <c r="O55" s="251">
        <v>1296912.72</v>
      </c>
      <c r="Q55" s="73">
        <v>954913.24</v>
      </c>
      <c r="R55" s="73">
        <v>79900</v>
      </c>
      <c r="S55" s="73">
        <v>174.39</v>
      </c>
      <c r="T55" s="73">
        <v>1261733</v>
      </c>
      <c r="U55" s="73">
        <v>943000</v>
      </c>
      <c r="V55" s="90">
        <v>1515343</v>
      </c>
      <c r="Y55" s="90">
        <v>462886.76</v>
      </c>
      <c r="Z55" s="90">
        <v>981682.2</v>
      </c>
      <c r="AB55" s="90">
        <v>6970</v>
      </c>
    </row>
    <row r="56" spans="1:28" x14ac:dyDescent="0.2">
      <c r="A56" s="251" t="s">
        <v>2989</v>
      </c>
      <c r="B56" s="89">
        <v>568914.61</v>
      </c>
      <c r="C56" s="89">
        <v>13000</v>
      </c>
      <c r="D56" s="89">
        <v>57417.55</v>
      </c>
      <c r="F56" s="251">
        <v>518539.19</v>
      </c>
      <c r="G56" s="251">
        <v>198442.48</v>
      </c>
      <c r="H56" s="232">
        <v>0</v>
      </c>
      <c r="I56" s="232">
        <v>31509.4</v>
      </c>
      <c r="K56" s="232">
        <v>168.23</v>
      </c>
      <c r="N56" s="251">
        <v>1413296.48</v>
      </c>
      <c r="O56" s="251">
        <v>1593000.06</v>
      </c>
      <c r="Q56" s="73">
        <v>1522709.83</v>
      </c>
      <c r="R56" s="73">
        <v>139175</v>
      </c>
      <c r="S56" s="73">
        <v>745.17</v>
      </c>
      <c r="T56" s="73">
        <v>1430682.8</v>
      </c>
      <c r="U56" s="73">
        <v>4800</v>
      </c>
      <c r="V56" s="90">
        <v>1932092.8</v>
      </c>
      <c r="Y56" s="90">
        <v>546217.96</v>
      </c>
      <c r="Z56" s="90">
        <v>1066543.43</v>
      </c>
      <c r="AB56" s="90">
        <v>7255</v>
      </c>
    </row>
    <row r="57" spans="1:28" x14ac:dyDescent="0.2">
      <c r="A57" s="251" t="s">
        <v>2990</v>
      </c>
      <c r="B57" s="89">
        <v>434350.57</v>
      </c>
      <c r="C57" s="89">
        <v>0</v>
      </c>
      <c r="D57" s="89">
        <v>63931.5</v>
      </c>
      <c r="F57" s="251">
        <v>2</v>
      </c>
      <c r="G57" s="251">
        <v>155742.19</v>
      </c>
      <c r="H57" s="232">
        <v>50000</v>
      </c>
      <c r="I57" s="232">
        <v>66322.77</v>
      </c>
      <c r="K57" s="232">
        <v>1965.38</v>
      </c>
      <c r="N57" s="251">
        <v>-230821.85</v>
      </c>
      <c r="O57" s="251">
        <v>1261656.71</v>
      </c>
      <c r="Q57" s="73">
        <v>1298463.95</v>
      </c>
      <c r="R57" s="73">
        <v>105860</v>
      </c>
      <c r="S57" s="73">
        <v>493.99</v>
      </c>
      <c r="T57" s="73">
        <v>1286453</v>
      </c>
      <c r="U57" s="73">
        <v>8600</v>
      </c>
      <c r="V57" s="90">
        <v>1852585.5</v>
      </c>
      <c r="X57" s="90">
        <v>0</v>
      </c>
      <c r="Y57" s="90">
        <v>459222.59</v>
      </c>
      <c r="Z57" s="90">
        <v>1315847</v>
      </c>
      <c r="AB57" s="90">
        <v>34520</v>
      </c>
    </row>
    <row r="58" spans="1:28" ht="15" customHeight="1" x14ac:dyDescent="0.2">
      <c r="A58" s="251" t="s">
        <v>3014</v>
      </c>
      <c r="B58" s="89">
        <v>229536.28</v>
      </c>
      <c r="C58" s="89">
        <v>6200</v>
      </c>
      <c r="D58" s="89">
        <v>36997.67</v>
      </c>
      <c r="F58" s="251">
        <v>3</v>
      </c>
      <c r="G58" s="251">
        <v>358664.79</v>
      </c>
      <c r="H58" s="232">
        <v>59200</v>
      </c>
      <c r="I58" s="232">
        <v>26821.25</v>
      </c>
      <c r="K58" s="232">
        <v>196.26</v>
      </c>
      <c r="N58" s="251">
        <v>1459651.09</v>
      </c>
      <c r="O58" s="251">
        <v>2075132.5</v>
      </c>
      <c r="Q58" s="73">
        <v>635883.18999999994</v>
      </c>
      <c r="R58" s="73">
        <v>49545</v>
      </c>
      <c r="S58" s="73">
        <v>111.13</v>
      </c>
      <c r="T58" s="73">
        <v>775593</v>
      </c>
      <c r="U58" s="73">
        <v>2400</v>
      </c>
      <c r="V58" s="90">
        <v>939993</v>
      </c>
      <c r="X58" s="90">
        <v>0</v>
      </c>
      <c r="Y58" s="90">
        <v>293644.56</v>
      </c>
      <c r="Z58" s="90">
        <v>953294.14</v>
      </c>
    </row>
    <row r="59" spans="1:28" x14ac:dyDescent="0.2">
      <c r="A59" s="251" t="s">
        <v>3015</v>
      </c>
      <c r="B59" s="89">
        <v>717641.01</v>
      </c>
      <c r="C59" s="89">
        <v>42600</v>
      </c>
      <c r="D59" s="89">
        <v>24982.05</v>
      </c>
      <c r="F59" s="251">
        <v>426245.52</v>
      </c>
      <c r="G59" s="251">
        <v>135136.88</v>
      </c>
      <c r="H59" s="232">
        <v>0</v>
      </c>
      <c r="I59" s="232">
        <v>22032.13</v>
      </c>
      <c r="K59" s="232">
        <v>65.33</v>
      </c>
      <c r="N59" s="251">
        <v>1932011.23</v>
      </c>
      <c r="O59" s="251">
        <v>3409443.43</v>
      </c>
      <c r="Q59" s="73">
        <v>909934.18</v>
      </c>
      <c r="R59" s="73">
        <v>94050</v>
      </c>
      <c r="S59" s="73">
        <v>1117.56</v>
      </c>
      <c r="T59" s="73">
        <v>1346512.9</v>
      </c>
      <c r="V59" s="90">
        <v>1729442.9</v>
      </c>
      <c r="Y59" s="90">
        <v>330248.40000000002</v>
      </c>
      <c r="Z59" s="90">
        <v>1048590.46</v>
      </c>
      <c r="AB59" s="90">
        <v>124000</v>
      </c>
    </row>
    <row r="60" spans="1:28" x14ac:dyDescent="0.2">
      <c r="A60" s="251" t="s">
        <v>2994</v>
      </c>
      <c r="B60" s="89">
        <v>244743.41</v>
      </c>
      <c r="C60" s="89">
        <v>0</v>
      </c>
      <c r="D60" s="89">
        <v>5689.72</v>
      </c>
      <c r="F60" s="251">
        <v>197763.96</v>
      </c>
      <c r="G60" s="251">
        <v>335686.89</v>
      </c>
      <c r="N60" s="251">
        <v>-606655.21</v>
      </c>
      <c r="O60" s="251">
        <v>280935.62</v>
      </c>
      <c r="Q60" s="73">
        <v>902520.83</v>
      </c>
      <c r="R60" s="73">
        <v>335000</v>
      </c>
      <c r="S60" s="73">
        <v>514.66999999999996</v>
      </c>
      <c r="T60" s="73">
        <v>1222660</v>
      </c>
      <c r="U60" s="73">
        <v>200</v>
      </c>
      <c r="V60" s="90">
        <v>1536312</v>
      </c>
      <c r="Y60" s="90">
        <v>474916.86</v>
      </c>
      <c r="Z60" s="90">
        <v>14978.37</v>
      </c>
      <c r="AB60" s="90">
        <v>3900</v>
      </c>
    </row>
    <row r="61" spans="1:28" ht="12" customHeight="1" x14ac:dyDescent="0.2">
      <c r="A61" s="251" t="s">
        <v>2995</v>
      </c>
      <c r="B61" s="89">
        <v>285069.11</v>
      </c>
      <c r="C61" s="89">
        <v>0</v>
      </c>
      <c r="D61" s="89">
        <v>10115.94</v>
      </c>
      <c r="F61" s="251">
        <v>301170.71999999997</v>
      </c>
      <c r="G61" s="251">
        <v>100035.3</v>
      </c>
      <c r="N61" s="251">
        <v>182005.11</v>
      </c>
      <c r="O61" s="251">
        <v>179132.84</v>
      </c>
      <c r="Q61" s="73">
        <v>1222683.48</v>
      </c>
      <c r="R61" s="73">
        <v>2000</v>
      </c>
      <c r="S61" s="73">
        <v>27.48</v>
      </c>
      <c r="T61" s="73">
        <v>1691800</v>
      </c>
      <c r="V61" s="90">
        <v>1940000</v>
      </c>
      <c r="Y61" s="90">
        <v>641579.32999999996</v>
      </c>
      <c r="Z61" s="90">
        <v>89594.01</v>
      </c>
      <c r="AB61" s="90">
        <v>12000</v>
      </c>
    </row>
    <row r="62" spans="1:28" x14ac:dyDescent="0.2">
      <c r="A62" s="251" t="s">
        <v>2996</v>
      </c>
      <c r="B62" s="89">
        <v>59601.66</v>
      </c>
      <c r="C62" s="89">
        <v>0</v>
      </c>
      <c r="D62" s="89">
        <v>2130.0100000000002</v>
      </c>
      <c r="F62" s="251">
        <v>387245.62</v>
      </c>
      <c r="G62" s="251">
        <v>125722</v>
      </c>
      <c r="N62" s="251">
        <v>104739.49</v>
      </c>
      <c r="O62" s="251">
        <v>2768470.84</v>
      </c>
      <c r="Q62" s="73">
        <v>1049363.3999999999</v>
      </c>
      <c r="S62" s="73">
        <v>427.74</v>
      </c>
      <c r="T62" s="73">
        <v>863990</v>
      </c>
      <c r="V62" s="90">
        <v>1420790</v>
      </c>
      <c r="Y62" s="90">
        <v>442400.24</v>
      </c>
      <c r="Z62" s="90">
        <v>104466.06</v>
      </c>
      <c r="AB62" s="90">
        <v>7500</v>
      </c>
    </row>
    <row r="63" spans="1:28" x14ac:dyDescent="0.2">
      <c r="A63" s="251" t="s">
        <v>2997</v>
      </c>
      <c r="B63" s="89">
        <v>1018906.87</v>
      </c>
      <c r="C63" s="89">
        <v>0</v>
      </c>
      <c r="D63" s="89">
        <v>20038.62</v>
      </c>
      <c r="F63" s="251">
        <v>421932.9</v>
      </c>
      <c r="G63" s="251">
        <v>266420.96000000002</v>
      </c>
      <c r="N63" s="251">
        <v>305771.59000000003</v>
      </c>
      <c r="O63" s="251">
        <v>2027508.56</v>
      </c>
      <c r="Q63" s="73">
        <v>2780706.25</v>
      </c>
      <c r="R63" s="73">
        <v>389087</v>
      </c>
      <c r="S63" s="73">
        <v>426.47</v>
      </c>
      <c r="T63" s="73">
        <v>1218600</v>
      </c>
      <c r="V63" s="90">
        <v>2236765</v>
      </c>
      <c r="Y63" s="90">
        <v>654707</v>
      </c>
      <c r="Z63" s="90">
        <v>111570.03</v>
      </c>
      <c r="AB63" s="90">
        <v>40600</v>
      </c>
    </row>
    <row r="64" spans="1:28" x14ac:dyDescent="0.2">
      <c r="A64" s="251" t="s">
        <v>2998</v>
      </c>
      <c r="B64" s="89">
        <v>1373633.05</v>
      </c>
      <c r="C64" s="89">
        <v>0</v>
      </c>
      <c r="D64" s="89">
        <v>17613.419999999998</v>
      </c>
      <c r="F64" s="251">
        <v>697426.35</v>
      </c>
      <c r="G64" s="251">
        <v>112673.47</v>
      </c>
      <c r="N64" s="251">
        <v>15068.59</v>
      </c>
      <c r="O64" s="251">
        <v>179132.84</v>
      </c>
      <c r="Q64" s="73">
        <v>2353446.2400000002</v>
      </c>
      <c r="R64" s="73">
        <v>174900</v>
      </c>
      <c r="S64" s="73">
        <v>491.2</v>
      </c>
      <c r="T64" s="73">
        <v>936820</v>
      </c>
      <c r="V64" s="90">
        <v>1330254</v>
      </c>
      <c r="Y64" s="90">
        <v>704426.5</v>
      </c>
      <c r="Z64" s="90">
        <v>111971.78</v>
      </c>
      <c r="AB64" s="90">
        <v>6000</v>
      </c>
    </row>
    <row r="65" spans="1:28" x14ac:dyDescent="0.2">
      <c r="A65" s="251" t="s">
        <v>2999</v>
      </c>
      <c r="B65" s="89">
        <v>413772.79</v>
      </c>
      <c r="C65" s="89">
        <v>198457.35</v>
      </c>
      <c r="D65" s="89">
        <v>81284.149999999994</v>
      </c>
      <c r="F65" s="251">
        <v>1784062.57</v>
      </c>
      <c r="G65" s="251">
        <v>333403.88</v>
      </c>
      <c r="H65" s="232">
        <v>0</v>
      </c>
      <c r="I65" s="232">
        <v>60808.66</v>
      </c>
      <c r="K65" s="232">
        <v>95500</v>
      </c>
      <c r="N65" s="251">
        <v>-197721.66</v>
      </c>
      <c r="O65" s="251">
        <v>2752937.45</v>
      </c>
      <c r="Q65" s="73">
        <v>1188449.03</v>
      </c>
      <c r="R65" s="73">
        <v>173000</v>
      </c>
      <c r="S65" s="73">
        <v>1564.94</v>
      </c>
      <c r="T65" s="73">
        <v>1880771</v>
      </c>
      <c r="U65" s="73">
        <v>171680</v>
      </c>
      <c r="V65" s="90">
        <v>2246451</v>
      </c>
      <c r="Y65" s="90">
        <v>649790.4</v>
      </c>
      <c r="Z65" s="90">
        <v>305979.94</v>
      </c>
    </row>
    <row r="66" spans="1:28" x14ac:dyDescent="0.2">
      <c r="A66" s="251" t="s">
        <v>3000</v>
      </c>
      <c r="B66" s="89">
        <v>495918.78</v>
      </c>
      <c r="C66" s="89">
        <v>38650</v>
      </c>
      <c r="D66" s="89">
        <v>40180.47</v>
      </c>
      <c r="F66" s="251">
        <v>812954.68</v>
      </c>
      <c r="G66" s="251">
        <v>1614167.96</v>
      </c>
      <c r="H66" s="232">
        <v>0</v>
      </c>
      <c r="I66" s="232">
        <v>62400</v>
      </c>
      <c r="K66" s="232">
        <v>5300</v>
      </c>
      <c r="N66" s="251">
        <v>-203216.37</v>
      </c>
      <c r="O66" s="251">
        <v>3437556.74</v>
      </c>
      <c r="Q66" s="73">
        <v>1086804.8899999999</v>
      </c>
      <c r="R66" s="73">
        <v>128020</v>
      </c>
      <c r="S66" s="73">
        <v>551.41</v>
      </c>
      <c r="T66" s="73">
        <v>1630179</v>
      </c>
      <c r="U66" s="73">
        <v>224600</v>
      </c>
      <c r="V66" s="90">
        <v>2070659</v>
      </c>
      <c r="Y66" s="90">
        <v>572826.4</v>
      </c>
      <c r="Z66" s="90">
        <v>647389.38</v>
      </c>
    </row>
    <row r="67" spans="1:28" x14ac:dyDescent="0.2">
      <c r="A67" s="251" t="s">
        <v>3001</v>
      </c>
      <c r="B67" s="89">
        <v>742070.41</v>
      </c>
      <c r="C67" s="89">
        <v>0</v>
      </c>
      <c r="D67" s="89">
        <v>47925.760000000002</v>
      </c>
      <c r="F67" s="251">
        <v>1408512.13</v>
      </c>
      <c r="G67" s="251">
        <v>330088.38</v>
      </c>
      <c r="H67" s="232">
        <v>0</v>
      </c>
      <c r="I67" s="232">
        <v>48800</v>
      </c>
      <c r="K67" s="232">
        <v>12530</v>
      </c>
      <c r="N67" s="251">
        <v>1529048.97</v>
      </c>
      <c r="O67" s="251">
        <v>785641.8</v>
      </c>
      <c r="Q67" s="73">
        <v>1268003.46</v>
      </c>
      <c r="R67" s="73">
        <v>176570</v>
      </c>
      <c r="S67" s="73">
        <v>894.63</v>
      </c>
      <c r="T67" s="73">
        <v>1167462.29</v>
      </c>
      <c r="U67" s="73">
        <v>172750</v>
      </c>
      <c r="V67" s="90">
        <v>1641700.29</v>
      </c>
      <c r="Y67" s="90">
        <v>528051.93999999994</v>
      </c>
      <c r="Z67" s="90">
        <v>230565.83</v>
      </c>
    </row>
    <row r="68" spans="1:28" x14ac:dyDescent="0.2">
      <c r="A68" s="251" t="s">
        <v>3002</v>
      </c>
      <c r="B68" s="89">
        <v>811815.89</v>
      </c>
      <c r="C68" s="89">
        <v>0</v>
      </c>
      <c r="D68" s="89">
        <v>31408.54</v>
      </c>
      <c r="F68" s="251">
        <v>402352.46</v>
      </c>
      <c r="G68" s="251">
        <v>213416.25</v>
      </c>
      <c r="H68" s="232">
        <v>486</v>
      </c>
      <c r="I68" s="232">
        <v>5812.73</v>
      </c>
      <c r="K68" s="232">
        <v>354.52</v>
      </c>
      <c r="N68" s="251">
        <v>-782581.67</v>
      </c>
      <c r="O68" s="251">
        <v>2929218.73</v>
      </c>
      <c r="Q68" s="73">
        <v>3606979.76</v>
      </c>
      <c r="S68" s="73">
        <v>2194.6</v>
      </c>
      <c r="T68" s="73">
        <v>977508</v>
      </c>
      <c r="V68" s="90">
        <v>2163264</v>
      </c>
      <c r="Y68" s="90">
        <v>630907.65</v>
      </c>
      <c r="Z68" s="90">
        <v>386673.9</v>
      </c>
      <c r="AB68" s="90">
        <v>1722</v>
      </c>
    </row>
    <row r="69" spans="1:28" x14ac:dyDescent="0.2">
      <c r="A69" s="251" t="s">
        <v>3003</v>
      </c>
      <c r="B69" s="89">
        <v>547914.94999999995</v>
      </c>
      <c r="C69" s="89">
        <v>0</v>
      </c>
      <c r="D69" s="89">
        <v>45333.99</v>
      </c>
      <c r="F69" s="251">
        <v>1553789.34</v>
      </c>
      <c r="G69" s="251">
        <v>180259.55</v>
      </c>
      <c r="N69" s="251">
        <v>-83269.66</v>
      </c>
      <c r="O69" s="251">
        <v>574529.34</v>
      </c>
      <c r="Q69" s="73">
        <v>1938365.24</v>
      </c>
      <c r="S69" s="73">
        <v>754.59</v>
      </c>
      <c r="T69" s="73">
        <v>743465.25</v>
      </c>
      <c r="V69" s="90">
        <v>1179698.25</v>
      </c>
      <c r="X69" s="90">
        <v>7272</v>
      </c>
      <c r="Y69" s="90">
        <v>547009.18000000005</v>
      </c>
      <c r="Z69" s="90">
        <v>171907.95</v>
      </c>
      <c r="AB69" s="90">
        <v>4902.25</v>
      </c>
    </row>
    <row r="70" spans="1:28" x14ac:dyDescent="0.2">
      <c r="A70" s="251" t="s">
        <v>3004</v>
      </c>
      <c r="B70" s="89">
        <v>491609.78</v>
      </c>
      <c r="C70" s="89">
        <v>0</v>
      </c>
      <c r="D70" s="89">
        <v>48576.73</v>
      </c>
      <c r="F70" s="251">
        <v>157099.19</v>
      </c>
      <c r="G70" s="251">
        <v>535311.17000000004</v>
      </c>
      <c r="K70" s="232">
        <v>322.23</v>
      </c>
      <c r="N70" s="251">
        <v>-137616.6</v>
      </c>
      <c r="O70" s="251">
        <v>2183187.2799999998</v>
      </c>
      <c r="Q70" s="73">
        <v>2951060.79</v>
      </c>
      <c r="S70" s="73">
        <v>2815.15</v>
      </c>
      <c r="T70" s="73">
        <v>1978487</v>
      </c>
      <c r="V70" s="90">
        <v>2679458</v>
      </c>
      <c r="Y70" s="90">
        <v>953423.21</v>
      </c>
      <c r="Z70" s="90">
        <v>224682.28</v>
      </c>
      <c r="AB70" s="90">
        <v>27144.55</v>
      </c>
    </row>
    <row r="71" spans="1:28" x14ac:dyDescent="0.2">
      <c r="A71" s="251" t="s">
        <v>3005</v>
      </c>
      <c r="B71" s="89">
        <v>1871496.12</v>
      </c>
      <c r="C71" s="89">
        <v>0</v>
      </c>
      <c r="D71" s="89">
        <v>79046</v>
      </c>
      <c r="F71" s="251">
        <v>1584916.74</v>
      </c>
      <c r="G71" s="251">
        <v>195736.19</v>
      </c>
      <c r="I71" s="232">
        <v>15680</v>
      </c>
      <c r="N71" s="251">
        <v>-81085.240000000005</v>
      </c>
      <c r="O71" s="251">
        <v>1562778.07</v>
      </c>
      <c r="Q71" s="73">
        <v>2534549.56</v>
      </c>
      <c r="S71" s="73">
        <v>3695.08</v>
      </c>
      <c r="T71" s="73">
        <v>843329.4</v>
      </c>
      <c r="V71" s="90">
        <v>1618433.9</v>
      </c>
      <c r="Y71" s="90">
        <v>833228.87</v>
      </c>
      <c r="Z71" s="90">
        <v>301279.88</v>
      </c>
    </row>
    <row r="72" spans="1:28" x14ac:dyDescent="0.2">
      <c r="A72" s="251" t="s">
        <v>3006</v>
      </c>
      <c r="B72" s="89">
        <v>1479088.18</v>
      </c>
      <c r="C72" s="89">
        <v>0</v>
      </c>
      <c r="D72" s="89">
        <v>47200</v>
      </c>
      <c r="F72" s="251">
        <v>1245681.72</v>
      </c>
      <c r="G72" s="251">
        <v>724109.75</v>
      </c>
      <c r="H72" s="232">
        <v>5100</v>
      </c>
      <c r="I72" s="232">
        <v>26333.18</v>
      </c>
      <c r="J72" s="232">
        <v>13000</v>
      </c>
      <c r="K72" s="232">
        <v>387.77</v>
      </c>
      <c r="N72" s="251">
        <v>-398977.53</v>
      </c>
      <c r="O72" s="251">
        <v>1881658.83</v>
      </c>
      <c r="Q72" s="73">
        <v>4367888.3099999996</v>
      </c>
      <c r="S72" s="73">
        <v>3203.78</v>
      </c>
      <c r="T72" s="73">
        <v>2160382</v>
      </c>
      <c r="V72" s="90">
        <v>3412621</v>
      </c>
      <c r="X72" s="90">
        <v>3000</v>
      </c>
      <c r="Y72" s="90">
        <v>1304122.23</v>
      </c>
      <c r="Z72" s="90">
        <v>247305.47</v>
      </c>
      <c r="AB72" s="90">
        <v>7928</v>
      </c>
    </row>
    <row r="73" spans="1:28" x14ac:dyDescent="0.2">
      <c r="A73" s="251" t="s">
        <v>3007</v>
      </c>
      <c r="B73" s="89">
        <v>251061.71</v>
      </c>
      <c r="C73" s="89">
        <v>0</v>
      </c>
      <c r="D73" s="89">
        <v>74943.16</v>
      </c>
      <c r="F73" s="251">
        <v>283916.02</v>
      </c>
      <c r="G73" s="251">
        <v>53421.96</v>
      </c>
      <c r="I73" s="232">
        <v>63097.75</v>
      </c>
      <c r="K73" s="232">
        <v>0</v>
      </c>
      <c r="N73" s="251">
        <v>401848.18</v>
      </c>
      <c r="O73" s="251">
        <v>1497958.46</v>
      </c>
      <c r="Q73" s="73">
        <v>889144.14</v>
      </c>
      <c r="T73" s="73">
        <v>931892</v>
      </c>
      <c r="V73" s="90">
        <v>1245274</v>
      </c>
      <c r="Y73" s="90">
        <v>721674.36</v>
      </c>
      <c r="Z73" s="90">
        <v>678785.72</v>
      </c>
    </row>
    <row r="74" spans="1:28" x14ac:dyDescent="0.2">
      <c r="A74" s="251" t="s">
        <v>3008</v>
      </c>
      <c r="B74" s="89">
        <v>283374.78000000003</v>
      </c>
      <c r="C74" s="89">
        <v>0</v>
      </c>
      <c r="D74" s="89">
        <v>50966.85</v>
      </c>
      <c r="F74" s="251">
        <v>1125215.78</v>
      </c>
      <c r="G74" s="251">
        <v>204779.05</v>
      </c>
      <c r="H74" s="232">
        <v>162</v>
      </c>
      <c r="I74" s="232">
        <v>13787.51</v>
      </c>
      <c r="K74" s="232">
        <v>23036.32</v>
      </c>
      <c r="N74" s="251">
        <v>-122582.06</v>
      </c>
      <c r="O74" s="251">
        <v>2412599.04</v>
      </c>
      <c r="Q74" s="73">
        <v>2007815.02</v>
      </c>
      <c r="S74" s="73">
        <v>441.14</v>
      </c>
      <c r="T74" s="73">
        <v>627472.30000000005</v>
      </c>
      <c r="V74" s="90">
        <v>1088888.3</v>
      </c>
      <c r="X74" s="90">
        <v>13400</v>
      </c>
      <c r="Y74" s="90">
        <v>478017.97</v>
      </c>
      <c r="Z74" s="90">
        <v>252500.76</v>
      </c>
      <c r="AB74" s="90">
        <v>2989</v>
      </c>
    </row>
    <row r="75" spans="1:28" x14ac:dyDescent="0.2">
      <c r="A75" s="251" t="s">
        <v>3009</v>
      </c>
      <c r="B75" s="89">
        <v>583493.25</v>
      </c>
      <c r="C75" s="89">
        <v>37122.93</v>
      </c>
      <c r="D75" s="89">
        <v>30850</v>
      </c>
      <c r="F75" s="251">
        <v>933329.01</v>
      </c>
      <c r="G75" s="251">
        <v>2001196.56</v>
      </c>
      <c r="I75" s="232">
        <v>33810.620000000003</v>
      </c>
      <c r="K75" s="232">
        <v>38.49</v>
      </c>
      <c r="N75" s="251">
        <v>579.61</v>
      </c>
      <c r="O75" s="251">
        <v>2174520.91</v>
      </c>
      <c r="Q75" s="73">
        <v>2110122.63</v>
      </c>
      <c r="R75" s="73">
        <v>410000</v>
      </c>
      <c r="S75" s="73">
        <v>509.13</v>
      </c>
      <c r="T75" s="73">
        <v>1076412</v>
      </c>
      <c r="U75" s="73">
        <v>88200</v>
      </c>
      <c r="V75" s="90">
        <v>1931062</v>
      </c>
      <c r="Y75" s="90">
        <v>715448.98</v>
      </c>
      <c r="Z75" s="90">
        <v>502396.78</v>
      </c>
      <c r="AB75" s="90">
        <v>400</v>
      </c>
    </row>
    <row r="76" spans="1:28" x14ac:dyDescent="0.2">
      <c r="A76" s="251" t="s">
        <v>3010</v>
      </c>
      <c r="B76" s="89">
        <v>1203135.46</v>
      </c>
      <c r="C76" s="89">
        <v>19543.5</v>
      </c>
      <c r="D76" s="89">
        <v>47477.58</v>
      </c>
      <c r="F76" s="251">
        <v>1313104.03</v>
      </c>
      <c r="G76" s="251">
        <v>883300.3</v>
      </c>
      <c r="I76" s="232">
        <v>38001</v>
      </c>
      <c r="K76" s="232">
        <v>516.04999999999995</v>
      </c>
      <c r="N76" s="251">
        <v>-88000</v>
      </c>
      <c r="O76" s="251">
        <v>2426315.1</v>
      </c>
      <c r="Q76" s="73">
        <v>1966553.8</v>
      </c>
      <c r="R76" s="73">
        <v>627300</v>
      </c>
      <c r="S76" s="73">
        <v>791.67</v>
      </c>
      <c r="T76" s="73">
        <v>1742341.33</v>
      </c>
      <c r="U76" s="73">
        <v>73800</v>
      </c>
      <c r="V76" s="90">
        <v>2221608.33</v>
      </c>
      <c r="Y76" s="90">
        <v>1036740.62</v>
      </c>
      <c r="Z76" s="90">
        <v>289228.12</v>
      </c>
    </row>
    <row r="77" spans="1:28" x14ac:dyDescent="0.2">
      <c r="A77" s="251" t="s">
        <v>3011</v>
      </c>
      <c r="B77" s="89">
        <v>428974.56</v>
      </c>
      <c r="C77" s="89">
        <v>46440.71</v>
      </c>
      <c r="D77" s="89">
        <v>13856.61</v>
      </c>
      <c r="F77" s="251">
        <v>215473.47</v>
      </c>
      <c r="G77" s="251">
        <v>231223.36</v>
      </c>
      <c r="I77" s="232">
        <v>24761</v>
      </c>
      <c r="K77" s="232">
        <v>4228.34</v>
      </c>
      <c r="O77" s="251">
        <v>1120243.3</v>
      </c>
      <c r="Q77" s="73">
        <v>1737021.18</v>
      </c>
      <c r="R77" s="73">
        <v>267400</v>
      </c>
      <c r="S77" s="73">
        <v>410.77</v>
      </c>
      <c r="T77" s="73">
        <v>412137.2</v>
      </c>
      <c r="U77" s="73">
        <v>82200</v>
      </c>
      <c r="V77" s="90">
        <v>1049787.2</v>
      </c>
      <c r="Y77" s="90">
        <v>805235.93</v>
      </c>
      <c r="Z77" s="90">
        <v>152895.41</v>
      </c>
    </row>
    <row r="78" spans="1:28" x14ac:dyDescent="0.2">
      <c r="A78" s="251" t="s">
        <v>3012</v>
      </c>
      <c r="B78" s="89">
        <v>782661.51</v>
      </c>
      <c r="C78" s="89">
        <v>85547.98</v>
      </c>
      <c r="D78" s="89">
        <v>49879.72</v>
      </c>
      <c r="F78" s="251">
        <v>1168584.29</v>
      </c>
      <c r="G78" s="251">
        <v>236470.16</v>
      </c>
      <c r="I78" s="232">
        <v>53474.68</v>
      </c>
      <c r="K78" s="232">
        <v>95.4</v>
      </c>
      <c r="N78" s="251">
        <v>14573.95</v>
      </c>
      <c r="O78" s="251">
        <v>2732486.08</v>
      </c>
      <c r="Q78" s="73">
        <v>1846272.96</v>
      </c>
      <c r="R78" s="73">
        <v>323768</v>
      </c>
      <c r="S78" s="73">
        <v>785.13</v>
      </c>
      <c r="T78" s="73">
        <v>1878239</v>
      </c>
      <c r="U78" s="73">
        <v>36484</v>
      </c>
      <c r="V78" s="90">
        <v>2580351</v>
      </c>
      <c r="Y78" s="90">
        <v>904207.18</v>
      </c>
      <c r="Z78" s="90">
        <v>285734.40999999997</v>
      </c>
    </row>
    <row r="79" spans="1:28" x14ac:dyDescent="0.2">
      <c r="A79" s="251" t="s">
        <v>3013</v>
      </c>
      <c r="B79" s="89">
        <v>1149601.2</v>
      </c>
      <c r="C79" s="89">
        <v>45393</v>
      </c>
      <c r="D79" s="89">
        <v>2513.9299999999998</v>
      </c>
      <c r="F79" s="251">
        <v>1972926.79</v>
      </c>
      <c r="G79" s="251">
        <v>233605.13</v>
      </c>
      <c r="I79" s="232">
        <v>6591.14</v>
      </c>
      <c r="K79" s="232">
        <v>1000</v>
      </c>
      <c r="N79" s="251">
        <v>1870</v>
      </c>
      <c r="O79" s="251">
        <v>3283107.89</v>
      </c>
      <c r="Q79" s="73">
        <v>2946188.21</v>
      </c>
      <c r="R79" s="73">
        <v>365490</v>
      </c>
      <c r="S79" s="73">
        <v>1283.8800000000001</v>
      </c>
      <c r="T79" s="73">
        <v>735714</v>
      </c>
      <c r="V79" s="90">
        <v>1324944</v>
      </c>
      <c r="W79" s="90">
        <v>500</v>
      </c>
      <c r="X79" s="90">
        <v>16144</v>
      </c>
      <c r="Y79" s="90">
        <v>1474207.07</v>
      </c>
      <c r="Z79" s="90">
        <v>344183.51</v>
      </c>
      <c r="AB79" s="90">
        <v>1363197</v>
      </c>
    </row>
    <row r="80" spans="1:28" x14ac:dyDescent="0.2">
      <c r="A80" s="251" t="s">
        <v>3016</v>
      </c>
      <c r="B80" s="89">
        <v>703468.8</v>
      </c>
      <c r="C80" s="89">
        <v>8091</v>
      </c>
      <c r="D80" s="89">
        <v>17465</v>
      </c>
      <c r="F80" s="251">
        <v>565568.46</v>
      </c>
      <c r="G80" s="251">
        <v>358097.73</v>
      </c>
      <c r="I80" s="232">
        <v>13975</v>
      </c>
      <c r="K80" s="232">
        <v>1057.3</v>
      </c>
      <c r="N80" s="251">
        <v>-297667.68</v>
      </c>
      <c r="O80" s="251">
        <v>1600443.98</v>
      </c>
      <c r="Q80" s="73">
        <v>1579677.33</v>
      </c>
      <c r="R80" s="73">
        <v>265450</v>
      </c>
      <c r="S80" s="73">
        <v>842.66</v>
      </c>
      <c r="T80" s="73">
        <v>705138.24</v>
      </c>
      <c r="U80" s="73">
        <v>37200</v>
      </c>
      <c r="V80" s="90">
        <v>1275646.74</v>
      </c>
      <c r="Y80" s="90">
        <v>651112.76</v>
      </c>
      <c r="Z80" s="90">
        <v>227492.92</v>
      </c>
      <c r="AB80" s="90">
        <v>0.42</v>
      </c>
    </row>
    <row r="81" spans="1:28" x14ac:dyDescent="0.2">
      <c r="A81" s="251" t="s">
        <v>2985</v>
      </c>
      <c r="B81" s="89">
        <v>25825.279999999999</v>
      </c>
      <c r="C81" s="89">
        <v>0</v>
      </c>
      <c r="D81" s="89">
        <v>619.96</v>
      </c>
      <c r="F81" s="251">
        <v>339201.6</v>
      </c>
      <c r="G81" s="251">
        <v>108440.91</v>
      </c>
      <c r="H81" s="232">
        <v>51330</v>
      </c>
      <c r="I81" s="232">
        <v>5400</v>
      </c>
      <c r="M81" s="251">
        <v>-1361879.87</v>
      </c>
      <c r="N81" s="251">
        <v>101985.37</v>
      </c>
      <c r="O81" s="251">
        <v>2663000</v>
      </c>
      <c r="Q81" s="73">
        <v>756686.92</v>
      </c>
      <c r="R81" s="73">
        <v>24300</v>
      </c>
      <c r="S81" s="73">
        <v>106.3</v>
      </c>
      <c r="T81" s="73">
        <v>873300</v>
      </c>
      <c r="V81" s="90">
        <v>1231639</v>
      </c>
      <c r="Y81" s="90">
        <v>240442.18</v>
      </c>
      <c r="Z81" s="90">
        <v>122255.75</v>
      </c>
      <c r="AB81" s="90">
        <v>68930</v>
      </c>
    </row>
    <row r="82" spans="1:28" x14ac:dyDescent="0.2">
      <c r="A82" s="251" t="s">
        <v>2986</v>
      </c>
      <c r="B82" s="89">
        <v>381520.89</v>
      </c>
      <c r="C82" s="89">
        <v>12000</v>
      </c>
      <c r="D82" s="89">
        <v>7872.13</v>
      </c>
      <c r="F82" s="251">
        <v>422803.78</v>
      </c>
      <c r="G82" s="251">
        <v>127617.23</v>
      </c>
      <c r="I82" s="232">
        <v>2897</v>
      </c>
      <c r="K82" s="232">
        <v>85281.91</v>
      </c>
      <c r="N82" s="251">
        <v>194152.16</v>
      </c>
      <c r="O82" s="251">
        <v>1891796.64</v>
      </c>
      <c r="Q82" s="73">
        <v>2103932.31</v>
      </c>
      <c r="R82" s="73">
        <v>38250</v>
      </c>
      <c r="S82" s="73">
        <v>926.87</v>
      </c>
      <c r="T82" s="73">
        <v>284258.3</v>
      </c>
      <c r="U82" s="73">
        <v>158602</v>
      </c>
      <c r="V82" s="90">
        <v>588602.30000000005</v>
      </c>
      <c r="Y82" s="90">
        <v>267499.71999999997</v>
      </c>
      <c r="Z82" s="90">
        <v>121556.21</v>
      </c>
      <c r="AB82" s="90">
        <v>892883</v>
      </c>
    </row>
    <row r="83" spans="1:28" x14ac:dyDescent="0.2">
      <c r="A83" s="251" t="s">
        <v>2991</v>
      </c>
      <c r="B83" s="89">
        <v>391282.84</v>
      </c>
      <c r="C83" s="89">
        <v>5000</v>
      </c>
      <c r="D83" s="89">
        <v>18581.45</v>
      </c>
      <c r="F83" s="251">
        <v>804933.98</v>
      </c>
      <c r="G83" s="251">
        <v>87923.72</v>
      </c>
      <c r="M83" s="251">
        <v>-1145747.33</v>
      </c>
      <c r="N83" s="251">
        <v>795140.03</v>
      </c>
      <c r="O83" s="251">
        <v>1831896.95</v>
      </c>
      <c r="Q83" s="73">
        <v>1579119.75</v>
      </c>
      <c r="S83" s="73">
        <v>442.9</v>
      </c>
      <c r="T83" s="73">
        <v>1170910.8</v>
      </c>
      <c r="U83" s="73">
        <v>14250</v>
      </c>
      <c r="V83" s="90">
        <v>1769801.8</v>
      </c>
      <c r="Y83" s="90">
        <v>414601.71</v>
      </c>
      <c r="Z83" s="90">
        <v>361145.77</v>
      </c>
      <c r="AB83" s="90">
        <v>126736.83</v>
      </c>
    </row>
    <row r="84" spans="1:28" x14ac:dyDescent="0.2">
      <c r="A84" s="251" t="s">
        <v>2992</v>
      </c>
      <c r="B84" s="89">
        <v>112610.27</v>
      </c>
      <c r="C84" s="89">
        <v>0</v>
      </c>
      <c r="D84" s="89">
        <v>12727.98</v>
      </c>
      <c r="F84" s="251">
        <v>350002.04</v>
      </c>
      <c r="G84" s="251">
        <v>65080.160000000003</v>
      </c>
      <c r="I84" s="232">
        <v>19705</v>
      </c>
      <c r="N84" s="251">
        <v>1778590.69</v>
      </c>
      <c r="O84" s="251">
        <v>1831896</v>
      </c>
      <c r="Q84" s="73">
        <v>1153772.04</v>
      </c>
      <c r="S84" s="73">
        <v>75.040000000000006</v>
      </c>
      <c r="T84" s="73">
        <v>1343200</v>
      </c>
      <c r="U84" s="73">
        <v>10800</v>
      </c>
      <c r="V84" s="90">
        <v>1904863</v>
      </c>
      <c r="Y84" s="90">
        <v>293914.95</v>
      </c>
      <c r="Z84" s="90">
        <v>110593.3</v>
      </c>
      <c r="AB84" s="90">
        <v>35000</v>
      </c>
    </row>
    <row r="85" spans="1:28" x14ac:dyDescent="0.2">
      <c r="A85" s="251" t="s">
        <v>2993</v>
      </c>
      <c r="B85" s="89">
        <v>273809.40999999997</v>
      </c>
      <c r="C85" s="89">
        <v>15160</v>
      </c>
      <c r="D85" s="89">
        <v>25742.69</v>
      </c>
      <c r="F85" s="251">
        <v>2524380.11</v>
      </c>
      <c r="G85" s="251">
        <v>48217.36</v>
      </c>
      <c r="J85" s="232">
        <v>65000</v>
      </c>
      <c r="N85" s="251">
        <v>-1403848.8</v>
      </c>
      <c r="O85" s="251">
        <v>4000000</v>
      </c>
      <c r="Q85" s="73">
        <v>1392613.52</v>
      </c>
      <c r="S85" s="73">
        <v>187.24</v>
      </c>
      <c r="T85" s="73">
        <v>722476.5</v>
      </c>
      <c r="U85" s="73">
        <v>58175</v>
      </c>
      <c r="V85" s="90">
        <v>1301116.5</v>
      </c>
      <c r="Y85" s="90">
        <v>446809.73</v>
      </c>
      <c r="Z85" s="90">
        <v>173631.68</v>
      </c>
      <c r="AB85" s="90">
        <v>153851</v>
      </c>
    </row>
    <row r="86" spans="1:28" x14ac:dyDescent="0.2">
      <c r="A86" s="251" t="s">
        <v>3358</v>
      </c>
      <c r="B86" s="89">
        <v>4121.12</v>
      </c>
      <c r="D86" s="89">
        <v>10500</v>
      </c>
      <c r="E86" s="89">
        <v>38.880000000000003</v>
      </c>
      <c r="F86" s="251">
        <v>3292682.62</v>
      </c>
      <c r="G86" s="251">
        <v>985572.21</v>
      </c>
      <c r="K86" s="232">
        <v>0</v>
      </c>
      <c r="N86" s="251">
        <v>1021840.32</v>
      </c>
      <c r="O86" s="251">
        <v>31316.240000000002</v>
      </c>
      <c r="T86" s="73">
        <v>524469.52</v>
      </c>
      <c r="U86" s="73">
        <v>4134938.21</v>
      </c>
      <c r="V86" s="90">
        <v>572969.52</v>
      </c>
      <c r="X86" s="90">
        <v>25162</v>
      </c>
      <c r="Y86" s="90">
        <v>146901.21</v>
      </c>
      <c r="Z86" s="90">
        <v>674616.73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1</vt:i4>
      </vt:variant>
    </vt:vector>
  </HeadingPairs>
  <TitlesOfParts>
    <vt:vector size="19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2020-09-01T08:43:52Z</cp:lastPrinted>
  <dcterms:created xsi:type="dcterms:W3CDTF">2018-02-08T06:24:17Z</dcterms:created>
  <dcterms:modified xsi:type="dcterms:W3CDTF">2020-09-01T09:30:38Z</dcterms:modified>
</cp:coreProperties>
</file>